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J77" i="24" s="1"/>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K70" i="24" s="1"/>
  <c r="G70" i="24"/>
  <c r="F70" i="24"/>
  <c r="E70" i="24"/>
  <c r="L69" i="24"/>
  <c r="H69" i="24"/>
  <c r="G69" i="24"/>
  <c r="F69" i="24"/>
  <c r="E69" i="24"/>
  <c r="L68" i="24"/>
  <c r="H68" i="24"/>
  <c r="G68" i="24"/>
  <c r="F68" i="24"/>
  <c r="E68" i="24"/>
  <c r="L67" i="24"/>
  <c r="J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I44" i="24"/>
  <c r="G44" i="24"/>
  <c r="E44" i="24"/>
  <c r="C44" i="24"/>
  <c r="B44" i="24"/>
  <c r="D44" i="24" s="1"/>
  <c r="K43" i="24"/>
  <c r="H43" i="24"/>
  <c r="F43" i="24"/>
  <c r="C43" i="24"/>
  <c r="B43" i="24"/>
  <c r="D43" i="24" s="1"/>
  <c r="M42" i="24"/>
  <c r="L42" i="24"/>
  <c r="I42" i="24"/>
  <c r="G42" i="24"/>
  <c r="E42" i="24"/>
  <c r="C42" i="24"/>
  <c r="B42" i="24"/>
  <c r="D42" i="24" s="1"/>
  <c r="K41" i="24"/>
  <c r="I41" i="24"/>
  <c r="H41" i="24"/>
  <c r="F41" i="24"/>
  <c r="C41" i="24"/>
  <c r="B41" i="24"/>
  <c r="D41" i="24" s="1"/>
  <c r="M40" i="24"/>
  <c r="L40" i="24"/>
  <c r="I40" i="24"/>
  <c r="G40" i="24"/>
  <c r="E40" i="24"/>
  <c r="C40" i="24"/>
  <c r="B40" i="24"/>
  <c r="D40" i="24" s="1"/>
  <c r="M36" i="24"/>
  <c r="L36" i="24"/>
  <c r="K36" i="24"/>
  <c r="J36" i="24"/>
  <c r="I36" i="24"/>
  <c r="H36" i="24"/>
  <c r="G36" i="24"/>
  <c r="F36" i="24"/>
  <c r="E36" i="24"/>
  <c r="D36" i="24"/>
  <c r="L57" i="15"/>
  <c r="K57" i="15"/>
  <c r="C38" i="24"/>
  <c r="M38" i="24" s="1"/>
  <c r="C37" i="24"/>
  <c r="C35" i="24"/>
  <c r="C34" i="24"/>
  <c r="C33" i="24"/>
  <c r="C32" i="24"/>
  <c r="C31" i="24"/>
  <c r="C30" i="24"/>
  <c r="C29" i="24"/>
  <c r="C28" i="24"/>
  <c r="C27" i="24"/>
  <c r="C26" i="24"/>
  <c r="C25" i="24"/>
  <c r="C24" i="24"/>
  <c r="G24" i="24" s="1"/>
  <c r="C23" i="24"/>
  <c r="C22" i="24"/>
  <c r="C21" i="24"/>
  <c r="C20" i="24"/>
  <c r="M20" i="24" s="1"/>
  <c r="C19" i="24"/>
  <c r="C18" i="24"/>
  <c r="C17" i="24"/>
  <c r="C16" i="24"/>
  <c r="C15" i="24"/>
  <c r="C9" i="24"/>
  <c r="C8" i="24"/>
  <c r="C7" i="24"/>
  <c r="B38" i="24"/>
  <c r="B37" i="24"/>
  <c r="B35" i="24"/>
  <c r="B34" i="24"/>
  <c r="B33" i="24"/>
  <c r="B32" i="24"/>
  <c r="B31" i="24"/>
  <c r="B30" i="24"/>
  <c r="B29" i="24"/>
  <c r="B28" i="24"/>
  <c r="B27" i="24"/>
  <c r="B26" i="24"/>
  <c r="B25" i="24"/>
  <c r="B24" i="24"/>
  <c r="B23" i="24"/>
  <c r="B22" i="24"/>
  <c r="K22" i="24" s="1"/>
  <c r="B21" i="24"/>
  <c r="B20" i="24"/>
  <c r="B19" i="24"/>
  <c r="B18" i="24"/>
  <c r="B17" i="24"/>
  <c r="B16" i="24"/>
  <c r="B15" i="24"/>
  <c r="B9" i="24"/>
  <c r="K9" i="24" s="1"/>
  <c r="B8" i="24"/>
  <c r="B7" i="24"/>
  <c r="G38" i="24" l="1"/>
  <c r="M19" i="24"/>
  <c r="E19" i="24"/>
  <c r="L19" i="24"/>
  <c r="I19" i="24"/>
  <c r="G19" i="24"/>
  <c r="J8" i="24"/>
  <c r="H8" i="24"/>
  <c r="F8" i="24"/>
  <c r="D8" i="24"/>
  <c r="K8" i="24"/>
  <c r="I8" i="24"/>
  <c r="L8" i="24"/>
  <c r="M8" i="24"/>
  <c r="G8" i="24"/>
  <c r="E8" i="24"/>
  <c r="I30" i="24"/>
  <c r="G30" i="24"/>
  <c r="L30" i="24"/>
  <c r="M30" i="24"/>
  <c r="E30" i="24"/>
  <c r="I28" i="24"/>
  <c r="L28" i="24"/>
  <c r="M28" i="24"/>
  <c r="G28" i="24"/>
  <c r="E28" i="24"/>
  <c r="I22" i="24"/>
  <c r="L22" i="24"/>
  <c r="G22" i="24"/>
  <c r="E22" i="24"/>
  <c r="M22" i="24"/>
  <c r="F7" i="24"/>
  <c r="D7" i="24"/>
  <c r="J7" i="24"/>
  <c r="H7" i="24"/>
  <c r="K7" i="24"/>
  <c r="B14" i="24"/>
  <c r="B6" i="24"/>
  <c r="F17" i="24"/>
  <c r="D17" i="24"/>
  <c r="J17" i="24"/>
  <c r="H17" i="24"/>
  <c r="K17" i="24"/>
  <c r="J30" i="24"/>
  <c r="H30" i="24"/>
  <c r="F30" i="24"/>
  <c r="D30" i="24"/>
  <c r="K30" i="24"/>
  <c r="F33" i="24"/>
  <c r="D33" i="24"/>
  <c r="K33" i="24"/>
  <c r="J33" i="24"/>
  <c r="H33" i="24"/>
  <c r="M15" i="24"/>
  <c r="E15" i="24"/>
  <c r="L15" i="24"/>
  <c r="G15" i="24"/>
  <c r="J18" i="24"/>
  <c r="H18" i="24"/>
  <c r="F18" i="24"/>
  <c r="D18" i="24"/>
  <c r="K18" i="24"/>
  <c r="F21" i="24"/>
  <c r="D21" i="24"/>
  <c r="J21" i="24"/>
  <c r="H21" i="24"/>
  <c r="K21" i="24"/>
  <c r="J34" i="24"/>
  <c r="H34" i="24"/>
  <c r="F34" i="24"/>
  <c r="D34" i="24"/>
  <c r="K34" i="24"/>
  <c r="D38" i="24"/>
  <c r="K38" i="24"/>
  <c r="J38" i="24"/>
  <c r="H38" i="24"/>
  <c r="F38" i="24"/>
  <c r="I16" i="24"/>
  <c r="L16" i="24"/>
  <c r="M16" i="24"/>
  <c r="G16" i="24"/>
  <c r="E16" i="24"/>
  <c r="I32" i="24"/>
  <c r="G32" i="24"/>
  <c r="L32" i="24"/>
  <c r="E32" i="24"/>
  <c r="M32" i="24"/>
  <c r="M35" i="24"/>
  <c r="E35" i="24"/>
  <c r="L35" i="24"/>
  <c r="I35" i="24"/>
  <c r="K69" i="24"/>
  <c r="I69" i="24"/>
  <c r="J69" i="24"/>
  <c r="F15" i="24"/>
  <c r="D15" i="24"/>
  <c r="J15" i="24"/>
  <c r="H15" i="24"/>
  <c r="K15" i="24"/>
  <c r="J28" i="24"/>
  <c r="H28" i="24"/>
  <c r="F28" i="24"/>
  <c r="D28" i="24"/>
  <c r="K28" i="24"/>
  <c r="F31" i="24"/>
  <c r="D31" i="24"/>
  <c r="K31" i="24"/>
  <c r="J31" i="24"/>
  <c r="H31" i="24"/>
  <c r="I26" i="24"/>
  <c r="L26" i="24"/>
  <c r="M26" i="24"/>
  <c r="G26" i="24"/>
  <c r="M29" i="24"/>
  <c r="E29" i="24"/>
  <c r="L29" i="24"/>
  <c r="I29" i="24"/>
  <c r="G29" i="24"/>
  <c r="E26" i="24"/>
  <c r="J22" i="24"/>
  <c r="H22" i="24"/>
  <c r="F22" i="24"/>
  <c r="D22" i="24"/>
  <c r="F25" i="24"/>
  <c r="D25" i="24"/>
  <c r="J25" i="24"/>
  <c r="H25" i="24"/>
  <c r="K25" i="24"/>
  <c r="B45" i="24"/>
  <c r="B39" i="24"/>
  <c r="I20" i="24"/>
  <c r="L20" i="24"/>
  <c r="G20" i="24"/>
  <c r="E20" i="24"/>
  <c r="M23" i="24"/>
  <c r="E23" i="24"/>
  <c r="L23" i="24"/>
  <c r="I23" i="24"/>
  <c r="G23" i="24"/>
  <c r="G37" i="24"/>
  <c r="M37" i="24"/>
  <c r="E37" i="24"/>
  <c r="L37" i="24"/>
  <c r="I37" i="24"/>
  <c r="J24" i="24"/>
  <c r="H24" i="24"/>
  <c r="F24" i="24"/>
  <c r="D24" i="24"/>
  <c r="K24" i="24"/>
  <c r="M25" i="24"/>
  <c r="E25" i="24"/>
  <c r="L25" i="24"/>
  <c r="I25" i="24"/>
  <c r="G25" i="24"/>
  <c r="K53" i="24"/>
  <c r="I53" i="24"/>
  <c r="J53" i="24"/>
  <c r="F9" i="24"/>
  <c r="D9" i="24"/>
  <c r="J9" i="24"/>
  <c r="H9" i="24"/>
  <c r="J16" i="24"/>
  <c r="H16" i="24"/>
  <c r="F16" i="24"/>
  <c r="D16" i="24"/>
  <c r="K16" i="24"/>
  <c r="F19" i="24"/>
  <c r="D19" i="24"/>
  <c r="J19" i="24"/>
  <c r="H19" i="24"/>
  <c r="K19" i="24"/>
  <c r="J32" i="24"/>
  <c r="H32" i="24"/>
  <c r="F32" i="24"/>
  <c r="D32" i="24"/>
  <c r="F35" i="24"/>
  <c r="D35" i="24"/>
  <c r="K35" i="24"/>
  <c r="J35" i="24"/>
  <c r="H35" i="24"/>
  <c r="C6" i="24"/>
  <c r="C14" i="24"/>
  <c r="M17" i="24"/>
  <c r="E17" i="24"/>
  <c r="L17" i="24"/>
  <c r="I17" i="24"/>
  <c r="M33" i="24"/>
  <c r="E33" i="24"/>
  <c r="L33" i="24"/>
  <c r="I33" i="24"/>
  <c r="G33" i="24"/>
  <c r="I15" i="24"/>
  <c r="K57" i="24"/>
  <c r="I57" i="24"/>
  <c r="J57" i="24"/>
  <c r="K65" i="24"/>
  <c r="I65" i="24"/>
  <c r="J65" i="24"/>
  <c r="C45" i="24"/>
  <c r="C39" i="24"/>
  <c r="K61" i="24"/>
  <c r="I61" i="24"/>
  <c r="J61" i="24"/>
  <c r="J26" i="24"/>
  <c r="H26" i="24"/>
  <c r="F26" i="24"/>
  <c r="D26" i="24"/>
  <c r="K26" i="24"/>
  <c r="F29" i="24"/>
  <c r="D29" i="24"/>
  <c r="K29" i="24"/>
  <c r="J29" i="24"/>
  <c r="H29" i="24"/>
  <c r="M7" i="24"/>
  <c r="E7" i="24"/>
  <c r="L7" i="24"/>
  <c r="I7" i="24"/>
  <c r="G7" i="24"/>
  <c r="M9" i="24"/>
  <c r="E9" i="24"/>
  <c r="L9" i="24"/>
  <c r="I9" i="24"/>
  <c r="G9" i="24"/>
  <c r="I24" i="24"/>
  <c r="L24" i="24"/>
  <c r="E24" i="24"/>
  <c r="M24" i="24"/>
  <c r="M27" i="24"/>
  <c r="E27" i="24"/>
  <c r="L27" i="24"/>
  <c r="I27" i="24"/>
  <c r="G27" i="24"/>
  <c r="G17" i="24"/>
  <c r="K32" i="24"/>
  <c r="F27" i="24"/>
  <c r="D27" i="24"/>
  <c r="J27" i="24"/>
  <c r="H27" i="24"/>
  <c r="K27" i="24"/>
  <c r="J20" i="24"/>
  <c r="H20" i="24"/>
  <c r="F20" i="24"/>
  <c r="D20" i="24"/>
  <c r="K20" i="24"/>
  <c r="F23" i="24"/>
  <c r="D23" i="24"/>
  <c r="J23" i="24"/>
  <c r="H23" i="24"/>
  <c r="K23" i="24"/>
  <c r="H37" i="24"/>
  <c r="F37" i="24"/>
  <c r="D37" i="24"/>
  <c r="J37" i="24"/>
  <c r="K37" i="24"/>
  <c r="I18" i="24"/>
  <c r="L18" i="24"/>
  <c r="M18" i="24"/>
  <c r="G18" i="24"/>
  <c r="E18" i="24"/>
  <c r="M21" i="24"/>
  <c r="E21" i="24"/>
  <c r="L21" i="24"/>
  <c r="I21" i="24"/>
  <c r="G21" i="24"/>
  <c r="I34" i="24"/>
  <c r="G34" i="24"/>
  <c r="L34" i="24"/>
  <c r="M34" i="24"/>
  <c r="E34" i="24"/>
  <c r="G35" i="24"/>
  <c r="G43" i="24"/>
  <c r="M43" i="24"/>
  <c r="E43" i="24"/>
  <c r="L43" i="24"/>
  <c r="K52" i="24"/>
  <c r="I52" i="24"/>
  <c r="K56" i="24"/>
  <c r="I56" i="24"/>
  <c r="K60" i="24"/>
  <c r="I60" i="24"/>
  <c r="K64" i="24"/>
  <c r="I64" i="24"/>
  <c r="K68" i="24"/>
  <c r="I68" i="24"/>
  <c r="J52" i="24"/>
  <c r="J56" i="24"/>
  <c r="J60" i="24"/>
  <c r="J64" i="24"/>
  <c r="J68" i="24"/>
  <c r="M31" i="24"/>
  <c r="E31" i="24"/>
  <c r="L31" i="24"/>
  <c r="G31" i="24"/>
  <c r="K51" i="24"/>
  <c r="I51" i="24"/>
  <c r="K55" i="24"/>
  <c r="I55" i="24"/>
  <c r="K59" i="24"/>
  <c r="I59" i="24"/>
  <c r="K63" i="24"/>
  <c r="I63" i="24"/>
  <c r="K67" i="24"/>
  <c r="I67" i="24"/>
  <c r="K77" i="24"/>
  <c r="I31" i="24"/>
  <c r="G41" i="24"/>
  <c r="M41" i="24"/>
  <c r="E41" i="24"/>
  <c r="L41" i="24"/>
  <c r="I43" i="24"/>
  <c r="J51" i="24"/>
  <c r="J55" i="24"/>
  <c r="J59" i="24"/>
  <c r="J63" i="24"/>
  <c r="J79" i="24"/>
  <c r="L38" i="24"/>
  <c r="I38" i="24"/>
  <c r="K54" i="24"/>
  <c r="I54" i="24"/>
  <c r="K58" i="24"/>
  <c r="I58" i="24"/>
  <c r="K62" i="24"/>
  <c r="I62" i="24"/>
  <c r="K66" i="24"/>
  <c r="I66" i="24"/>
  <c r="E38" i="24"/>
  <c r="J54" i="24"/>
  <c r="J58" i="24"/>
  <c r="J62" i="24"/>
  <c r="J66" i="24"/>
  <c r="F40" i="24"/>
  <c r="J41" i="24"/>
  <c r="F42" i="24"/>
  <c r="J43" i="24"/>
  <c r="F44" i="24"/>
  <c r="I70" i="24"/>
  <c r="I71" i="24"/>
  <c r="I72" i="24"/>
  <c r="I73" i="24"/>
  <c r="I74" i="24"/>
  <c r="I75" i="24"/>
  <c r="H40" i="24"/>
  <c r="H42" i="24"/>
  <c r="H44" i="24"/>
  <c r="J40" i="24"/>
  <c r="J42" i="24"/>
  <c r="J44" i="24"/>
  <c r="K40" i="24"/>
  <c r="K42" i="24"/>
  <c r="K44" i="24"/>
  <c r="H39" i="24" l="1"/>
  <c r="F39" i="24"/>
  <c r="D39" i="24"/>
  <c r="J39" i="24"/>
  <c r="K39" i="24"/>
  <c r="H45" i="24"/>
  <c r="F45" i="24"/>
  <c r="D45" i="24"/>
  <c r="J45" i="24"/>
  <c r="K45" i="24"/>
  <c r="G45" i="24"/>
  <c r="M45" i="24"/>
  <c r="E45" i="24"/>
  <c r="L45" i="24"/>
  <c r="I45" i="24"/>
  <c r="I14" i="24"/>
  <c r="L14" i="24"/>
  <c r="M14" i="24"/>
  <c r="G14" i="24"/>
  <c r="E14" i="24"/>
  <c r="I77" i="24"/>
  <c r="K78" i="24" s="1"/>
  <c r="J6" i="24"/>
  <c r="H6" i="24"/>
  <c r="F6" i="24"/>
  <c r="D6" i="24"/>
  <c r="K6" i="24"/>
  <c r="I6" i="24"/>
  <c r="L6" i="24"/>
  <c r="M6" i="24"/>
  <c r="G6" i="24"/>
  <c r="E6" i="24"/>
  <c r="J14" i="24"/>
  <c r="H14" i="24"/>
  <c r="F14" i="24"/>
  <c r="D14" i="24"/>
  <c r="K14" i="24"/>
  <c r="K79" i="24"/>
  <c r="G39" i="24"/>
  <c r="M39" i="24"/>
  <c r="E39" i="24"/>
  <c r="L39" i="24"/>
  <c r="I39" i="24"/>
  <c r="I78" i="24" l="1"/>
  <c r="I79" i="24"/>
  <c r="J78" i="24"/>
  <c r="I83" i="24" l="1"/>
  <c r="I82" i="24"/>
  <c r="I81" i="24"/>
</calcChain>
</file>

<file path=xl/sharedStrings.xml><?xml version="1.0" encoding="utf-8"?>
<sst xmlns="http://schemas.openxmlformats.org/spreadsheetml/2006/main" count="1676" uniqueCount="521">
  <si>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</si>
  <si>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</si>
  <si>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</si>
  <si>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</si>
  <si>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</si>
  <si>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</si>
  <si>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</si>
  <si>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</si>
  <si>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</si>
  <si>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</si>
  <si>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</si>
  <si>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</si>
  <si>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</si>
  <si>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Dessau-Roßlau – Wittenberg (042)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</si>
  <si>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</si>
  <si>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</si>
  <si>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</si>
  <si>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</si>
  <si>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</si>
  <si>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</si>
  <si>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</si>
  <si>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</si>
  <si>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</si>
  <si>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</si>
  <si>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</si>
  <si>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</si>
  <si>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</si>
  <si>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</si>
  <si>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</si>
  <si>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</si>
  <si>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</si>
  <si>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</si>
  <si>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</si>
  <si>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</si>
  <si>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</si>
  <si>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</si>
  <si>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</si>
  <si>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</si>
  <si>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</si>
  <si>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</si>
  <si>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</si>
  <si>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</si>
  <si>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</si>
  <si>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</si>
  <si>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</si>
  <si>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</si>
  <si>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</si>
  <si>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</si>
  <si>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</si>
  <si>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</si>
  <si>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</si>
  <si>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</si>
  <si>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</si>
  <si>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</si>
  <si>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</si>
  <si>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</si>
  <si>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</si>
  <si>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</si>
  <si>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</si>
  <si>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</si>
  <si>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</si>
  <si>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</si>
  <si>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</si>
  <si>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</si>
  <si>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</si>
  <si>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</si>
  <si>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</si>
  <si>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</si>
  <si>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</si>
  <si>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</si>
  <si>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</si>
  <si>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</si>
  <si>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</si>
  <si>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</si>
  <si>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</si>
  <si>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</si>
  <si>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</si>
  <si>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</si>
  <si>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</si>
  <si>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</si>
  <si>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</si>
  <si>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</si>
  <si>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</si>
  <si>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</si>
  <si>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</si>
  <si>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</si>
  <si>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</si>
  <si>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</si>
  <si>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</si>
  <si>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</si>
  <si>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</si>
  <si>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</si>
  <si>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Dessau-Roßlau – Wittenberg (042);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</si>
  <si>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</si>
  <si>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</si>
  <si>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</si>
  <si>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</si>
  <si>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</si>
  <si>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</si>
  <si>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</si>
  <si>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</si>
  <si>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</si>
  <si>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</si>
  <si>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</si>
  <si>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</si>
  <si>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</si>
  <si>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</si>
  <si>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</si>
  <si>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</si>
  <si>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</si>
  <si>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</si>
  <si>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</si>
  <si>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</si>
  <si>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</si>
  <si>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</si>
  <si>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</si>
  <si>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</si>
  <si>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</si>
  <si>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</si>
  <si>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</si>
  <si>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</si>
  <si>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</si>
  <si>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</si>
  <si>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</si>
  <si>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</si>
  <si>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</si>
  <si>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</si>
  <si>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</si>
  <si>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</si>
  <si>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</si>
  <si>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</si>
  <si>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</si>
  <si>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</si>
  <si>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</si>
  <si>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</si>
  <si>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</si>
  <si>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</si>
  <si>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</si>
  <si>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</si>
  <si>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</si>
  <si>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</si>
  <si>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</si>
  <si>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</si>
  <si>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</si>
  <si>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</si>
  <si>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</si>
  <si>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</si>
  <si>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</si>
  <si>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</si>
  <si>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</si>
  <si>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</si>
  <si>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</si>
  <si>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</si>
  <si>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</si>
  <si>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</si>
  <si>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</si>
  <si>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</si>
  <si>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</si>
  <si>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</si>
  <si>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</si>
  <si>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</si>
  <si>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</si>
  <si>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</si>
  <si>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</si>
  <si>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</si>
  <si>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</si>
  <si>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</si>
  <si>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</si>
  <si>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</si>
  <si>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</si>
  <si>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</si>
  <si>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</si>
  <si>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</si>
  <si>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</si>
  <si>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</si>
  <si>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</si>
  <si>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</si>
  <si>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</si>
  <si>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</si>
  <si>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</si>
  <si>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</si>
  <si>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</si>
  <si>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</si>
  <si>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Dessau-Roßlau – Wittenberg (042)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</si>
  <si>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</si>
  <si>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</si>
  <si>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</si>
  <si>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</si>
  <si>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</si>
  <si>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</si>
  <si>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</si>
  <si>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</si>
  <si>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</si>
  <si>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</si>
  <si>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</si>
  <si>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</si>
  <si>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</si>
  <si>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</si>
  <si>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</si>
  <si>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</si>
  <si>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</si>
  <si>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</si>
  <si>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</si>
  <si>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</si>
  <si>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</si>
  <si>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</si>
  <si>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</si>
  <si>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</si>
  <si>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</si>
  <si>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</si>
  <si>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</si>
  <si>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</si>
  <si>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</si>
  <si>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</si>
  <si>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</si>
  <si>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</si>
  <si>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</si>
  <si>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</si>
  <si>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</si>
  <si>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</si>
  <si>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</si>
  <si>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</si>
  <si>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</si>
  <si>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</si>
  <si>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</si>
  <si>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</si>
  <si>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</si>
  <si>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</si>
  <si>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</si>
  <si>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</si>
  <si>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</si>
  <si>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</si>
  <si>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</si>
  <si>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</si>
  <si>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</si>
  <si>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</si>
  <si>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</si>
  <si>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</si>
  <si>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</si>
  <si>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</si>
  <si>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</si>
  <si>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</si>
  <si>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</si>
  <si>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</si>
  <si>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</si>
  <si>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</si>
  <si>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</si>
  <si>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</si>
  <si>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</si>
  <si>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</si>
  <si>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</si>
  <si>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</si>
  <si>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</si>
  <si>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</si>
  <si>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</si>
  <si>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</si>
  <si>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</si>
  <si>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</si>
  <si>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</si>
  <si>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</si>
  <si>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</si>
  <si>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</si>
  <si>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</si>
  <si>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</si>
  <si>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</si>
  <si>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</si>
  <si>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</si>
  <si>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</si>
  <si>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</si>
  <si>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</si>
  <si>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</si>
  <si>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</si>
  <si>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</si>
  <si>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</si>
  <si>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</si>
  <si>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</si>
  <si>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</si>
  <si>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</si>
  <si>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</si>
  <si>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</si>
  <si>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</si>
  <si>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</si>
  <si>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</si>
  <si>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</si>
  <si>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</si>
  <si>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</si>
  <si>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</si>
  <si>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</si>
  <si>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</si>
  <si>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</si>
  <si>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</si>
  <si>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</si>
  <si>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</si>
  <si>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</si>
  <si>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</si>
  <si>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</si>
  <si>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</si>
  <si>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</si>
  <si>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</si>
  <si>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</si>
  <si>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</si>
  <si>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</si>
  <si>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</si>
  <si>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</si>
  <si>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</si>
  <si>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</si>
  <si>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</si>
  <si>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</si>
  <si>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</si>
  <si>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</si>
  <si>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</si>
  <si>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</si>
  <si>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</si>
  <si>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</si>
  <si>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</si>
  <si>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</si>
  <si>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</si>
  <si>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</si>
  <si>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</si>
  <si>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</si>
  <si>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</si>
  <si>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</si>
  <si>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</si>
  <si>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</si>
  <si>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</si>
  <si>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</si>
  <si>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</si>
  <si>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Dessau-Roßlau – Wittenberg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</si>
  <si>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</si>
  <si>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</si>
  <si>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</si>
  <si>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</si>
  <si>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</si>
  <si>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</si>
  <si>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</si>
  <si>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</si>
  <si>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</si>
  <si>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</si>
  <si>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</si>
  <si>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</si>
  <si>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</si>
  <si>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</si>
  <si>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</si>
  <si>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</si>
  <si>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</si>
  <si>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</si>
  <si>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</si>
  <si>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</si>
  <si>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</si>
  <si>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</si>
  <si>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</si>
  <si>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</si>
  <si>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</si>
  <si>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</si>
  <si>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</si>
  <si>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</si>
  <si>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</si>
  <si>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</si>
  <si>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</si>
  <si>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</si>
  <si>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</si>
  <si>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</si>
  <si>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</si>
  <si>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</si>
  <si>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</si>
  <si>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</si>
  <si>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</si>
  <si>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</si>
  <si>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</si>
  <si>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</si>
  <si>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</si>
  <si>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</si>
  <si>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</si>
  <si>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</si>
  <si>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Dessau-Roßlau – Wittenberg (042);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</si>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</sst>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{1517E5F5-2BD5-4AD3-ACB3-C6D4765D6E42}</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941C-482C-886D-E34A14DC81DB}"/>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{4DF1BB96-026D-4962-8733-44B25B9B5BAE}</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941C-482C-886D-E34A14DC81D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{A1DFE222-F17E-4D7A-A1AB-32ADE14A079F}</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941C-482C-886D-E34A14DC81D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{FC138F34-FFC8-4CD2-88DF-5E0DF3BE9A0D}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941C-482C-886D-E34A14DC81D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0.17540557834907969</c:v>
                </c:pt>
                <c:pt idx="1">
                  <c:v>-0.19765179914377964</c:v>
                </c:pt>
                <c:pt idx="2">
                  <c:v>0.95490282911153723</c:v>
                </c:pt>
                <c:pt idx="3">
                  <c:v>1.0875687030768</c:v>
                </c:pt>
              </c:numCache>
            </c:numRef>
          </c:val>
          <c:extLst>
            <c:ext xmlns:c16="http://schemas.microsoft.com/office/drawing/2014/chart" uri="{C3380CC4-5D6E-409C-BE32-E72D297353CC}">
              <c16:uniqueId val="{00000004-941C-482C-886D-E34A14DC81D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{CD8A67C3-E778-4E4E-9DFF-BE6639C53C0E}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941C-482C-886D-E34A14DC81D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{BC93EF37-3AB0-4420-902F-7BDC730007DC}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941C-482C-886D-E34A14DC81D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{E1C5B578-D62A-49E6-84BC-36D97D0667D9}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941C-482C-886D-E34A14DC81D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{0C094907-CA2F-4681-88B8-AFD7BB33499C}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941C-482C-886D-E34A14DC81D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941C-482C-886D-E34A14DC81D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41C-482C-886D-E34A14DC81D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{BA241027-122D-4824-A2FE-CBC30E551A55}</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8A97-4F93-9820-F79C68AC4D24}"/>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{75D46930-6270-4AB8-B7DD-7838959F8138}</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8A97-4F93-9820-F79C68AC4D24}"/>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{F2F99A27-C135-4D5C-A56C-222B49FF7D6A}</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8A97-4F93-9820-F79C68AC4D2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{16FB5903-1B6B-4963-9D1B-AF473452387A}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A97-4F93-9820-F79C68AC4D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-3.2041033839594992</c:v>
                </c:pt>
                <c:pt idx="1">
                  <c:v>-3.074721427182038</c:v>
                </c:pt>
                <c:pt idx="2">
                  <c:v>-3.6279896103654186</c:v>
                </c:pt>
                <c:pt idx="3">
                  <c:v>-2.8655893304673015</c:v>
                </c:pt>
              </c:numCache>
            </c:numRef>
          </c:val>
          <c:extLst>
            <c:ext xmlns:c16="http://schemas.microsoft.com/office/drawing/2014/chart" uri="{C3380CC4-5D6E-409C-BE32-E72D297353CC}">
              <c16:uniqueId val="{00000004-8A97-4F93-9820-F79C68AC4D2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{C62BD7AC-F0F4-4CBA-A03C-5A6B039B73A2}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A97-4F93-9820-F79C68AC4D2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{E4E3A766-E950-49F4-8089-C16450B78677}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A97-4F93-9820-F79C68AC4D2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{C07FE0D8-48B2-409B-8FAC-D2D52532D729}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A97-4F93-9820-F79C68AC4D2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{2C2AA1F9-D1EE-4AF0-B023-E0E7EE9D0CE3}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A97-4F93-9820-F79C68AC4D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A97-4F93-9820-F79C68AC4D2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A97-4F93-9820-F79C68AC4D2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{75CF1E56-824F-4314-814F-37D9F26263A2}</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0EF2-49EE-9010-6E56DD23C209}"/>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{D84272C8-1943-48AB-99D8-5694C14E3F05}</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0EF2-49EE-9010-6E56DD23C209}"/>
                </c:ext>
              </c:extLst>
            </c:dLbl>
            <c:dLbl>
              <c:idx val="2"/>
              <c:tx>
                <c:strRef>
                  <c:f>Daten_Diagramme!$D$16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{06102282-9C21-4F7C-A02E-AB0A8DA520A7}</c15:txfldGUID>
                      <c15:f>Daten_Diagramme!$D$16</c15:f>
                      <c15:dlblFieldTableCache>
                        <c:ptCount val="1"/>
                        <c:pt idx="0">
                          <c:v>-0.6</c:v>
                        </c:pt>
                      </c15:dlblFieldTableCache>
                    </c15:dlblFTEntry>
                  </c15:dlblFieldTable>
                  <c15:showDataLabelsRange val="0"/>
                </c:ext>
                <c:ext xmlns:c16="http://schemas.microsoft.com/office/drawing/2014/chart" uri="{C3380CC4-5D6E-409C-BE32-E72D297353CC}">
                  <c16:uniqueId val="{00000002-0EF2-49EE-9010-6E56DD23C209}"/>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{5A43A1DE-A8A7-469D-A352-245B07B52A47}</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0EF2-49EE-9010-6E56DD23C209}"/>
                </c:ext>
              </c:extLst>
            </c:dLbl>
            <c:dLbl>
              <c:idx val="4"/>
              <c:tx>
                <c:strRef>
                  <c:f>Daten_Diagramme!$D$18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{3953864C-B8C3-4989-87E3-19B207DA8149}</c15:txfldGUID>
                      <c15:f>Daten_Diagramme!$D$18</c15:f>
                      <c15:dlblFieldTableCache>
                        <c:ptCount val="1"/>
                        <c:pt idx="0">
                          <c:v>2.7</c:v>
                        </c:pt>
                      </c15:dlblFieldTableCache>
                    </c15:dlblFTEntry>
                  </c15:dlblFieldTable>
                  <c15:showDataLabelsRange val="0"/>
                </c:ext>
                <c:ext xmlns:c16="http://schemas.microsoft.com/office/drawing/2014/chart" uri="{C3380CC4-5D6E-409C-BE32-E72D297353CC}">
                  <c16:uniqueId val="{00000004-0EF2-49EE-9010-6E56DD23C209}"/>
                </c:ext>
              </c:extLst>
            </c:dLbl>
            <c:dLbl>
              <c:idx val="5"/>
              <c:tx>
                <c:strRef>
                  <c:f>Daten_Diagramme!$D$19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{90225CAC-2985-4B22-AE6C-DC8D32C254E2}</c15:txfldGUID>
                      <c15:f>Daten_Diagramme!$D$19</c15:f>
                      <c15:dlblFieldTableCache>
                        <c:ptCount val="1"/>
                        <c:pt idx="0">
                          <c:v>-3.4</c:v>
                        </c:pt>
                      </c15:dlblFieldTableCache>
                    </c15:dlblFTEntry>
                  </c15:dlblFieldTable>
                  <c15:showDataLabelsRange val="0"/>
                </c:ext>
                <c:ext xmlns:c16="http://schemas.microsoft.com/office/drawing/2014/chart" uri="{C3380CC4-5D6E-409C-BE32-E72D297353CC}">
                  <c16:uniqueId val="{00000005-0EF2-49EE-9010-6E56DD23C209}"/>
                </c:ext>
              </c:extLst>
            </c:dLbl>
            <c:dLbl>
              <c:idx val="6"/>
              <c:tx>
                <c:strRef>
                  <c:f>Daten_Diagramme!$D$20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{39260B06-E282-4A8C-8DF8-E901FFB5DB14}</c15:txfldGUID>
                      <c15:f>Daten_Diagramme!$D$20</c15:f>
                      <c15:dlblFieldTableCache>
                        <c:ptCount val="1"/>
                        <c:pt idx="0">
                          <c:v>-1.6</c:v>
                        </c:pt>
                      </c15:dlblFieldTableCache>
                    </c15:dlblFTEntry>
                  </c15:dlblFieldTable>
                  <c15:showDataLabelsRange val="0"/>
                </c:ext>
                <c:ext xmlns:c16="http://schemas.microsoft.com/office/drawing/2014/chart" uri="{C3380CC4-5D6E-409C-BE32-E72D297353CC}">
                  <c16:uniqueId val="{00000006-0EF2-49EE-9010-6E56DD23C209}"/>
                </c:ext>
              </c:extLst>
            </c:dLbl>
            <c:dLbl>
              <c:idx val="7"/>
              <c:tx>
                <c:strRef>
                  <c:f>Daten_Diagramme!$D$21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{50008447-1C5D-4F02-BFC4-1F78A921F2A5}</c15:txfldGUID>
                      <c15:f>Daten_Diagramme!$D$21</c15:f>
                      <c15:dlblFieldTableCache>
                        <c:ptCount val="1"/>
                        <c:pt idx="0">
                          <c:v>1.0</c:v>
                        </c:pt>
                      </c15:dlblFieldTableCache>
                    </c15:dlblFTEntry>
                  </c15:dlblFieldTable>
                  <c15:showDataLabelsRange val="0"/>
                </c:ext>
                <c:ext xmlns:c16="http://schemas.microsoft.com/office/drawing/2014/chart" uri="{C3380CC4-5D6E-409C-BE32-E72D297353CC}">
                  <c16:uniqueId val="{00000007-0EF2-49EE-9010-6E56DD23C209}"/>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{18112323-9B38-45CC-A2D8-D6DE4A5B7CB5}</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0EF2-49EE-9010-6E56DD23C209}"/>
                </c:ext>
              </c:extLst>
            </c:dLbl>
            <c:dLbl>
              <c:idx val="9"/>
              <c:tx>
                <c:strRef>
                  <c:f>Daten_Diagramme!$D$23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{B32270F7-47B8-4BF8-BFC7-77C8EB407371}</c15:txfldGUID>
                      <c15:f>Daten_Diagramme!$D$23</c15:f>
                      <c15:dlblFieldTableCache>
                        <c:ptCount val="1"/>
                        <c:pt idx="0">
                          <c:v>0.5</c:v>
                        </c:pt>
                      </c15:dlblFieldTableCache>
                    </c15:dlblFTEntry>
                  </c15:dlblFieldTable>
                  <c15:showDataLabelsRange val="0"/>
                </c:ext>
                <c:ext xmlns:c16="http://schemas.microsoft.com/office/drawing/2014/chart" uri="{C3380CC4-5D6E-409C-BE32-E72D297353CC}">
                  <c16:uniqueId val="{00000009-0EF2-49EE-9010-6E56DD23C209}"/>
                </c:ext>
              </c:extLst>
            </c:dLbl>
            <c:dLbl>
              <c:idx val="10"/>
              <c:tx>
                <c:strRef>
                  <c:f>Daten_Diagramme!$D$24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{180A8A34-7F64-43E3-B51A-09846A84BF2A}</c15:txfldGUID>
                      <c15:f>Daten_Diagramme!$D$24</c15:f>
                      <c15:dlblFieldTableCache>
                        <c:ptCount val="1"/>
                        <c:pt idx="0">
                          <c:v>-1.3</c:v>
                        </c:pt>
                      </c15:dlblFieldTableCache>
                    </c15:dlblFTEntry>
                  </c15:dlblFieldTable>
                  <c15:showDataLabelsRange val="0"/>
                </c:ext>
                <c:ext xmlns:c16="http://schemas.microsoft.com/office/drawing/2014/chart" uri="{C3380CC4-5D6E-409C-BE32-E72D297353CC}">
                  <c16:uniqueId val="{0000000A-0EF2-49EE-9010-6E56DD23C209}"/>
                </c:ext>
              </c:extLst>
            </c:dLbl>
            <c:dLbl>
              <c:idx val="11"/>
              <c:tx>
                <c:strRef>
                  <c:f>Daten_Diagramme!$D$25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{60847C7C-0538-4455-A470-053E5CE7169D}</c15:txfldGUID>
                      <c15:f>Daten_Diagramme!$D$25</c15:f>
                      <c15:dlblFieldTableCache>
                        <c:ptCount val="1"/>
                        <c:pt idx="0">
                          <c:v>0.2</c:v>
                        </c:pt>
                      </c15:dlblFieldTableCache>
                    </c15:dlblFTEntry>
                  </c15:dlblFieldTable>
                  <c15:showDataLabelsRange val="0"/>
                </c:ext>
                <c:ext xmlns:c16="http://schemas.microsoft.com/office/drawing/2014/chart" uri="{C3380CC4-5D6E-409C-BE32-E72D297353CC}">
                  <c16:uniqueId val="{0000000B-0EF2-49EE-9010-6E56DD23C209}"/>
                </c:ext>
              </c:extLst>
            </c:dLbl>
            <c:dLbl>
              <c:idx val="12"/>
              <c:tx>
                <c:strRef>
                  <c:f>Daten_Diagramme!$D$26</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{E033F89D-2B33-48B5-B32C-A8D1D763CCC1}</c15:txfldGUID>
                      <c15:f>Daten_Diagramme!$D$26</c15:f>
                      <c15:dlblFieldTableCache>
                        <c:ptCount val="1"/>
                        <c:pt idx="0">
                          <c:v>-5.7</c:v>
                        </c:pt>
                      </c15:dlblFieldTableCache>
                    </c15:dlblFTEntry>
                  </c15:dlblFieldTable>
                  <c15:showDataLabelsRange val="0"/>
                </c:ext>
                <c:ext xmlns:c16="http://schemas.microsoft.com/office/drawing/2014/chart" uri="{C3380CC4-5D6E-409C-BE32-E72D297353CC}">
                  <c16:uniqueId val="{0000000C-0EF2-49EE-9010-6E56DD23C209}"/>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{38395754-C9FC-47EF-B0E8-EC8A14AB3E6C}</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0EF2-49EE-9010-6E56DD23C209}"/>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{2F0257F9-1A9D-4EE4-A752-BF1E30A73E2F}</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0EF2-49EE-9010-6E56DD23C209}"/>
                </c:ext>
              </c:extLst>
            </c:dLbl>
            <c:dLbl>
              <c:idx val="15"/>
              <c:tx>
                <c:strRef>
                  <c:f>Daten_Diagramme!$D$29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{8BEA97DC-A577-4035-A452-E8D5CF6FB048}</c15:txfldGUID>
                      <c15:f>Daten_Diagramme!$D$29</c15:f>
                      <c15:dlblFieldTableCache>
                        <c:ptCount val="1"/>
                        <c:pt idx="0">
                          <c:v>-7.9</c:v>
                        </c:pt>
                      </c15:dlblFieldTableCache>
                    </c15:dlblFTEntry>
                  </c15:dlblFieldTable>
                  <c15:showDataLabelsRange val="0"/>
                </c:ext>
                <c:ext xmlns:c16="http://schemas.microsoft.com/office/drawing/2014/chart" uri="{C3380CC4-5D6E-409C-BE32-E72D297353CC}">
                  <c16:uniqueId val="{0000000F-0EF2-49EE-9010-6E56DD23C209}"/>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{545773C6-9EE6-4F19-857E-C0C51BC5B950}</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0EF2-49EE-9010-6E56DD23C209}"/>
                </c:ext>
              </c:extLst>
            </c:dLbl>
            <c:dLbl>
              <c:idx val="17"/>
              <c:tx>
                <c:strRef>
                  <c:f>Daten_Diagramme!$D$31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{D7BCEEEA-032A-453F-9769-33BCB983A966}</c15:txfldGUID>
                      <c15:f>Daten_Diagramme!$D$31</c15:f>
                      <c15:dlblFieldTableCache>
                        <c:ptCount val="1"/>
                        <c:pt idx="0">
                          <c:v>-2.5</c:v>
                        </c:pt>
                      </c15:dlblFieldTableCache>
                    </c15:dlblFTEntry>
                  </c15:dlblFieldTable>
                  <c15:showDataLabelsRange val="0"/>
                </c:ext>
                <c:ext xmlns:c16="http://schemas.microsoft.com/office/drawing/2014/chart" uri="{C3380CC4-5D6E-409C-BE32-E72D297353CC}">
                  <c16:uniqueId val="{00000011-0EF2-49EE-9010-6E56DD23C209}"/>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{2C3E4551-1574-4B93-82B8-11E5D87FF141}</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0EF2-49EE-9010-6E56DD23C209}"/>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{103A2F3D-85E1-4376-8E45-EE6343428151}</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0EF2-49EE-9010-6E56DD23C209}"/>
                </c:ext>
              </c:extLst>
            </c:dLbl>
            <c:dLbl>
              <c:idx val="20"/>
              <c:tx>
                <c:strRef>
                  <c:f>Daten_Diagramme!$D$34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{79E4AAF0-A708-49AA-BBE4-FE1C81CF87FC}</c15:txfldGUID>
                      <c15:f>Daten_Diagramme!$D$34</c15:f>
                      <c15:dlblFieldTableCache>
                        <c:ptCount val="1"/>
                        <c:pt idx="0">
                          <c:v>0.1</c:v>
                        </c:pt>
                      </c15:dlblFieldTableCache>
                    </c15:dlblFTEntry>
                  </c15:dlblFieldTable>
                  <c15:showDataLabelsRange val="0"/>
                </c:ext>
                <c:ext xmlns:c16="http://schemas.microsoft.com/office/drawing/2014/chart" uri="{C3380CC4-5D6E-409C-BE32-E72D297353CC}">
                  <c16:uniqueId val="{00000014-0EF2-49EE-9010-6E56DD23C20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{FF20128E-2720-4514-9A09-E2923FF932B7}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EF2-49EE-9010-6E56DD23C20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{62D2FAB3-5391-4313-8E99-2EE93A498AD2}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EF2-49EE-9010-6E56DD23C209}"/>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{2B92F6F0-DE2B-4298-A54D-DB8FC308D5A0}</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0EF2-49EE-9010-6E56DD23C209}"/>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{B9D5992F-1B78-4789-B5EF-C7C3C2D9BCCC}</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0EF2-49EE-9010-6E56DD23C209}"/>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{DEA7A119-2083-47BA-9226-738BE12991ED}</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0EF2-49EE-9010-6E56DD23C20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{39424EBC-1922-4B8C-A42C-7417A40ACB04}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EF2-49EE-9010-6E56DD23C20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{B7A7ACAF-A116-4839-9E66-7A941170D6E3}</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EF2-49EE-9010-6E56DD23C20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{DE087CBD-85EF-4C4C-A327-B058CC68BC55}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EF2-49EE-9010-6E56DD23C20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{743D86D7-98BB-4A37-9018-0E437818EFC9}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EF2-49EE-9010-6E56DD23C20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{F33F1B55-249E-42A6-9761-A3252C5732A1}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EF2-49EE-9010-6E56DD23C209}"/>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{7306905E-8A44-44F0-9FD7-96B1ED5853CA}</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0EF2-49EE-9010-6E56DD23C2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0.17540557834907969</c:v>
                </c:pt>
                <c:pt idx="1">
                  <c:v>2.3741007194244603</c:v>
                </c:pt>
                <c:pt idx="2">
                  <c:v>-0.60763888888888884</c:v>
                </c:pt>
                <c:pt idx="3">
                  <c:v>-1.1235612934656842</c:v>
                </c:pt>
                <c:pt idx="4">
                  <c:v>2.6668083297917553</c:v>
                </c:pt>
                <c:pt idx="5">
                  <c:v>-3.4210526315789473</c:v>
                </c:pt>
                <c:pt idx="6">
                  <c:v>-1.558974358974359</c:v>
                </c:pt>
                <c:pt idx="7">
                  <c:v>1.0441855352824796</c:v>
                </c:pt>
                <c:pt idx="8">
                  <c:v>1.1036252807186397</c:v>
                </c:pt>
                <c:pt idx="9">
                  <c:v>0.4999359056531214</c:v>
                </c:pt>
                <c:pt idx="10">
                  <c:v>-1.3207005455067471</c:v>
                </c:pt>
                <c:pt idx="11">
                  <c:v>0.17467248908296942</c:v>
                </c:pt>
                <c:pt idx="12">
                  <c:v>-5.7124518613607185</c:v>
                </c:pt>
                <c:pt idx="13">
                  <c:v>3.3293898935271251</c:v>
                </c:pt>
                <c:pt idx="14">
                  <c:v>0.19364208487978055</c:v>
                </c:pt>
                <c:pt idx="15">
                  <c:v>-7.9220779220779223</c:v>
                </c:pt>
                <c:pt idx="16">
                  <c:v>1.8203233750936931</c:v>
                </c:pt>
                <c:pt idx="17">
                  <c:v>-2.5423728813559321</c:v>
                </c:pt>
                <c:pt idx="18">
                  <c:v>2.2903063787041686</c:v>
                </c:pt>
                <c:pt idx="19">
                  <c:v>1.9604182225541449</c:v>
                </c:pt>
                <c:pt idx="20">
                  <c:v>0.10191082802547771</c:v>
                </c:pt>
                <c:pt idx="21">
                  <c:v>0</c:v>
                </c:pt>
                <c:pt idx="23">
                  <c:v>2.3741007194244603</c:v>
                </c:pt>
                <c:pt idx="24">
                  <c:v>-0.64983699004317563</c:v>
                </c:pt>
                <c:pt idx="25">
                  <c:v>0.54571870681203416</c:v>
                </c:pt>
              </c:numCache>
            </c:numRef>
          </c:val>
          <c:extLst>
            <c:ext xmlns:c16="http://schemas.microsoft.com/office/drawing/2014/chart" uri="{C3380CC4-5D6E-409C-BE32-E72D297353CC}">
              <c16:uniqueId val="{00000020-0EF2-49EE-9010-6E56DD23C20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{13D4E4FD-D202-4FB2-A98D-74188B2E3AA1}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EF2-49EE-9010-6E56DD23C20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{FE5C9AF1-A62D-44B3-8CB1-19A65685D115}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EF2-49EE-9010-6E56DD23C20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{ED5795C3-F49D-4E3B-86ED-358D58E004A0}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EF2-49EE-9010-6E56DD23C20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{2CE28328-F169-490D-8950-297AFE1B1966}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EF2-49EE-9010-6E56DD23C20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{C9A709BF-97CF-40B2-979D-3CF41DBD0676}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EF2-49EE-9010-6E56DD23C20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{32F995A3-DBEB-438A-8720-D183089FCB89}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EF2-49EE-9010-6E56DD23C20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{EEA2BB30-5AC6-4D7F-9140-8F1B0D3F85A4}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EF2-49EE-9010-6E56DD23C20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{1ED490FF-6AD6-4586-BE2F-B04D751BB1E8}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EF2-49EE-9010-6E56DD23C20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{0CAFEB95-CAAE-4868-84F3-7D045D717A76}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EF2-49EE-9010-6E56DD23C20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{1CD5D004-4429-46B7-9709-B23E48084AC9}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EF2-49EE-9010-6E56DD23C20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{E4F996FC-7C2A-426E-A619-886342F1C069}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EF2-49EE-9010-6E56DD23C20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{6BDEA466-E743-456B-A04A-19FABF126B17}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EF2-49EE-9010-6E56DD23C20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{CDFD57E8-6E80-40C4-A1AF-7BCA4C83E3B5}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EF2-49EE-9010-6E56DD23C20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{24A879AA-4A76-45A7-AF33-97253CA7EA3A}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EF2-49EE-9010-6E56DD23C20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{341E295D-C61A-44EF-B35F-8C76A9A6B7BD}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EF2-49EE-9010-6E56DD23C20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{FBF576AF-805F-42C0-8EB0-69F9D8F35C1A}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EF2-49EE-9010-6E56DD23C20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{108B8A94-3796-42EE-A13C-A9AA5C958382}</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EF2-49EE-9010-6E56DD23C20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{A64293BC-814C-4CA0-9554-91BEDD8F3EE7}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EF2-49EE-9010-6E56DD23C20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{F7842748-51B0-437A-BB32-0FAC7B89EF26}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EF2-49EE-9010-6E56DD23C20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{31A23CCF-4FBA-47CD-A6EA-C740CFA00A16}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EF2-49EE-9010-6E56DD23C20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{7F8881AC-0BF5-42F8-9360-F46048D85639}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EF2-49EE-9010-6E56DD23C20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{04F69719-2E6F-41B8-BD42-9660BAC117DE}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EF2-49EE-9010-6E56DD23C20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{0B4ECF4D-A927-49B1-AB84-358436168F9D}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EF2-49EE-9010-6E56DD23C20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{FA47C6A8-E177-47BE-8A21-979695FAB1E8}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EF2-49EE-9010-6E56DD23C20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{32B41D0D-C2D7-4C70-AF8E-7FDD5C30E46D}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EF2-49EE-9010-6E56DD23C20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{E519AA24-14BC-4198-988B-71B002489D8E}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EF2-49EE-9010-6E56DD23C20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{FA6D2157-2038-42EB-B9FC-A86D2FBD9C74}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EF2-49EE-9010-6E56DD23C20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{361A1853-A626-454A-A968-1FF9EC774A30}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EF2-49EE-9010-6E56DD23C20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{CB1AB15A-0097-40DC-B898-1E36BB575056}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EF2-49EE-9010-6E56DD23C20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{5649E8A2-5852-4BE1-9E6F-F5FB2C72FB20}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EF2-49EE-9010-6E56DD23C20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{372DBF7D-173A-4F01-A0D0-35AEA36DD970}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EF2-49EE-9010-6E56DD23C20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{060E898D-96D8-4A54-ACD7-5757956D5EC9}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EF2-49EE-9010-6E56DD23C2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EF2-49EE-9010-6E56DD23C20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EF2-49EE-9010-6E56DD23C20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{AAB29637-EDBC-4BD0-B978-81FE00849907}</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51F4-4439-B172-CEEB2F2A571A}"/>
                </c:ext>
              </c:extLst>
            </c:dLbl>
            <c:dLbl>
              <c:idx val="1"/>
              <c:tx>
                <c:strRef>
                  <c:f>Daten_Diagramme!$E$15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{30C8E2B4-3F81-4F7C-A811-30C6860317EA}</c15:txfldGUID>
                      <c15:f>Daten_Diagramme!$E$15</c15:f>
                      <c15:dlblFieldTableCache>
                        <c:ptCount val="1"/>
                        <c:pt idx="0">
                          <c:v>3.5</c:v>
                        </c:pt>
                      </c15:dlblFieldTableCache>
                    </c15:dlblFTEntry>
                  </c15:dlblFieldTable>
                  <c15:showDataLabelsRange val="0"/>
                </c:ext>
                <c:ext xmlns:c16="http://schemas.microsoft.com/office/drawing/2014/chart" uri="{C3380CC4-5D6E-409C-BE32-E72D297353CC}">
                  <c16:uniqueId val="{00000001-51F4-4439-B172-CEEB2F2A571A}"/>
                </c:ext>
              </c:extLst>
            </c:dLbl>
            <c:dLbl>
              <c:idx val="2"/>
              <c:tx>
                <c:strRef>
                  <c:f>Daten_Diagramme!$E$16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{F974EAFA-24A9-412B-A50C-A15A0012970A}</c15:txfldGUID>
                      <c15:f>Daten_Diagramme!$E$16</c15:f>
                      <c15:dlblFieldTableCache>
                        <c:ptCount val="1"/>
                        <c:pt idx="0">
                          <c:v>-2.6</c:v>
                        </c:pt>
                      </c15:dlblFieldTableCache>
                    </c15:dlblFTEntry>
                  </c15:dlblFieldTable>
                  <c15:showDataLabelsRange val="0"/>
                </c:ext>
                <c:ext xmlns:c16="http://schemas.microsoft.com/office/drawing/2014/chart" uri="{C3380CC4-5D6E-409C-BE32-E72D297353CC}">
                  <c16:uniqueId val="{00000002-51F4-4439-B172-CEEB2F2A571A}"/>
                </c:ext>
              </c:extLst>
            </c:dLbl>
            <c:dLbl>
              <c:idx val="3"/>
              <c:tx>
                <c:strRef>
                  <c:f>Daten_Diagramme!$E$17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{46C5F6E7-EED3-4573-8B57-336DC1FEB53B}</c15:txfldGUID>
                      <c15:f>Daten_Diagramme!$E$17</c15:f>
                      <c15:dlblFieldTableCache>
                        <c:ptCount val="1"/>
                        <c:pt idx="0">
                          <c:v>-5.5</c:v>
                        </c:pt>
                      </c15:dlblFieldTableCache>
                    </c15:dlblFTEntry>
                  </c15:dlblFieldTable>
                  <c15:showDataLabelsRange val="0"/>
                </c:ext>
                <c:ext xmlns:c16="http://schemas.microsoft.com/office/drawing/2014/chart" uri="{C3380CC4-5D6E-409C-BE32-E72D297353CC}">
                  <c16:uniqueId val="{00000003-51F4-4439-B172-CEEB2F2A571A}"/>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{D32B265B-4C20-495D-BAAC-24A0D0ACCF1B}</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51F4-4439-B172-CEEB2F2A571A}"/>
                </c:ext>
              </c:extLst>
            </c:dLbl>
            <c:dLbl>
              <c:idx val="5"/>
              <c:tx>
                <c:strRef>
                  <c:f>Daten_Diagramme!$E$19</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{36CE1125-1085-4DE8-B4C0-B4E44C60CDBE}</c15:txfldGUID>
                      <c15:f>Daten_Diagramme!$E$19</c15:f>
                      <c15:dlblFieldTableCache>
                        <c:ptCount val="1"/>
                        <c:pt idx="0">
                          <c:v>-7.6</c:v>
                        </c:pt>
                      </c15:dlblFieldTableCache>
                    </c15:dlblFTEntry>
                  </c15:dlblFieldTable>
                  <c15:showDataLabelsRange val="0"/>
                </c:ext>
                <c:ext xmlns:c16="http://schemas.microsoft.com/office/drawing/2014/chart" uri="{C3380CC4-5D6E-409C-BE32-E72D297353CC}">
                  <c16:uniqueId val="{00000005-51F4-4439-B172-CEEB2F2A571A}"/>
                </c:ext>
              </c:extLst>
            </c:dLbl>
            <c:dLbl>
              <c:idx val="6"/>
              <c:tx>
                <c:strRef>
                  <c:f>Daten_Diagramme!$E$20</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{19D2DF7F-A152-46A3-BC37-BD5C07F9DBA3}</c15:txfldGUID>
                      <c15:f>Daten_Diagramme!$E$20</c15:f>
                      <c15:dlblFieldTableCache>
                        <c:ptCount val="1"/>
                        <c:pt idx="0">
                          <c:v>-5.3</c:v>
                        </c:pt>
                      </c15:dlblFieldTableCache>
                    </c15:dlblFTEntry>
                  </c15:dlblFieldTable>
                  <c15:showDataLabelsRange val="0"/>
                </c:ext>
                <c:ext xmlns:c16="http://schemas.microsoft.com/office/drawing/2014/chart" uri="{C3380CC4-5D6E-409C-BE32-E72D297353CC}">
                  <c16:uniqueId val="{00000006-51F4-4439-B172-CEEB2F2A571A}"/>
                </c:ext>
              </c:extLst>
            </c:dLbl>
            <c:dLbl>
              <c:idx val="7"/>
              <c:tx>
                <c:strRef>
                  <c:f>Daten_Diagramme!$E$21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{34CB4496-0BC2-4672-8A24-61BE7010655E}</c15:txfldGUID>
                      <c15:f>Daten_Diagramme!$E$21</c15:f>
                      <c15:dlblFieldTableCache>
                        <c:ptCount val="1"/>
                        <c:pt idx="0">
                          <c:v>-0.1</c:v>
                        </c:pt>
                      </c15:dlblFieldTableCache>
                    </c15:dlblFTEntry>
                  </c15:dlblFieldTable>
                  <c15:showDataLabelsRange val="0"/>
                </c:ext>
                <c:ext xmlns:c16="http://schemas.microsoft.com/office/drawing/2014/chart" uri="{C3380CC4-5D6E-409C-BE32-E72D297353CC}">
                  <c16:uniqueId val="{00000007-51F4-4439-B172-CEEB2F2A571A}"/>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{081C8844-178D-4C74-B7F3-B82C248E68F3}</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51F4-4439-B172-CEEB2F2A571A}"/>
                </c:ext>
              </c:extLst>
            </c:dLbl>
            <c:dLbl>
              <c:idx val="9"/>
              <c:tx>
                <c:strRef>
                  <c:f>Daten_Diagramme!$E$23</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{0854246F-6207-4250-972C-306350176867}</c15:txfldGUID>
                      <c15:f>Daten_Diagramme!$E$23</c15:f>
                      <c15:dlblFieldTableCache>
                        <c:ptCount val="1"/>
                        <c:pt idx="0">
                          <c:v>-8.7</c:v>
                        </c:pt>
                      </c15:dlblFieldTableCache>
                    </c15:dlblFTEntry>
                  </c15:dlblFieldTable>
                  <c15:showDataLabelsRange val="0"/>
                </c:ext>
                <c:ext xmlns:c16="http://schemas.microsoft.com/office/drawing/2014/chart" uri="{C3380CC4-5D6E-409C-BE32-E72D297353CC}">
                  <c16:uniqueId val="{00000009-51F4-4439-B172-CEEB2F2A571A}"/>
                </c:ext>
              </c:extLst>
            </c:dLbl>
            <c:dLbl>
              <c:idx val="10"/>
              <c:tx>
                <c:strRef>
                  <c:f>Daten_Diagramme!$E$24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{319C013C-008B-434C-AEAC-C44E8D056DA0}</c15:txfldGUID>
                      <c15:f>Daten_Diagramme!$E$24</c15:f>
                      <c15:dlblFieldTableCache>
                        <c:ptCount val="1"/>
                        <c:pt idx="0">
                          <c:v>-5.6</c:v>
                        </c:pt>
                      </c15:dlblFieldTableCache>
                    </c15:dlblFTEntry>
                  </c15:dlblFieldTable>
                  <c15:showDataLabelsRange val="0"/>
                </c:ext>
                <c:ext xmlns:c16="http://schemas.microsoft.com/office/drawing/2014/chart" uri="{C3380CC4-5D6E-409C-BE32-E72D297353CC}">
                  <c16:uniqueId val="{0000000A-51F4-4439-B172-CEEB2F2A571A}"/>
                </c:ext>
              </c:extLst>
            </c:dLbl>
            <c:dLbl>
              <c:idx val="11"/>
              <c:tx>
                <c:strRef>
                  <c:f>Daten_Diagramme!$E$25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{F03F3DA5-9F93-4F28-A68F-6B0A348247D3}</c15:txfldGUID>
                      <c15:f>Daten_Diagramme!$E$25</c15:f>
                      <c15:dlblFieldTableCache>
                        <c:ptCount val="1"/>
                        <c:pt idx="0">
                          <c:v>-7.9</c:v>
                        </c:pt>
                      </c15:dlblFieldTableCache>
                    </c15:dlblFTEntry>
                  </c15:dlblFieldTable>
                  <c15:showDataLabelsRange val="0"/>
                </c:ext>
                <c:ext xmlns:c16="http://schemas.microsoft.com/office/drawing/2014/chart" uri="{C3380CC4-5D6E-409C-BE32-E72D297353CC}">
                  <c16:uniqueId val="{0000000B-51F4-4439-B172-CEEB2F2A571A}"/>
                </c:ext>
              </c:extLst>
            </c:dLbl>
            <c:dLbl>
              <c:idx val="12"/>
              <c:tx>
                <c:strRef>
                  <c:f>Daten_Diagramme!$E$26</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{F05B3A9B-31AC-4376-A577-AEA03B996200}</c15:txfldGUID>
                      <c15:f>Daten_Diagramme!$E$26</c15:f>
                      <c15:dlblFieldTableCache>
                        <c:ptCount val="1"/>
                        <c:pt idx="0">
                          <c:v>-7.4</c:v>
                        </c:pt>
                      </c15:dlblFieldTableCache>
                    </c15:dlblFTEntry>
                  </c15:dlblFieldTable>
                  <c15:showDataLabelsRange val="0"/>
                </c:ext>
                <c:ext xmlns:c16="http://schemas.microsoft.com/office/drawing/2014/chart" uri="{C3380CC4-5D6E-409C-BE32-E72D297353CC}">
                  <c16:uniqueId val="{0000000C-51F4-4439-B172-CEEB2F2A571A}"/>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{DC6E0357-861A-4A47-BF1A-BC745125A491}</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51F4-4439-B172-CEEB2F2A571A}"/>
                </c:ext>
              </c:extLst>
            </c:dLbl>
            <c:dLbl>
              <c:idx val="14"/>
              <c:tx>
                <c:strRef>
                  <c:f>Daten_Diagramme!$E$28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{747A9BCB-58D5-461A-AA70-F7A939F6A8C5}</c15:txfldGUID>
                      <c15:f>Daten_Diagramme!$E$28</c15:f>
                      <c15:dlblFieldTableCache>
                        <c:ptCount val="1"/>
                        <c:pt idx="0">
                          <c:v>-3.7</c:v>
                        </c:pt>
                      </c15:dlblFieldTableCache>
                    </c15:dlblFTEntry>
                  </c15:dlblFieldTable>
                  <c15:showDataLabelsRange val="0"/>
                </c:ext>
                <c:ext xmlns:c16="http://schemas.microsoft.com/office/drawing/2014/chart" uri="{C3380CC4-5D6E-409C-BE32-E72D297353CC}">
                  <c16:uniqueId val="{0000000E-51F4-4439-B172-CEEB2F2A571A}"/>
                </c:ext>
              </c:extLst>
            </c:dLbl>
            <c:dLbl>
              <c:idx val="15"/>
              <c:tx>
                <c:strRef>
                  <c:f>Daten_Diagramme!$E$29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{AAA9D904-E895-46F5-91D3-1BE880CD4198}</c15:txfldGUID>
                      <c15:f>Daten_Diagramme!$E$29</c15:f>
                      <c15:dlblFieldTableCache>
                        <c:ptCount val="1"/>
                        <c:pt idx="0">
                          <c:v>-4.9</c:v>
                        </c:pt>
                      </c15:dlblFieldTableCache>
                    </c15:dlblFTEntry>
                  </c15:dlblFieldTable>
                  <c15:showDataLabelsRange val="0"/>
                </c:ext>
                <c:ext xmlns:c16="http://schemas.microsoft.com/office/drawing/2014/chart" uri="{C3380CC4-5D6E-409C-BE32-E72D297353CC}">
                  <c16:uniqueId val="{0000000F-51F4-4439-B172-CEEB2F2A571A}"/>
                </c:ext>
              </c:extLst>
            </c:dLbl>
            <c:dLbl>
              <c:idx val="16"/>
              <c:tx>
                <c:strRef>
                  <c:f>Daten_Diagramme!$E$30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{6BA9A336-274A-413A-AA8E-98C35C4F3A7E}</c15:txfldGUID>
                      <c15:f>Daten_Diagramme!$E$30</c15:f>
                      <c15:dlblFieldTableCache>
                        <c:ptCount val="1"/>
                        <c:pt idx="0">
                          <c:v>-0.4</c:v>
                        </c:pt>
                      </c15:dlblFieldTableCache>
                    </c15:dlblFTEntry>
                  </c15:dlblFieldTable>
                  <c15:showDataLabelsRange val="0"/>
                </c:ext>
                <c:ext xmlns:c16="http://schemas.microsoft.com/office/drawing/2014/chart" uri="{C3380CC4-5D6E-409C-BE32-E72D297353CC}">
                  <c16:uniqueId val="{00000010-51F4-4439-B172-CEEB2F2A571A}"/>
                </c:ext>
              </c:extLst>
            </c:dLbl>
            <c:dLbl>
              <c:idx val="17"/>
              <c:tx>
                <c:strRef>
                  <c:f>Daten_Diagramme!$E$31</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{4933F508-C099-46A5-9F9B-68F94EA0150A}</c15:txfldGUID>
                      <c15:f>Daten_Diagramme!$E$31</c15:f>
                      <c15:dlblFieldTableCache>
                        <c:ptCount val="1"/>
                        <c:pt idx="0">
                          <c:v>-18.2</c:v>
                        </c:pt>
                      </c15:dlblFieldTableCache>
                    </c15:dlblFTEntry>
                  </c15:dlblFieldTable>
                  <c15:showDataLabelsRange val="0"/>
                </c:ext>
                <c:ext xmlns:c16="http://schemas.microsoft.com/office/drawing/2014/chart" uri="{C3380CC4-5D6E-409C-BE32-E72D297353CC}">
                  <c16:uniqueId val="{00000011-51F4-4439-B172-CEEB2F2A571A}"/>
                </c:ext>
              </c:extLst>
            </c:dLbl>
            <c:dLbl>
              <c:idx val="18"/>
              <c:tx>
                <c:strRef>
                  <c:f>Daten_Diagramme!$E$32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{D15BBC17-B454-40C1-9DBA-AAB2CC5CF4D6}</c15:txfldGUID>
                      <c15:f>Daten_Diagramme!$E$32</c15:f>
                      <c15:dlblFieldTableCache>
                        <c:ptCount val="1"/>
                        <c:pt idx="0">
                          <c:v>-1.5</c:v>
                        </c:pt>
                      </c15:dlblFieldTableCache>
                    </c15:dlblFTEntry>
                  </c15:dlblFieldTable>
                  <c15:showDataLabelsRange val="0"/>
                </c:ext>
                <c:ext xmlns:c16="http://schemas.microsoft.com/office/drawing/2014/chart" uri="{C3380CC4-5D6E-409C-BE32-E72D297353CC}">
                  <c16:uniqueId val="{00000012-51F4-4439-B172-CEEB2F2A571A}"/>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{A7C68392-6D60-4645-81F5-341EA4E50557}</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51F4-4439-B172-CEEB2F2A571A}"/>
                </c:ext>
              </c:extLst>
            </c:dLbl>
            <c:dLbl>
              <c:idx val="20"/>
              <c:tx>
                <c:strRef>
                  <c:f>Daten_Diagramme!$E$34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{C1665090-1FD2-411E-A47A-FAB7068C1EDE}</c15:txfldGUID>
                      <c15:f>Daten_Diagramme!$E$34</c15:f>
                      <c15:dlblFieldTableCache>
                        <c:ptCount val="1"/>
                        <c:pt idx="0">
                          <c:v>-3.7</c:v>
                        </c:pt>
                      </c15:dlblFieldTableCache>
                    </c15:dlblFTEntry>
                  </c15:dlblFieldTable>
                  <c15:showDataLabelsRange val="0"/>
                </c:ext>
                <c:ext xmlns:c16="http://schemas.microsoft.com/office/drawing/2014/chart" uri="{C3380CC4-5D6E-409C-BE32-E72D297353CC}">
                  <c16:uniqueId val="{00000014-51F4-4439-B172-CEEB2F2A571A}"/>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{0F0FEF20-D2B2-414A-B501-2C2511E8D3CA}</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1F4-4439-B172-CEEB2F2A571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{6AC07655-5FD7-4E17-9D96-B42BBDE56974}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1F4-4439-B172-CEEB2F2A571A}"/>
                </c:ext>
              </c:extLst>
            </c:dLbl>
            <c:dLbl>
              <c:idx val="23"/>
              <c:tx>
                <c:strRef>
                  <c:f>Daten_Diagramme!$E$37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{CBA0CEDA-F305-4D0C-8289-5ACDB97285EF}</c15:txfldGUID>
                      <c15:f>Daten_Diagramme!$E$37</c15:f>
                      <c15:dlblFieldTableCache>
                        <c:ptCount val="1"/>
                        <c:pt idx="0">
                          <c:v>3.5</c:v>
                        </c:pt>
                      </c15:dlblFieldTableCache>
                    </c15:dlblFTEntry>
                  </c15:dlblFieldTable>
                  <c15:showDataLabelsRange val="0"/>
                </c:ext>
                <c:ext xmlns:c16="http://schemas.microsoft.com/office/drawing/2014/chart" uri="{C3380CC4-5D6E-409C-BE32-E72D297353CC}">
                  <c16:uniqueId val="{00000017-51F4-4439-B172-CEEB2F2A571A}"/>
                </c:ext>
              </c:extLst>
            </c:dLbl>
            <c:dLbl>
              <c:idx val="24"/>
              <c:tx>
                <c:strRef>
                  <c:f>Daten_Diagramme!$E$38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{CE03C2BD-7B16-4F2C-A508-6B6AC7DDFB59}</c15:txfldGUID>
                      <c15:f>Daten_Diagramme!$E$38</c15:f>
                      <c15:dlblFieldTableCache>
                        <c:ptCount val="1"/>
                        <c:pt idx="0">
                          <c:v>-3.1</c:v>
                        </c:pt>
                      </c15:dlblFieldTableCache>
                    </c15:dlblFTEntry>
                  </c15:dlblFieldTable>
                  <c15:showDataLabelsRange val="0"/>
                </c:ext>
                <c:ext xmlns:c16="http://schemas.microsoft.com/office/drawing/2014/chart" uri="{C3380CC4-5D6E-409C-BE32-E72D297353CC}">
                  <c16:uniqueId val="{00000018-51F4-4439-B172-CEEB2F2A571A}"/>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{364BA80B-C2E2-45EF-857D-5838D5A196A4}</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51F4-4439-B172-CEEB2F2A571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{BCB30237-AAD5-4D35-9169-DEEAE1EA2CAB}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1F4-4439-B172-CEEB2F2A571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{6B54E0EC-17D9-45BB-B6BA-26F40B3122BA}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1F4-4439-B172-CEEB2F2A571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{71FFFF31-E189-4A98-AC70-1A21D6471676}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1F4-4439-B172-CEEB2F2A571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{24E243DB-4331-48F2-A0FB-EA65E438FB60}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1F4-4439-B172-CEEB2F2A571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{17B9BA18-A936-4256-B2DB-A73D6597462A}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1F4-4439-B172-CEEB2F2A571A}"/>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{719E8D5E-2FA5-4D2D-A660-8AAB3AF42E57}</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51F4-4439-B172-CEEB2F2A57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-3.2041033839594992</c:v>
                </c:pt>
                <c:pt idx="1">
                  <c:v>3.4666666666666668</c:v>
                </c:pt>
                <c:pt idx="2">
                  <c:v>-2.5641025641025643</c:v>
                </c:pt>
                <c:pt idx="3">
                  <c:v>-5.5322715842414079</c:v>
                </c:pt>
                <c:pt idx="4">
                  <c:v>0</c:v>
                </c:pt>
                <c:pt idx="5">
                  <c:v>-7.5549450549450547</c:v>
                </c:pt>
                <c:pt idx="6">
                  <c:v>-5.3140096618357484</c:v>
                </c:pt>
                <c:pt idx="7">
                  <c:v>-0.10224948875255624</c:v>
                </c:pt>
                <c:pt idx="8">
                  <c:v>1.7921146953405018</c:v>
                </c:pt>
                <c:pt idx="9">
                  <c:v>-8.7164750957854409</c:v>
                </c:pt>
                <c:pt idx="10">
                  <c:v>-5.5944055944055942</c:v>
                </c:pt>
                <c:pt idx="11">
                  <c:v>-7.8740157480314963</c:v>
                </c:pt>
                <c:pt idx="12">
                  <c:v>-7.3619631901840492</c:v>
                </c:pt>
                <c:pt idx="13">
                  <c:v>-2.9234737747205504</c:v>
                </c:pt>
                <c:pt idx="14">
                  <c:v>-3.7414965986394559</c:v>
                </c:pt>
                <c:pt idx="15">
                  <c:v>-4.9382716049382713</c:v>
                </c:pt>
                <c:pt idx="16">
                  <c:v>-0.4366812227074236</c:v>
                </c:pt>
                <c:pt idx="17">
                  <c:v>-18.181818181818183</c:v>
                </c:pt>
                <c:pt idx="18">
                  <c:v>-1.5233949945593035</c:v>
                </c:pt>
                <c:pt idx="19">
                  <c:v>-1.2958963282937366</c:v>
                </c:pt>
                <c:pt idx="20">
                  <c:v>-3.6945812807881775</c:v>
                </c:pt>
                <c:pt idx="21">
                  <c:v>0</c:v>
                </c:pt>
                <c:pt idx="23">
                  <c:v>3.4666666666666668</c:v>
                </c:pt>
                <c:pt idx="24">
                  <c:v>-3.0594405594405596</c:v>
                </c:pt>
                <c:pt idx="25">
                  <c:v>-3.4415742165357517</c:v>
                </c:pt>
              </c:numCache>
            </c:numRef>
          </c:val>
          <c:extLst>
            <c:ext xmlns:c16="http://schemas.microsoft.com/office/drawing/2014/chart" uri="{C3380CC4-5D6E-409C-BE32-E72D297353CC}">
              <c16:uniqueId val="{00000020-51F4-4439-B172-CEEB2F2A571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{FDDD7809-8B3D-4A17-9123-2DE5CF33D2DF}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1F4-4439-B172-CEEB2F2A571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{3E4D893F-9D01-4053-AB01-B4E3F2EDE40B}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1F4-4439-B172-CEEB2F2A571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{7AC2CCB4-EA25-4653-A097-C6C2ED200AB4}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1F4-4439-B172-CEEB2F2A571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{B12C1F13-F839-44FC-83D6-5F05C90BA275}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1F4-4439-B172-CEEB2F2A571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{5F646B08-51E9-4631-A9CA-F1454EE83E19}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1F4-4439-B172-CEEB2F2A571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{9DE2FE06-9059-4CE2-A002-DD6BE9A52D92}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1F4-4439-B172-CEEB2F2A571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{1443D71A-7603-45AF-97BA-11CE405B496B}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1F4-4439-B172-CEEB2F2A571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{89C9A499-901E-4844-B70F-5259AFCF12AB}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1F4-4439-B172-CEEB2F2A571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{5BEA493A-9A50-4900-943E-B9760A66EA03}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1F4-4439-B172-CEEB2F2A571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{00F033BE-8EA1-4BE5-8B44-669F7C93BE08}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1F4-4439-B172-CEEB2F2A571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{79CFF8A3-46D1-4050-99FE-C94BB15937E4}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1F4-4439-B172-CEEB2F2A571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{3265A4D4-5B78-4AE9-B0CD-8FF7368E38FF}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1F4-4439-B172-CEEB2F2A571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{C7137A1A-AD88-45EC-A043-173D1033A635}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1F4-4439-B172-CEEB2F2A571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{7D5A7812-C542-44EB-A799-265D680C8BDF}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1F4-4439-B172-CEEB2F2A571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{210D09A0-35ED-426A-8425-81F37ED01C32}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1F4-4439-B172-CEEB2F2A571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{B5291A03-E851-4BD9-9C67-4376EA6F7F45}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1F4-4439-B172-CEEB2F2A571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{F99BEEA8-3ABE-407A-B148-7AC1D9149678}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1F4-4439-B172-CEEB2F2A571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{51FB0C3D-4F11-4F06-A599-D8CB6CD98B33}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1F4-4439-B172-CEEB2F2A571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{C9D1D35E-E941-4BF2-A485-A4E164E244EF}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1F4-4439-B172-CEEB2F2A571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{9F0A248C-2002-4F38-8163-4DFCCDFC4A40}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1F4-4439-B172-CEEB2F2A571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{4627C462-E649-488D-A456-819104C129CD}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1F4-4439-B172-CEEB2F2A571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{161D43EC-69EA-41D5-B0F8-C743546B5178}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1F4-4439-B172-CEEB2F2A571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{B2A20445-9C1D-482A-86A9-002E8CB3100E}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1F4-4439-B172-CEEB2F2A571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{02862AAA-5212-4F49-9699-5E0FE2A8AAF8}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1F4-4439-B172-CEEB2F2A571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{D4D1699C-E0F8-436F-B3FD-A473CDDFE613}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1F4-4439-B172-CEEB2F2A571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{16B9E2D4-B9AB-43F7-80EA-04CF5E42EC2E}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1F4-4439-B172-CEEB2F2A571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{1515B9A3-8F57-420D-B6AE-15F1AFB7063E}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1F4-4439-B172-CEEB2F2A571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{8D1A2CE9-5807-4C2E-9C69-50FE7E13763F}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1F4-4439-B172-CEEB2F2A571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{D0CC0DB0-5006-411C-A5F1-4FA57E169F2F}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1F4-4439-B172-CEEB2F2A571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{180BBE03-A633-41D6-93E8-C6FF37ECB7D8}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1F4-4439-B172-CEEB2F2A571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{E6B9D5E8-0C5A-41C0-8BDA-CAB468C509ED}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1F4-4439-B172-CEEB2F2A571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{5EDAB731-256C-4789-9805-ECD31D162BC3}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1F4-4439-B172-CEEB2F2A57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1F4-4439-B172-CEEB2F2A571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1F4-4439-B172-CEEB2F2A571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{9605DC52-89E2-455F-A938-F4C3AD849457}</c15:txfldGUID>
                      <c15:f>Diagramm!$I$46</c15:f>
                      <c15:dlblFieldTableCache>
                        <c:ptCount val="1"/>
                      </c15:dlblFieldTableCache>
                    </c15:dlblFTEntry>
                  </c15:dlblFieldTable>
                  <c15:showDataLabelsRange val="0"/>
                </c:ext>
                <c:ext xmlns:c16="http://schemas.microsoft.com/office/drawing/2014/chart" uri="{C3380CC4-5D6E-409C-BE32-E72D297353CC}">
                  <c16:uniqueId val="{00000000-9240-4003-9B54-E84707C4858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{5D230D48-AE42-42CD-8E89-D6AD02049FBE}</c15:txfldGUID>
                      <c15:f>Diagramm!$I$47</c15:f>
                      <c15:dlblFieldTableCache>
                        <c:ptCount val="1"/>
                      </c15:dlblFieldTableCache>
                    </c15:dlblFTEntry>
                  </c15:dlblFieldTable>
                  <c15:showDataLabelsRange val="0"/>
                </c:ext>
                <c:ext xmlns:c16="http://schemas.microsoft.com/office/drawing/2014/chart" uri="{C3380CC4-5D6E-409C-BE32-E72D297353CC}">
                  <c16:uniqueId val="{00000001-9240-4003-9B54-E84707C4858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{C43EB8E0-3A60-485C-96DB-31873A16A2B4}</c15:txfldGUID>
                      <c15:f>Diagramm!$I$48</c15:f>
                      <c15:dlblFieldTableCache>
                        <c:ptCount val="1"/>
                      </c15:dlblFieldTableCache>
                    </c15:dlblFTEntry>
                  </c15:dlblFieldTable>
                  <c15:showDataLabelsRange val="0"/>
                </c:ext>
                <c:ext xmlns:c16="http://schemas.microsoft.com/office/drawing/2014/chart" uri="{C3380CC4-5D6E-409C-BE32-E72D297353CC}">
                  <c16:uniqueId val="{00000002-9240-4003-9B54-E84707C4858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{7B9E8853-95FC-47D6-A9DE-9F0D720E5630}</c15:txfldGUID>
                      <c15:f>Diagramm!$I$49</c15:f>
                      <c15:dlblFieldTableCache>
                        <c:ptCount val="1"/>
                      </c15:dlblFieldTableCache>
                    </c15:dlblFTEntry>
                  </c15:dlblFieldTable>
                  <c15:showDataLabelsRange val="0"/>
                </c:ext>
                <c:ext xmlns:c16="http://schemas.microsoft.com/office/drawing/2014/chart" uri="{C3380CC4-5D6E-409C-BE32-E72D297353CC}">
                  <c16:uniqueId val="{00000003-9240-4003-9B54-E84707C4858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{EC40CF30-EABB-43F4-9DD7-3CEA1EBB8CF8}</c15:txfldGUID>
                      <c15:f>Diagramm!$I$50</c15:f>
                      <c15:dlblFieldTableCache>
                        <c:ptCount val="1"/>
                      </c15:dlblFieldTableCache>
                    </c15:dlblFTEntry>
                  </c15:dlblFieldTable>
                  <c15:showDataLabelsRange val="0"/>
                </c:ext>
                <c:ext xmlns:c16="http://schemas.microsoft.com/office/drawing/2014/chart" uri="{C3380CC4-5D6E-409C-BE32-E72D297353CC}">
                  <c16:uniqueId val="{00000004-9240-4003-9B54-E84707C4858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{723B9A3B-B89C-41A2-801E-9AC57ED0D0DB}</c15:txfldGUID>
                      <c15:f>Diagramm!$I$51</c15:f>
                      <c15:dlblFieldTableCache>
                        <c:ptCount val="1"/>
                      </c15:dlblFieldTableCache>
                    </c15:dlblFTEntry>
                  </c15:dlblFieldTable>
                  <c15:showDataLabelsRange val="0"/>
                </c:ext>
                <c:ext xmlns:c16="http://schemas.microsoft.com/office/drawing/2014/chart" uri="{C3380CC4-5D6E-409C-BE32-E72D297353CC}">
                  <c16:uniqueId val="{00000005-9240-4003-9B54-E84707C4858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{91177B00-0020-4DBA-83A7-511BB64016E5}</c15:txfldGUID>
                      <c15:f>Diagramm!$I$52</c15:f>
                      <c15:dlblFieldTableCache>
                        <c:ptCount val="1"/>
                      </c15:dlblFieldTableCache>
                    </c15:dlblFTEntry>
                  </c15:dlblFieldTable>
                  <c15:showDataLabelsRange val="0"/>
                </c:ext>
                <c:ext xmlns:c16="http://schemas.microsoft.com/office/drawing/2014/chart" uri="{C3380CC4-5D6E-409C-BE32-E72D297353CC}">
                  <c16:uniqueId val="{00000006-9240-4003-9B54-E84707C4858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{58C529EB-3FDB-43E3-9D93-22C94BF69835}</c15:txfldGUID>
                      <c15:f>Diagramm!$I$53</c15:f>
                      <c15:dlblFieldTableCache>
                        <c:ptCount val="1"/>
                      </c15:dlblFieldTableCache>
                    </c15:dlblFTEntry>
                  </c15:dlblFieldTable>
                  <c15:showDataLabelsRange val="0"/>
                </c:ext>
                <c:ext xmlns:c16="http://schemas.microsoft.com/office/drawing/2014/chart" uri="{C3380CC4-5D6E-409C-BE32-E72D297353CC}">
                  <c16:uniqueId val="{00000007-9240-4003-9B54-E84707C4858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{C2F306AE-4E33-485F-B3A9-E4A1228B0DAE}</c15:txfldGUID>
                      <c15:f>Diagramm!$I$54</c15:f>
                      <c15:dlblFieldTableCache>
                        <c:ptCount val="1"/>
                      </c15:dlblFieldTableCache>
                    </c15:dlblFTEntry>
                  </c15:dlblFieldTable>
                  <c15:showDataLabelsRange val="0"/>
                </c:ext>
                <c:ext xmlns:c16="http://schemas.microsoft.com/office/drawing/2014/chart" uri="{C3380CC4-5D6E-409C-BE32-E72D297353CC}">
                  <c16:uniqueId val="{00000008-9240-4003-9B54-E84707C4858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{585F141F-6A26-4944-9FAE-A97FF8B75D42}</c15:txfldGUID>
                      <c15:f>Diagramm!$I$55</c15:f>
                      <c15:dlblFieldTableCache>
                        <c:ptCount val="1"/>
                      </c15:dlblFieldTableCache>
                    </c15:dlblFTEntry>
                  </c15:dlblFieldTable>
                  <c15:showDataLabelsRange val="0"/>
                </c:ext>
                <c:ext xmlns:c16="http://schemas.microsoft.com/office/drawing/2014/chart" uri="{C3380CC4-5D6E-409C-BE32-E72D297353CC}">
                  <c16:uniqueId val="{00000009-9240-4003-9B54-E84707C4858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{145C6343-37F5-4978-B890-6233579B070F}</c15:txfldGUID>
                      <c15:f>Diagramm!$I$56</c15:f>
                      <c15:dlblFieldTableCache>
                        <c:ptCount val="1"/>
                      </c15:dlblFieldTableCache>
                    </c15:dlblFTEntry>
                  </c15:dlblFieldTable>
                  <c15:showDataLabelsRange val="0"/>
                </c:ext>
                <c:ext xmlns:c16="http://schemas.microsoft.com/office/drawing/2014/chart" uri="{C3380CC4-5D6E-409C-BE32-E72D297353CC}">
                  <c16:uniqueId val="{0000000A-9240-4003-9B54-E84707C4858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{51B5D7E0-D65D-46AE-B9FF-9EDE4E3B106F}</c15:txfldGUID>
                      <c15:f>Diagramm!$I$57</c15:f>
                      <c15:dlblFieldTableCache>
                        <c:ptCount val="1"/>
                      </c15:dlblFieldTableCache>
                    </c15:dlblFTEntry>
                  </c15:dlblFieldTable>
                  <c15:showDataLabelsRange val="0"/>
                </c:ext>
                <c:ext xmlns:c16="http://schemas.microsoft.com/office/drawing/2014/chart" uri="{C3380CC4-5D6E-409C-BE32-E72D297353CC}">
                  <c16:uniqueId val="{0000000B-9240-4003-9B54-E84707C4858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{2D667316-EE57-4DE8-BA84-4FF0E04F37C0}</c15:txfldGUID>
                      <c15:f>Diagramm!$I$58</c15:f>
                      <c15:dlblFieldTableCache>
                        <c:ptCount val="1"/>
                      </c15:dlblFieldTableCache>
                    </c15:dlblFTEntry>
                  </c15:dlblFieldTable>
                  <c15:showDataLabelsRange val="0"/>
                </c:ext>
                <c:ext xmlns:c16="http://schemas.microsoft.com/office/drawing/2014/chart" uri="{C3380CC4-5D6E-409C-BE32-E72D297353CC}">
                  <c16:uniqueId val="{0000000C-9240-4003-9B54-E84707C4858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{D4AD617D-B7A9-420E-965E-B5C037C2F0CF}</c15:txfldGUID>
                      <c15:f>Diagramm!$I$59</c15:f>
                      <c15:dlblFieldTableCache>
                        <c:ptCount val="1"/>
                      </c15:dlblFieldTableCache>
                    </c15:dlblFTEntry>
                  </c15:dlblFieldTable>
                  <c15:showDataLabelsRange val="0"/>
                </c:ext>
                <c:ext xmlns:c16="http://schemas.microsoft.com/office/drawing/2014/chart" uri="{C3380CC4-5D6E-409C-BE32-E72D297353CC}">
                  <c16:uniqueId val="{0000000D-9240-4003-9B54-E84707C4858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{551940E7-F7D3-434B-93E2-D99F43FC62EB}</c15:txfldGUID>
                      <c15:f>Diagramm!$I$60</c15:f>
                      <c15:dlblFieldTableCache>
                        <c:ptCount val="1"/>
                      </c15:dlblFieldTableCache>
                    </c15:dlblFTEntry>
                  </c15:dlblFieldTable>
                  <c15:showDataLabelsRange val="0"/>
                </c:ext>
                <c:ext xmlns:c16="http://schemas.microsoft.com/office/drawing/2014/chart" uri="{C3380CC4-5D6E-409C-BE32-E72D297353CC}">
                  <c16:uniqueId val="{0000000E-9240-4003-9B54-E84707C4858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{C8178BAA-C2F0-48F5-A2F7-3A52169E1D60}</c15:txfldGUID>
                      <c15:f>Diagramm!$I$61</c15:f>
                      <c15:dlblFieldTableCache>
                        <c:ptCount val="1"/>
                      </c15:dlblFieldTableCache>
                    </c15:dlblFTEntry>
                  </c15:dlblFieldTable>
                  <c15:showDataLabelsRange val="0"/>
                </c:ext>
                <c:ext xmlns:c16="http://schemas.microsoft.com/office/drawing/2014/chart" uri="{C3380CC4-5D6E-409C-BE32-E72D297353CC}">
                  <c16:uniqueId val="{0000000F-9240-4003-9B54-E84707C4858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{CFB09018-65CC-4295-942B-E1CCDD89FB0A}</c15:txfldGUID>
                      <c15:f>Diagramm!$I$62</c15:f>
                      <c15:dlblFieldTableCache>
                        <c:ptCount val="1"/>
                      </c15:dlblFieldTableCache>
                    </c15:dlblFTEntry>
                  </c15:dlblFieldTable>
                  <c15:showDataLabelsRange val="0"/>
                </c:ext>
                <c:ext xmlns:c16="http://schemas.microsoft.com/office/drawing/2014/chart" uri="{C3380CC4-5D6E-409C-BE32-E72D297353CC}">
                  <c16:uniqueId val="{00000010-9240-4003-9B54-E84707C4858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{ACADAA1B-E814-419A-A612-3D27EE356801}</c15:txfldGUID>
                      <c15:f>Diagramm!$I$63</c15:f>
                      <c15:dlblFieldTableCache>
                        <c:ptCount val="1"/>
                      </c15:dlblFieldTableCache>
                    </c15:dlblFTEntry>
                  </c15:dlblFieldTable>
                  <c15:showDataLabelsRange val="0"/>
                </c:ext>
                <c:ext xmlns:c16="http://schemas.microsoft.com/office/drawing/2014/chart" uri="{C3380CC4-5D6E-409C-BE32-E72D297353CC}">
                  <c16:uniqueId val="{00000011-9240-4003-9B54-E84707C4858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{8D465833-114D-44FF-81E8-7E7C37E11EC3}</c15:txfldGUID>
                      <c15:f>Diagramm!$I$64</c15:f>
                      <c15:dlblFieldTableCache>
                        <c:ptCount val="1"/>
                      </c15:dlblFieldTableCache>
                    </c15:dlblFTEntry>
                  </c15:dlblFieldTable>
                  <c15:showDataLabelsRange val="0"/>
                </c:ext>
                <c:ext xmlns:c16="http://schemas.microsoft.com/office/drawing/2014/chart" uri="{C3380CC4-5D6E-409C-BE32-E72D297353CC}">
                  <c16:uniqueId val="{00000012-9240-4003-9B54-E84707C4858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{5CA94CBE-35FB-4C58-B7D2-D2B27BDE88C7}</c15:txfldGUID>
                      <c15:f>Diagramm!$I$65</c15:f>
                      <c15:dlblFieldTableCache>
                        <c:ptCount val="1"/>
                      </c15:dlblFieldTableCache>
                    </c15:dlblFTEntry>
                  </c15:dlblFieldTable>
                  <c15:showDataLabelsRange val="0"/>
                </c:ext>
                <c:ext xmlns:c16="http://schemas.microsoft.com/office/drawing/2014/chart" uri="{C3380CC4-5D6E-409C-BE32-E72D297353CC}">
                  <c16:uniqueId val="{00000013-9240-4003-9B54-E84707C4858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{D7828EEC-9AAA-430D-9CBB-BBAE4678E3B0}</c15:txfldGUID>
                      <c15:f>Diagramm!$I$66</c15:f>
                      <c15:dlblFieldTableCache>
                        <c:ptCount val="1"/>
                      </c15:dlblFieldTableCache>
                    </c15:dlblFTEntry>
                  </c15:dlblFieldTable>
                  <c15:showDataLabelsRange val="0"/>
                </c:ext>
                <c:ext xmlns:c16="http://schemas.microsoft.com/office/drawing/2014/chart" uri="{C3380CC4-5D6E-409C-BE32-E72D297353CC}">
                  <c16:uniqueId val="{00000014-9240-4003-9B54-E84707C4858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{E203F3F6-A135-41A0-BEEC-542C788EB646}</c15:txfldGUID>
                      <c15:f>Diagramm!$I$67</c15:f>
                      <c15:dlblFieldTableCache>
                        <c:ptCount val="1"/>
                      </c15:dlblFieldTableCache>
                    </c15:dlblFTEntry>
                  </c15:dlblFieldTable>
                  <c15:showDataLabelsRange val="0"/>
                </c:ext>
                <c:ext xmlns:c16="http://schemas.microsoft.com/office/drawing/2014/chart" uri="{C3380CC4-5D6E-409C-BE32-E72D297353CC}">
                  <c16:uniqueId val="{00000015-9240-4003-9B54-E84707C4858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240-4003-9B54-E84707C4858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{62CD798E-BFBE-4C80-BEEA-B540669D9422}</c15:txfldGUID>
                      <c15:f>Diagramm!$K$46</c15:f>
                      <c15:dlblFieldTableCache>
                        <c:ptCount val="1"/>
                      </c15:dlblFieldTableCache>
                    </c15:dlblFTEntry>
                  </c15:dlblFieldTable>
                  <c15:showDataLabelsRange val="0"/>
                </c:ext>
                <c:ext xmlns:c16="http://schemas.microsoft.com/office/drawing/2014/chart" uri="{C3380CC4-5D6E-409C-BE32-E72D297353CC}">
                  <c16:uniqueId val="{00000017-9240-4003-9B54-E84707C4858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{CAC02425-D025-4158-A044-38BC0FAEE1F0}</c15:txfldGUID>
                      <c15:f>Diagramm!$K$47</c15:f>
                      <c15:dlblFieldTableCache>
                        <c:ptCount val="1"/>
                      </c15:dlblFieldTableCache>
                    </c15:dlblFTEntry>
                  </c15:dlblFieldTable>
                  <c15:showDataLabelsRange val="0"/>
                </c:ext>
                <c:ext xmlns:c16="http://schemas.microsoft.com/office/drawing/2014/chart" uri="{C3380CC4-5D6E-409C-BE32-E72D297353CC}">
                  <c16:uniqueId val="{00000018-9240-4003-9B54-E84707C4858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{4CC39410-93F8-41DF-BA60-792C7AC09D81}</c15:txfldGUID>
                      <c15:f>Diagramm!$K$48</c15:f>
                      <c15:dlblFieldTableCache>
                        <c:ptCount val="1"/>
                      </c15:dlblFieldTableCache>
                    </c15:dlblFTEntry>
                  </c15:dlblFieldTable>
                  <c15:showDataLabelsRange val="0"/>
                </c:ext>
                <c:ext xmlns:c16="http://schemas.microsoft.com/office/drawing/2014/chart" uri="{C3380CC4-5D6E-409C-BE32-E72D297353CC}">
                  <c16:uniqueId val="{00000019-9240-4003-9B54-E84707C4858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{163F5173-D189-4F6B-B900-A00651F1C20E}</c15:txfldGUID>
                      <c15:f>Diagramm!$K$49</c15:f>
                      <c15:dlblFieldTableCache>
                        <c:ptCount val="1"/>
                      </c15:dlblFieldTableCache>
                    </c15:dlblFTEntry>
                  </c15:dlblFieldTable>
                  <c15:showDataLabelsRange val="0"/>
                </c:ext>
                <c:ext xmlns:c16="http://schemas.microsoft.com/office/drawing/2014/chart" uri="{C3380CC4-5D6E-409C-BE32-E72D297353CC}">
                  <c16:uniqueId val="{0000001A-9240-4003-9B54-E84707C4858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{99644102-4836-48B1-8A77-9D28395AE953}</c15:txfldGUID>
                      <c15:f>Diagramm!$K$50</c15:f>
                      <c15:dlblFieldTableCache>
                        <c:ptCount val="1"/>
                      </c15:dlblFieldTableCache>
                    </c15:dlblFTEntry>
                  </c15:dlblFieldTable>
                  <c15:showDataLabelsRange val="0"/>
                </c:ext>
                <c:ext xmlns:c16="http://schemas.microsoft.com/office/drawing/2014/chart" uri="{C3380CC4-5D6E-409C-BE32-E72D297353CC}">
                  <c16:uniqueId val="{0000001B-9240-4003-9B54-E84707C4858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{F632C343-84D8-49C4-8D32-5870583FD40B}</c15:txfldGUID>
                      <c15:f>Diagramm!$K$51</c15:f>
                      <c15:dlblFieldTableCache>
                        <c:ptCount val="1"/>
                      </c15:dlblFieldTableCache>
                    </c15:dlblFTEntry>
                  </c15:dlblFieldTable>
                  <c15:showDataLabelsRange val="0"/>
                </c:ext>
                <c:ext xmlns:c16="http://schemas.microsoft.com/office/drawing/2014/chart" uri="{C3380CC4-5D6E-409C-BE32-E72D297353CC}">
                  <c16:uniqueId val="{0000001C-9240-4003-9B54-E84707C4858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{B8507B5E-3190-46D1-A9F8-2540A41747A7}</c15:txfldGUID>
                      <c15:f>Diagramm!$K$52</c15:f>
                      <c15:dlblFieldTableCache>
                        <c:ptCount val="1"/>
                      </c15:dlblFieldTableCache>
                    </c15:dlblFTEntry>
                  </c15:dlblFieldTable>
                  <c15:showDataLabelsRange val="0"/>
                </c:ext>
                <c:ext xmlns:c16="http://schemas.microsoft.com/office/drawing/2014/chart" uri="{C3380CC4-5D6E-409C-BE32-E72D297353CC}">
                  <c16:uniqueId val="{0000001D-9240-4003-9B54-E84707C4858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{8C947FDD-1DDB-4168-9B6E-DB091F8D964E}</c15:txfldGUID>
                      <c15:f>Diagramm!$K$53</c15:f>
                      <c15:dlblFieldTableCache>
                        <c:ptCount val="1"/>
                      </c15:dlblFieldTableCache>
                    </c15:dlblFTEntry>
                  </c15:dlblFieldTable>
                  <c15:showDataLabelsRange val="0"/>
                </c:ext>
                <c:ext xmlns:c16="http://schemas.microsoft.com/office/drawing/2014/chart" uri="{C3380CC4-5D6E-409C-BE32-E72D297353CC}">
                  <c16:uniqueId val="{0000001E-9240-4003-9B54-E84707C4858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{803A7B13-D315-4D15-85CB-EF05F48A07E0}</c15:txfldGUID>
                      <c15:f>Diagramm!$K$54</c15:f>
                      <c15:dlblFieldTableCache>
                        <c:ptCount val="1"/>
                      </c15:dlblFieldTableCache>
                    </c15:dlblFTEntry>
                  </c15:dlblFieldTable>
                  <c15:showDataLabelsRange val="0"/>
                </c:ext>
                <c:ext xmlns:c16="http://schemas.microsoft.com/office/drawing/2014/chart" uri="{C3380CC4-5D6E-409C-BE32-E72D297353CC}">
                  <c16:uniqueId val="{0000001F-9240-4003-9B54-E84707C4858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{16812308-459F-4AD1-B12A-C9D6BA9B7DBA}</c15:txfldGUID>
                      <c15:f>Diagramm!$K$55</c15:f>
                      <c15:dlblFieldTableCache>
                        <c:ptCount val="1"/>
                      </c15:dlblFieldTableCache>
                    </c15:dlblFTEntry>
                  </c15:dlblFieldTable>
                  <c15:showDataLabelsRange val="0"/>
                </c:ext>
                <c:ext xmlns:c16="http://schemas.microsoft.com/office/drawing/2014/chart" uri="{C3380CC4-5D6E-409C-BE32-E72D297353CC}">
                  <c16:uniqueId val="{00000020-9240-4003-9B54-E84707C4858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{A395F656-8E57-4AA5-8185-817101FB8EE9}</c15:txfldGUID>
                      <c15:f>Diagramm!$K$56</c15:f>
                      <c15:dlblFieldTableCache>
                        <c:ptCount val="1"/>
                      </c15:dlblFieldTableCache>
                    </c15:dlblFTEntry>
                  </c15:dlblFieldTable>
                  <c15:showDataLabelsRange val="0"/>
                </c:ext>
                <c:ext xmlns:c16="http://schemas.microsoft.com/office/drawing/2014/chart" uri="{C3380CC4-5D6E-409C-BE32-E72D297353CC}">
                  <c16:uniqueId val="{00000021-9240-4003-9B54-E84707C4858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{CED6A199-D6D6-42E8-86BE-0038A7171BE4}</c15:txfldGUID>
                      <c15:f>Diagramm!$K$57</c15:f>
                      <c15:dlblFieldTableCache>
                        <c:ptCount val="1"/>
                      </c15:dlblFieldTableCache>
                    </c15:dlblFTEntry>
                  </c15:dlblFieldTable>
                  <c15:showDataLabelsRange val="0"/>
                </c:ext>
                <c:ext xmlns:c16="http://schemas.microsoft.com/office/drawing/2014/chart" uri="{C3380CC4-5D6E-409C-BE32-E72D297353CC}">
                  <c16:uniqueId val="{00000022-9240-4003-9B54-E84707C4858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{C5C62595-8F8F-4E1D-AE3A-C3F7C010A166}</c15:txfldGUID>
                      <c15:f>Diagramm!$K$58</c15:f>
                      <c15:dlblFieldTableCache>
                        <c:ptCount val="1"/>
                      </c15:dlblFieldTableCache>
                    </c15:dlblFTEntry>
                  </c15:dlblFieldTable>
                  <c15:showDataLabelsRange val="0"/>
                </c:ext>
                <c:ext xmlns:c16="http://schemas.microsoft.com/office/drawing/2014/chart" uri="{C3380CC4-5D6E-409C-BE32-E72D297353CC}">
                  <c16:uniqueId val="{00000023-9240-4003-9B54-E84707C4858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{C8796662-ACD5-41BB-BF6D-321FB8FE7BD1}</c15:txfldGUID>
                      <c15:f>Diagramm!$K$59</c15:f>
                      <c15:dlblFieldTableCache>
                        <c:ptCount val="1"/>
                      </c15:dlblFieldTableCache>
                    </c15:dlblFTEntry>
                  </c15:dlblFieldTable>
                  <c15:showDataLabelsRange val="0"/>
                </c:ext>
                <c:ext xmlns:c16="http://schemas.microsoft.com/office/drawing/2014/chart" uri="{C3380CC4-5D6E-409C-BE32-E72D297353CC}">
                  <c16:uniqueId val="{00000024-9240-4003-9B54-E84707C4858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{6CCB9AD9-7F68-4A43-B367-61CC8B9FC238}</c15:txfldGUID>
                      <c15:f>Diagramm!$K$60</c15:f>
                      <c15:dlblFieldTableCache>
                        <c:ptCount val="1"/>
                      </c15:dlblFieldTableCache>
                    </c15:dlblFTEntry>
                  </c15:dlblFieldTable>
                  <c15:showDataLabelsRange val="0"/>
                </c:ext>
                <c:ext xmlns:c16="http://schemas.microsoft.com/office/drawing/2014/chart" uri="{C3380CC4-5D6E-409C-BE32-E72D297353CC}">
                  <c16:uniqueId val="{00000025-9240-4003-9B54-E84707C4858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{0D1374B3-BE4C-4F87-A3B0-DDA8FEF9C022}</c15:txfldGUID>
                      <c15:f>Diagramm!$K$61</c15:f>
                      <c15:dlblFieldTableCache>
                        <c:ptCount val="1"/>
                      </c15:dlblFieldTableCache>
                    </c15:dlblFTEntry>
                  </c15:dlblFieldTable>
                  <c15:showDataLabelsRange val="0"/>
                </c:ext>
                <c:ext xmlns:c16="http://schemas.microsoft.com/office/drawing/2014/chart" uri="{C3380CC4-5D6E-409C-BE32-E72D297353CC}">
                  <c16:uniqueId val="{00000026-9240-4003-9B54-E84707C4858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{7CAFC022-5AFD-4200-9088-13BCD9A2FF3B}</c15:txfldGUID>
                      <c15:f>Diagramm!$K$62</c15:f>
                      <c15:dlblFieldTableCache>
                        <c:ptCount val="1"/>
                      </c15:dlblFieldTableCache>
                    </c15:dlblFTEntry>
                  </c15:dlblFieldTable>
                  <c15:showDataLabelsRange val="0"/>
                </c:ext>
                <c:ext xmlns:c16="http://schemas.microsoft.com/office/drawing/2014/chart" uri="{C3380CC4-5D6E-409C-BE32-E72D297353CC}">
                  <c16:uniqueId val="{00000027-9240-4003-9B54-E84707C4858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{94D1B7E1-CFEA-4C6F-AFB7-4A5B107DD2EB}</c15:txfldGUID>
                      <c15:f>Diagramm!$K$63</c15:f>
                      <c15:dlblFieldTableCache>
                        <c:ptCount val="1"/>
                      </c15:dlblFieldTableCache>
                    </c15:dlblFTEntry>
                  </c15:dlblFieldTable>
                  <c15:showDataLabelsRange val="0"/>
                </c:ext>
                <c:ext xmlns:c16="http://schemas.microsoft.com/office/drawing/2014/chart" uri="{C3380CC4-5D6E-409C-BE32-E72D297353CC}">
                  <c16:uniqueId val="{00000028-9240-4003-9B54-E84707C4858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{B57CA04B-34E4-4F33-8178-54341AF0A7CD}</c15:txfldGUID>
                      <c15:f>Diagramm!$K$64</c15:f>
                      <c15:dlblFieldTableCache>
                        <c:ptCount val="1"/>
                      </c15:dlblFieldTableCache>
                    </c15:dlblFTEntry>
                  </c15:dlblFieldTable>
                  <c15:showDataLabelsRange val="0"/>
                </c:ext>
                <c:ext xmlns:c16="http://schemas.microsoft.com/office/drawing/2014/chart" uri="{C3380CC4-5D6E-409C-BE32-E72D297353CC}">
                  <c16:uniqueId val="{00000029-9240-4003-9B54-E84707C4858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{E7A9ECFC-50B8-42A6-8D42-07DBFE151299}</c15:txfldGUID>
                      <c15:f>Diagramm!$K$65</c15:f>
                      <c15:dlblFieldTableCache>
                        <c:ptCount val="1"/>
                      </c15:dlblFieldTableCache>
                    </c15:dlblFTEntry>
                  </c15:dlblFieldTable>
                  <c15:showDataLabelsRange val="0"/>
                </c:ext>
                <c:ext xmlns:c16="http://schemas.microsoft.com/office/drawing/2014/chart" uri="{C3380CC4-5D6E-409C-BE32-E72D297353CC}">
                  <c16:uniqueId val="{0000002A-9240-4003-9B54-E84707C4858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{B4747F2C-1A68-44D5-8439-DCC320F52070}</c15:txfldGUID>
                      <c15:f>Diagramm!$K$66</c15:f>
                      <c15:dlblFieldTableCache>
                        <c:ptCount val="1"/>
                      </c15:dlblFieldTableCache>
                    </c15:dlblFTEntry>
                  </c15:dlblFieldTable>
                  <c15:showDataLabelsRange val="0"/>
                </c:ext>
                <c:ext xmlns:c16="http://schemas.microsoft.com/office/drawing/2014/chart" uri="{C3380CC4-5D6E-409C-BE32-E72D297353CC}">
                  <c16:uniqueId val="{0000002B-9240-4003-9B54-E84707C4858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{EC0ACAD0-8425-4643-9D8E-9686CEC026D8}</c15:txfldGUID>
                      <c15:f>Diagramm!$K$67</c15:f>
                      <c15:dlblFieldTableCache>
                        <c:ptCount val="1"/>
                      </c15:dlblFieldTableCache>
                    </c15:dlblFTEntry>
                  </c15:dlblFieldTable>
                  <c15:showDataLabelsRange val="0"/>
                </c:ext>
                <c:ext xmlns:c16="http://schemas.microsoft.com/office/drawing/2014/chart" uri="{C3380CC4-5D6E-409C-BE32-E72D297353CC}">
                  <c16:uniqueId val="{0000002C-9240-4003-9B54-E84707C4858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240-4003-9B54-E84707C4858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{62FC5A4C-3AD9-453E-9196-1B22B799A305}</c15:txfldGUID>
                      <c15:f>Diagramm!$J$46</c15:f>
                      <c15:dlblFieldTableCache>
                        <c:ptCount val="1"/>
                      </c15:dlblFieldTableCache>
                    </c15:dlblFTEntry>
                  </c15:dlblFieldTable>
                  <c15:showDataLabelsRange val="0"/>
                </c:ext>
                <c:ext xmlns:c16="http://schemas.microsoft.com/office/drawing/2014/chart" uri="{C3380CC4-5D6E-409C-BE32-E72D297353CC}">
                  <c16:uniqueId val="{0000002E-9240-4003-9B54-E84707C4858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{73861B62-F40A-489E-B299-31D27EF06425}</c15:txfldGUID>
                      <c15:f>Diagramm!$J$47</c15:f>
                      <c15:dlblFieldTableCache>
                        <c:ptCount val="1"/>
                      </c15:dlblFieldTableCache>
                    </c15:dlblFTEntry>
                  </c15:dlblFieldTable>
                  <c15:showDataLabelsRange val="0"/>
                </c:ext>
                <c:ext xmlns:c16="http://schemas.microsoft.com/office/drawing/2014/chart" uri="{C3380CC4-5D6E-409C-BE32-E72D297353CC}">
                  <c16:uniqueId val="{0000002F-9240-4003-9B54-E84707C4858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{3A9926D0-0B66-48F0-8BB0-1D7EC2A3DAC6}</c15:txfldGUID>
                      <c15:f>Diagramm!$J$48</c15:f>
                      <c15:dlblFieldTableCache>
                        <c:ptCount val="1"/>
                      </c15:dlblFieldTableCache>
                    </c15:dlblFTEntry>
                  </c15:dlblFieldTable>
                  <c15:showDataLabelsRange val="0"/>
                </c:ext>
                <c:ext xmlns:c16="http://schemas.microsoft.com/office/drawing/2014/chart" uri="{C3380CC4-5D6E-409C-BE32-E72D297353CC}">
                  <c16:uniqueId val="{00000030-9240-4003-9B54-E84707C4858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{311F5B2D-32AE-454E-805A-832D8159E546}</c15:txfldGUID>
                      <c15:f>Diagramm!$J$49</c15:f>
                      <c15:dlblFieldTableCache>
                        <c:ptCount val="1"/>
                      </c15:dlblFieldTableCache>
                    </c15:dlblFTEntry>
                  </c15:dlblFieldTable>
                  <c15:showDataLabelsRange val="0"/>
                </c:ext>
                <c:ext xmlns:c16="http://schemas.microsoft.com/office/drawing/2014/chart" uri="{C3380CC4-5D6E-409C-BE32-E72D297353CC}">
                  <c16:uniqueId val="{00000031-9240-4003-9B54-E84707C4858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{16CF3879-E738-4737-B031-8B996A3E15A3}</c15:txfldGUID>
                      <c15:f>Diagramm!$J$50</c15:f>
                      <c15:dlblFieldTableCache>
                        <c:ptCount val="1"/>
                      </c15:dlblFieldTableCache>
                    </c15:dlblFTEntry>
                  </c15:dlblFieldTable>
                  <c15:showDataLabelsRange val="0"/>
                </c:ext>
                <c:ext xmlns:c16="http://schemas.microsoft.com/office/drawing/2014/chart" uri="{C3380CC4-5D6E-409C-BE32-E72D297353CC}">
                  <c16:uniqueId val="{00000032-9240-4003-9B54-E84707C4858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{B1C5BBE8-5D7F-4976-877F-1DF13E44AAA6}</c15:txfldGUID>
                      <c15:f>Diagramm!$J$51</c15:f>
                      <c15:dlblFieldTableCache>
                        <c:ptCount val="1"/>
                      </c15:dlblFieldTableCache>
                    </c15:dlblFTEntry>
                  </c15:dlblFieldTable>
                  <c15:showDataLabelsRange val="0"/>
                </c:ext>
                <c:ext xmlns:c16="http://schemas.microsoft.com/office/drawing/2014/chart" uri="{C3380CC4-5D6E-409C-BE32-E72D297353CC}">
                  <c16:uniqueId val="{00000033-9240-4003-9B54-E84707C4858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{20C89CB5-AF88-45C2-BC32-CEDBA6E002A3}</c15:txfldGUID>
                      <c15:f>Diagramm!$J$52</c15:f>
                      <c15:dlblFieldTableCache>
                        <c:ptCount val="1"/>
                      </c15:dlblFieldTableCache>
                    </c15:dlblFTEntry>
                  </c15:dlblFieldTable>
                  <c15:showDataLabelsRange val="0"/>
                </c:ext>
                <c:ext xmlns:c16="http://schemas.microsoft.com/office/drawing/2014/chart" uri="{C3380CC4-5D6E-409C-BE32-E72D297353CC}">
                  <c16:uniqueId val="{00000034-9240-4003-9B54-E84707C4858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{691C731B-58B4-4AD7-B389-96F0CBD9D2AA}</c15:txfldGUID>
                      <c15:f>Diagramm!$J$53</c15:f>
                      <c15:dlblFieldTableCache>
                        <c:ptCount val="1"/>
                      </c15:dlblFieldTableCache>
                    </c15:dlblFTEntry>
                  </c15:dlblFieldTable>
                  <c15:showDataLabelsRange val="0"/>
                </c:ext>
                <c:ext xmlns:c16="http://schemas.microsoft.com/office/drawing/2014/chart" uri="{C3380CC4-5D6E-409C-BE32-E72D297353CC}">
                  <c16:uniqueId val="{00000035-9240-4003-9B54-E84707C4858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{B56932DC-F418-4FEA-AE06-2907E3620CD5}</c15:txfldGUID>
                      <c15:f>Diagramm!$J$54</c15:f>
                      <c15:dlblFieldTableCache>
                        <c:ptCount val="1"/>
                      </c15:dlblFieldTableCache>
                    </c15:dlblFTEntry>
                  </c15:dlblFieldTable>
                  <c15:showDataLabelsRange val="0"/>
                </c:ext>
                <c:ext xmlns:c16="http://schemas.microsoft.com/office/drawing/2014/chart" uri="{C3380CC4-5D6E-409C-BE32-E72D297353CC}">
                  <c16:uniqueId val="{00000036-9240-4003-9B54-E84707C4858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{757AFBC0-B9EC-47BC-BCB7-6839AE66A935}</c15:txfldGUID>
                      <c15:f>Diagramm!$J$55</c15:f>
                      <c15:dlblFieldTableCache>
                        <c:ptCount val="1"/>
                      </c15:dlblFieldTableCache>
                    </c15:dlblFTEntry>
                  </c15:dlblFieldTable>
                  <c15:showDataLabelsRange val="0"/>
                </c:ext>
                <c:ext xmlns:c16="http://schemas.microsoft.com/office/drawing/2014/chart" uri="{C3380CC4-5D6E-409C-BE32-E72D297353CC}">
                  <c16:uniqueId val="{00000037-9240-4003-9B54-E84707C4858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{790B8AA5-E590-41BD-B805-C7511472743F}</c15:txfldGUID>
                      <c15:f>Diagramm!$J$56</c15:f>
                      <c15:dlblFieldTableCache>
                        <c:ptCount val="1"/>
                      </c15:dlblFieldTableCache>
                    </c15:dlblFTEntry>
                  </c15:dlblFieldTable>
                  <c15:showDataLabelsRange val="0"/>
                </c:ext>
                <c:ext xmlns:c16="http://schemas.microsoft.com/office/drawing/2014/chart" uri="{C3380CC4-5D6E-409C-BE32-E72D297353CC}">
                  <c16:uniqueId val="{00000038-9240-4003-9B54-E84707C4858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{6709E5AD-5963-452A-B31E-1D519E1B7E69}</c15:txfldGUID>
                      <c15:f>Diagramm!$J$57</c15:f>
                      <c15:dlblFieldTableCache>
                        <c:ptCount val="1"/>
                      </c15:dlblFieldTableCache>
                    </c15:dlblFTEntry>
                  </c15:dlblFieldTable>
                  <c15:showDataLabelsRange val="0"/>
                </c:ext>
                <c:ext xmlns:c16="http://schemas.microsoft.com/office/drawing/2014/chart" uri="{C3380CC4-5D6E-409C-BE32-E72D297353CC}">
                  <c16:uniqueId val="{00000039-9240-4003-9B54-E84707C4858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{6DEB4F51-0366-47A3-8974-4A2F7A45C9FA}</c15:txfldGUID>
                      <c15:f>Diagramm!$J$58</c15:f>
                      <c15:dlblFieldTableCache>
                        <c:ptCount val="1"/>
                      </c15:dlblFieldTableCache>
                    </c15:dlblFTEntry>
                  </c15:dlblFieldTable>
                  <c15:showDataLabelsRange val="0"/>
                </c:ext>
                <c:ext xmlns:c16="http://schemas.microsoft.com/office/drawing/2014/chart" uri="{C3380CC4-5D6E-409C-BE32-E72D297353CC}">
                  <c16:uniqueId val="{0000003A-9240-4003-9B54-E84707C4858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{AF02AE74-3055-474B-B256-5A337B0573EF}</c15:txfldGUID>
                      <c15:f>Diagramm!$J$59</c15:f>
                      <c15:dlblFieldTableCache>
                        <c:ptCount val="1"/>
                      </c15:dlblFieldTableCache>
                    </c15:dlblFTEntry>
                  </c15:dlblFieldTable>
                  <c15:showDataLabelsRange val="0"/>
                </c:ext>
                <c:ext xmlns:c16="http://schemas.microsoft.com/office/drawing/2014/chart" uri="{C3380CC4-5D6E-409C-BE32-E72D297353CC}">
                  <c16:uniqueId val="{0000003B-9240-4003-9B54-E84707C4858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{0D86554E-1FA8-464C-9D43-B0D0AF3E7318}</c15:txfldGUID>
                      <c15:f>Diagramm!$J$60</c15:f>
                      <c15:dlblFieldTableCache>
                        <c:ptCount val="1"/>
                      </c15:dlblFieldTableCache>
                    </c15:dlblFTEntry>
                  </c15:dlblFieldTable>
                  <c15:showDataLabelsRange val="0"/>
                </c:ext>
                <c:ext xmlns:c16="http://schemas.microsoft.com/office/drawing/2014/chart" uri="{C3380CC4-5D6E-409C-BE32-E72D297353CC}">
                  <c16:uniqueId val="{0000003C-9240-4003-9B54-E84707C4858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{79EE58A8-C06F-4FEB-8B8D-5C477D9153CF}</c15:txfldGUID>
                      <c15:f>Diagramm!$J$61</c15:f>
                      <c15:dlblFieldTableCache>
                        <c:ptCount val="1"/>
                      </c15:dlblFieldTableCache>
                    </c15:dlblFTEntry>
                  </c15:dlblFieldTable>
                  <c15:showDataLabelsRange val="0"/>
                </c:ext>
                <c:ext xmlns:c16="http://schemas.microsoft.com/office/drawing/2014/chart" uri="{C3380CC4-5D6E-409C-BE32-E72D297353CC}">
                  <c16:uniqueId val="{0000003D-9240-4003-9B54-E84707C4858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{E56282D9-297B-47F6-9C02-92A8C0323F71}</c15:txfldGUID>
                      <c15:f>Diagramm!$J$62</c15:f>
                      <c15:dlblFieldTableCache>
                        <c:ptCount val="1"/>
                      </c15:dlblFieldTableCache>
                    </c15:dlblFTEntry>
                  </c15:dlblFieldTable>
                  <c15:showDataLabelsRange val="0"/>
                </c:ext>
                <c:ext xmlns:c16="http://schemas.microsoft.com/office/drawing/2014/chart" uri="{C3380CC4-5D6E-409C-BE32-E72D297353CC}">
                  <c16:uniqueId val="{0000003E-9240-4003-9B54-E84707C4858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{CA15ECE3-F59D-4180-8182-DE34D8C3F6BA}</c15:txfldGUID>
                      <c15:f>Diagramm!$J$63</c15:f>
                      <c15:dlblFieldTableCache>
                        <c:ptCount val="1"/>
                      </c15:dlblFieldTableCache>
                    </c15:dlblFTEntry>
                  </c15:dlblFieldTable>
                  <c15:showDataLabelsRange val="0"/>
                </c:ext>
                <c:ext xmlns:c16="http://schemas.microsoft.com/office/drawing/2014/chart" uri="{C3380CC4-5D6E-409C-BE32-E72D297353CC}">
                  <c16:uniqueId val="{0000003F-9240-4003-9B54-E84707C4858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{AFA24A51-2A79-4D3F-8085-F8276F1FC71F}</c15:txfldGUID>
                      <c15:f>Diagramm!$J$64</c15:f>
                      <c15:dlblFieldTableCache>
                        <c:ptCount val="1"/>
                      </c15:dlblFieldTableCache>
                    </c15:dlblFTEntry>
                  </c15:dlblFieldTable>
                  <c15:showDataLabelsRange val="0"/>
                </c:ext>
                <c:ext xmlns:c16="http://schemas.microsoft.com/office/drawing/2014/chart" uri="{C3380CC4-5D6E-409C-BE32-E72D297353CC}">
                  <c16:uniqueId val="{00000040-9240-4003-9B54-E84707C4858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{9583BD51-AE0A-49D1-A822-E796D0818561}</c15:txfldGUID>
                      <c15:f>Diagramm!$J$65</c15:f>
                      <c15:dlblFieldTableCache>
                        <c:ptCount val="1"/>
                      </c15:dlblFieldTableCache>
                    </c15:dlblFTEntry>
                  </c15:dlblFieldTable>
                  <c15:showDataLabelsRange val="0"/>
                </c:ext>
                <c:ext xmlns:c16="http://schemas.microsoft.com/office/drawing/2014/chart" uri="{C3380CC4-5D6E-409C-BE32-E72D297353CC}">
                  <c16:uniqueId val="{00000041-9240-4003-9B54-E84707C4858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{DC72B72F-046E-4E0D-ABD2-02D8CB87B20A}</c15:txfldGUID>
                      <c15:f>Diagramm!$J$66</c15:f>
                      <c15:dlblFieldTableCache>
                        <c:ptCount val="1"/>
                      </c15:dlblFieldTableCache>
                    </c15:dlblFTEntry>
                  </c15:dlblFieldTable>
                  <c15:showDataLabelsRange val="0"/>
                </c:ext>
                <c:ext xmlns:c16="http://schemas.microsoft.com/office/drawing/2014/chart" uri="{C3380CC4-5D6E-409C-BE32-E72D297353CC}">
                  <c16:uniqueId val="{00000042-9240-4003-9B54-E84707C4858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{6262C7D4-32EE-4740-96E9-85C66BD077AD}</c15:txfldGUID>
                      <c15:f>Diagramm!$J$67</c15:f>
                      <c15:dlblFieldTableCache>
                        <c:ptCount val="1"/>
                      </c15:dlblFieldTableCache>
                    </c15:dlblFTEntry>
                  </c15:dlblFieldTable>
                  <c15:showDataLabelsRange val="0"/>
                </c:ext>
                <c:ext xmlns:c16="http://schemas.microsoft.com/office/drawing/2014/chart" uri="{C3380CC4-5D6E-409C-BE32-E72D297353CC}">
                  <c16:uniqueId val="{00000043-9240-4003-9B54-E84707C4858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240-4003-9B54-E84707C4858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66-4939-AA9C-9A18B7189A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66-4939-AA9C-9A18B7189A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66-4939-AA9C-9A18B7189A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66-4939-AA9C-9A18B7189A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66-4939-AA9C-9A18B7189A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66-4939-AA9C-9A18B7189A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66-4939-AA9C-9A18B7189A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66-4939-AA9C-9A18B7189A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66-4939-AA9C-9A18B7189A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66-4939-AA9C-9A18B7189A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66-4939-AA9C-9A18B7189A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66-4939-AA9C-9A18B7189A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466-4939-AA9C-9A18B7189A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66-4939-AA9C-9A18B7189A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466-4939-AA9C-9A18B7189A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466-4939-AA9C-9A18B7189A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466-4939-AA9C-9A18B7189A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466-4939-AA9C-9A18B7189A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466-4939-AA9C-9A18B7189A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466-4939-AA9C-9A18B7189A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66-4939-AA9C-9A18B7189A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466-4939-AA9C-9A18B7189A1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466-4939-AA9C-9A18B7189A1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466-4939-AA9C-9A18B7189A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466-4939-AA9C-9A18B7189A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466-4939-AA9C-9A18B7189A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466-4939-AA9C-9A18B7189A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466-4939-AA9C-9A18B7189A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466-4939-AA9C-9A18B7189A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466-4939-AA9C-9A18B7189A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466-4939-AA9C-9A18B7189A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466-4939-AA9C-9A18B7189A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466-4939-AA9C-9A18B7189A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466-4939-AA9C-9A18B7189A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466-4939-AA9C-9A18B7189A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466-4939-AA9C-9A18B7189A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466-4939-AA9C-9A18B7189A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466-4939-AA9C-9A18B7189A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466-4939-AA9C-9A18B7189A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466-4939-AA9C-9A18B7189A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466-4939-AA9C-9A18B7189A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466-4939-AA9C-9A18B7189A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466-4939-AA9C-9A18B7189A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466-4939-AA9C-9A18B7189A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466-4939-AA9C-9A18B7189A1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466-4939-AA9C-9A18B7189A1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466-4939-AA9C-9A18B7189A1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466-4939-AA9C-9A18B7189A1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466-4939-AA9C-9A18B7189A1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466-4939-AA9C-9A18B7189A1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466-4939-AA9C-9A18B7189A1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466-4939-AA9C-9A18B7189A1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466-4939-AA9C-9A18B7189A1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466-4939-AA9C-9A18B7189A1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466-4939-AA9C-9A18B7189A1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466-4939-AA9C-9A18B7189A1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466-4939-AA9C-9A18B7189A1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466-4939-AA9C-9A18B7189A1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466-4939-AA9C-9A18B7189A1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466-4939-AA9C-9A18B7189A1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466-4939-AA9C-9A18B7189A1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466-4939-AA9C-9A18B7189A1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466-4939-AA9C-9A18B7189A1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466-4939-AA9C-9A18B7189A1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466-4939-AA9C-9A18B7189A1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466-4939-AA9C-9A18B7189A1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466-4939-AA9C-9A18B7189A1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466-4939-AA9C-9A18B7189A1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466-4939-AA9C-9A18B7189A1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101.1135943577886</c:v>
                </c:pt>
                <c:pt idx="2">
                  <c:v>102.08876275026873</c:v>
                </c:pt>
                <c:pt idx="3">
                  <c:v>99.788107740254119</c:v>
                </c:pt>
                <c:pt idx="4">
                  <c:v>99.333390044157113</c:v>
                </c:pt>
                <c:pt idx="5">
                  <c:v>100.31319841312805</c:v>
                </c:pt>
                <c:pt idx="6">
                  <c:v>101.19711393462273</c:v>
                </c:pt>
                <c:pt idx="7">
                  <c:v>99.719281422307461</c:v>
                </c:pt>
                <c:pt idx="8">
                  <c:v>99.672108327984475</c:v>
                </c:pt>
                <c:pt idx="9">
                  <c:v>100.55911716713968</c:v>
                </c:pt>
                <c:pt idx="10">
                  <c:v>102.26662851574886</c:v>
                </c:pt>
                <c:pt idx="11">
                  <c:v>100.82050250945396</c:v>
                </c:pt>
                <c:pt idx="12">
                  <c:v>100.59778363789624</c:v>
                </c:pt>
                <c:pt idx="13">
                  <c:v>102.07174950313585</c:v>
                </c:pt>
                <c:pt idx="14">
                  <c:v>103.47070241510777</c:v>
                </c:pt>
                <c:pt idx="15">
                  <c:v>102.37953461035798</c:v>
                </c:pt>
                <c:pt idx="16">
                  <c:v>102.24729528037058</c:v>
                </c:pt>
                <c:pt idx="17">
                  <c:v>103.12657082537449</c:v>
                </c:pt>
                <c:pt idx="18">
                  <c:v>104.6229632436529</c:v>
                </c:pt>
                <c:pt idx="19">
                  <c:v>103.51555552118536</c:v>
                </c:pt>
                <c:pt idx="20">
                  <c:v>102.72521285892151</c:v>
                </c:pt>
                <c:pt idx="21">
                  <c:v>103.24875687296517</c:v>
                </c:pt>
                <c:pt idx="22">
                  <c:v>104.55877690219704</c:v>
                </c:pt>
                <c:pt idx="23">
                  <c:v>103.21627703752966</c:v>
                </c:pt>
                <c:pt idx="24">
                  <c:v>102.90539861264702</c:v>
                </c:pt>
              </c:numCache>
            </c:numRef>
          </c:val>
          <c:smooth val="0"/>
          <c:extLst>
            <c:ext xmlns:c16="http://schemas.microsoft.com/office/drawing/2014/chart" uri="{C3380CC4-5D6E-409C-BE32-E72D297353CC}">
              <c16:uniqueId val="{00000000-ED5C-4133-AD28-A7E9497499E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106.82897862232778</c:v>
                </c:pt>
                <c:pt idx="2">
                  <c:v>110.77790973871736</c:v>
                </c:pt>
                <c:pt idx="3">
                  <c:v>108.9667458432304</c:v>
                </c:pt>
                <c:pt idx="4">
                  <c:v>102.52375296912113</c:v>
                </c:pt>
                <c:pt idx="5">
                  <c:v>105.64133016627078</c:v>
                </c:pt>
                <c:pt idx="6">
                  <c:v>107.54156769596199</c:v>
                </c:pt>
                <c:pt idx="7">
                  <c:v>105.46318289786223</c:v>
                </c:pt>
                <c:pt idx="8">
                  <c:v>105.96793349168645</c:v>
                </c:pt>
                <c:pt idx="9">
                  <c:v>109.26365795724466</c:v>
                </c:pt>
                <c:pt idx="10">
                  <c:v>113.06413301662708</c:v>
                </c:pt>
                <c:pt idx="11">
                  <c:v>111.07482185273159</c:v>
                </c:pt>
                <c:pt idx="12">
                  <c:v>109.73871733966747</c:v>
                </c:pt>
                <c:pt idx="13">
                  <c:v>113.62826603325415</c:v>
                </c:pt>
                <c:pt idx="14">
                  <c:v>118.67577197149643</c:v>
                </c:pt>
                <c:pt idx="15">
                  <c:v>118.20071258907363</c:v>
                </c:pt>
                <c:pt idx="16">
                  <c:v>118.40855106888361</c:v>
                </c:pt>
                <c:pt idx="17">
                  <c:v>123.36698337292162</c:v>
                </c:pt>
                <c:pt idx="18">
                  <c:v>130.90855106888361</c:v>
                </c:pt>
                <c:pt idx="19">
                  <c:v>127.90973871733966</c:v>
                </c:pt>
                <c:pt idx="20">
                  <c:v>126.45486935866982</c:v>
                </c:pt>
                <c:pt idx="21">
                  <c:v>130.4334916864608</c:v>
                </c:pt>
                <c:pt idx="22">
                  <c:v>134.79809976247031</c:v>
                </c:pt>
                <c:pt idx="23">
                  <c:v>133.78859857482186</c:v>
                </c:pt>
                <c:pt idx="24">
                  <c:v>127.07838479809976</c:v>
                </c:pt>
              </c:numCache>
            </c:numRef>
          </c:val>
          <c:smooth val="0"/>
          <c:extLst>
            <c:ext xmlns:c16="http://schemas.microsoft.com/office/drawing/2014/chart" uri="{C3380CC4-5D6E-409C-BE32-E72D297353CC}">
              <c16:uniqueId val="{00000001-ED5C-4133-AD28-A7E9497499E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101.30493955648066</c:v>
                </c:pt>
                <c:pt idx="2">
                  <c:v>99.575694500040029</c:v>
                </c:pt>
                <c:pt idx="3">
                  <c:v>100.31222480185733</c:v>
                </c:pt>
                <c:pt idx="4">
                  <c:v>91.994235849811872</c:v>
                </c:pt>
                <c:pt idx="5">
                  <c:v>92.050276198863173</c:v>
                </c:pt>
                <c:pt idx="6">
                  <c:v>90.929469217836839</c:v>
                </c:pt>
                <c:pt idx="7">
                  <c:v>90.377071491473856</c:v>
                </c:pt>
                <c:pt idx="8">
                  <c:v>89.504443199103349</c:v>
                </c:pt>
                <c:pt idx="9">
                  <c:v>90.529181010327434</c:v>
                </c:pt>
                <c:pt idx="10">
                  <c:v>88.423665038827963</c:v>
                </c:pt>
                <c:pt idx="11">
                  <c:v>88.143463293571372</c:v>
                </c:pt>
                <c:pt idx="12">
                  <c:v>86.782483388039395</c:v>
                </c:pt>
                <c:pt idx="13">
                  <c:v>90.272996557521409</c:v>
                </c:pt>
                <c:pt idx="14">
                  <c:v>89.480425906652798</c:v>
                </c:pt>
                <c:pt idx="15">
                  <c:v>89.264270274597706</c:v>
                </c:pt>
                <c:pt idx="16">
                  <c:v>87.39092146345368</c:v>
                </c:pt>
                <c:pt idx="17">
                  <c:v>89.688575774557677</c:v>
                </c:pt>
                <c:pt idx="18">
                  <c:v>88.615803378432474</c:v>
                </c:pt>
                <c:pt idx="19">
                  <c:v>88.351613161476266</c:v>
                </c:pt>
                <c:pt idx="20">
                  <c:v>86.085981906973018</c:v>
                </c:pt>
                <c:pt idx="21">
                  <c:v>88.055399887919307</c:v>
                </c:pt>
                <c:pt idx="22">
                  <c:v>86.59034504843487</c:v>
                </c:pt>
                <c:pt idx="23">
                  <c:v>85.357457369305905</c:v>
                </c:pt>
                <c:pt idx="24">
                  <c:v>82.067088303578572</c:v>
                </c:pt>
              </c:numCache>
            </c:numRef>
          </c:val>
          <c:smooth val="0"/>
          <c:extLst>
            <c:ext xmlns:c16="http://schemas.microsoft.com/office/drawing/2014/chart" uri="{C3380CC4-5D6E-409C-BE32-E72D297353CC}">
              <c16:uniqueId val="{00000002-ED5C-4133-AD28-A7E9497499E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D5C-4133-AD28-A7E9497499E2}"/>
                </c:ext>
              </c:extLst>
            </c:dLbl>
            <c:dLbl>
              <c:idx val="1"/>
              <c:delete val="1"/>
              <c:extLst>
                <c:ext xmlns:c15="http://schemas.microsoft.com/office/drawing/2012/chart" uri="{CE6537A1-D6FC-4f65-9D91-7224C49458BB}"/>
                <c:ext xmlns:c16="http://schemas.microsoft.com/office/drawing/2014/chart" uri="{C3380CC4-5D6E-409C-BE32-E72D297353CC}">
                  <c16:uniqueId val="{00000004-ED5C-4133-AD28-A7E9497499E2}"/>
                </c:ext>
              </c:extLst>
            </c:dLbl>
            <c:dLbl>
              <c:idx val="2"/>
              <c:delete val="1"/>
              <c:extLst>
                <c:ext xmlns:c15="http://schemas.microsoft.com/office/drawing/2012/chart" uri="{CE6537A1-D6FC-4f65-9D91-7224C49458BB}"/>
                <c:ext xmlns:c16="http://schemas.microsoft.com/office/drawing/2014/chart" uri="{C3380CC4-5D6E-409C-BE32-E72D297353CC}">
                  <c16:uniqueId val="{00000005-ED5C-4133-AD28-A7E9497499E2}"/>
                </c:ext>
              </c:extLst>
            </c:dLbl>
            <c:dLbl>
              <c:idx val="3"/>
              <c:delete val="1"/>
              <c:extLst>
                <c:ext xmlns:c15="http://schemas.microsoft.com/office/drawing/2012/chart" uri="{CE6537A1-D6FC-4f65-9D91-7224C49458BB}"/>
                <c:ext xmlns:c16="http://schemas.microsoft.com/office/drawing/2014/chart" uri="{C3380CC4-5D6E-409C-BE32-E72D297353CC}">
                  <c16:uniqueId val="{00000006-ED5C-4133-AD28-A7E9497499E2}"/>
                </c:ext>
              </c:extLst>
            </c:dLbl>
            <c:dLbl>
              <c:idx val="4"/>
              <c:delete val="1"/>
              <c:extLst>
                <c:ext xmlns:c15="http://schemas.microsoft.com/office/drawing/2012/chart" uri="{CE6537A1-D6FC-4f65-9D91-7224C49458BB}"/>
                <c:ext xmlns:c16="http://schemas.microsoft.com/office/drawing/2014/chart" uri="{C3380CC4-5D6E-409C-BE32-E72D297353CC}">
                  <c16:uniqueId val="{00000007-ED5C-4133-AD28-A7E9497499E2}"/>
                </c:ext>
              </c:extLst>
            </c:dLbl>
            <c:dLbl>
              <c:idx val="5"/>
              <c:delete val="1"/>
              <c:extLst>
                <c:ext xmlns:c15="http://schemas.microsoft.com/office/drawing/2012/chart" uri="{CE6537A1-D6FC-4f65-9D91-7224C49458BB}"/>
                <c:ext xmlns:c16="http://schemas.microsoft.com/office/drawing/2014/chart" uri="{C3380CC4-5D6E-409C-BE32-E72D297353CC}">
                  <c16:uniqueId val="{00000008-ED5C-4133-AD28-A7E9497499E2}"/>
                </c:ext>
              </c:extLst>
            </c:dLbl>
            <c:dLbl>
              <c:idx val="6"/>
              <c:delete val="1"/>
              <c:extLst>
                <c:ext xmlns:c15="http://schemas.microsoft.com/office/drawing/2012/chart" uri="{CE6537A1-D6FC-4f65-9D91-7224C49458BB}"/>
                <c:ext xmlns:c16="http://schemas.microsoft.com/office/drawing/2014/chart" uri="{C3380CC4-5D6E-409C-BE32-E72D297353CC}">
                  <c16:uniqueId val="{00000009-ED5C-4133-AD28-A7E9497499E2}"/>
                </c:ext>
              </c:extLst>
            </c:dLbl>
            <c:dLbl>
              <c:idx val="7"/>
              <c:delete val="1"/>
              <c:extLst>
                <c:ext xmlns:c15="http://schemas.microsoft.com/office/drawing/2012/chart" uri="{CE6537A1-D6FC-4f65-9D91-7224C49458BB}"/>
                <c:ext xmlns:c16="http://schemas.microsoft.com/office/drawing/2014/chart" uri="{C3380CC4-5D6E-409C-BE32-E72D297353CC}">
                  <c16:uniqueId val="{0000000A-ED5C-4133-AD28-A7E9497499E2}"/>
                </c:ext>
              </c:extLst>
            </c:dLbl>
            <c:dLbl>
              <c:idx val="8"/>
              <c:delete val="1"/>
              <c:extLst>
                <c:ext xmlns:c15="http://schemas.microsoft.com/office/drawing/2012/chart" uri="{CE6537A1-D6FC-4f65-9D91-7224C49458BB}"/>
                <c:ext xmlns:c16="http://schemas.microsoft.com/office/drawing/2014/chart" uri="{C3380CC4-5D6E-409C-BE32-E72D297353CC}">
                  <c16:uniqueId val="{0000000B-ED5C-4133-AD28-A7E9497499E2}"/>
                </c:ext>
              </c:extLst>
            </c:dLbl>
            <c:dLbl>
              <c:idx val="9"/>
              <c:delete val="1"/>
              <c:extLst>
                <c:ext xmlns:c15="http://schemas.microsoft.com/office/drawing/2012/chart" uri="{CE6537A1-D6FC-4f65-9D91-7224C49458BB}"/>
                <c:ext xmlns:c16="http://schemas.microsoft.com/office/drawing/2014/chart" uri="{C3380CC4-5D6E-409C-BE32-E72D297353CC}">
                  <c16:uniqueId val="{0000000C-ED5C-4133-AD28-A7E9497499E2}"/>
                </c:ext>
              </c:extLst>
            </c:dLbl>
            <c:dLbl>
              <c:idx val="10"/>
              <c:delete val="1"/>
              <c:extLst>
                <c:ext xmlns:c15="http://schemas.microsoft.com/office/drawing/2012/chart" uri="{CE6537A1-D6FC-4f65-9D91-7224C49458BB}"/>
                <c:ext xmlns:c16="http://schemas.microsoft.com/office/drawing/2014/chart" uri="{C3380CC4-5D6E-409C-BE32-E72D297353CC}">
                  <c16:uniqueId val="{0000000D-ED5C-4133-AD28-A7E9497499E2}"/>
                </c:ext>
              </c:extLst>
            </c:dLbl>
            <c:dLbl>
              <c:idx val="11"/>
              <c:delete val="1"/>
              <c:extLst>
                <c:ext xmlns:c15="http://schemas.microsoft.com/office/drawing/2012/chart" uri="{CE6537A1-D6FC-4f65-9D91-7224C49458BB}"/>
                <c:ext xmlns:c16="http://schemas.microsoft.com/office/drawing/2014/chart" uri="{C3380CC4-5D6E-409C-BE32-E72D297353CC}">
                  <c16:uniqueId val="{0000000E-ED5C-4133-AD28-A7E9497499E2}"/>
                </c:ext>
              </c:extLst>
            </c:dLbl>
            <c:dLbl>
              <c:idx val="12"/>
              <c:delete val="1"/>
              <c:extLst>
                <c:ext xmlns:c15="http://schemas.microsoft.com/office/drawing/2012/chart" uri="{CE6537A1-D6FC-4f65-9D91-7224C49458BB}"/>
                <c:ext xmlns:c16="http://schemas.microsoft.com/office/drawing/2014/chart" uri="{C3380CC4-5D6E-409C-BE32-E72D297353CC}">
                  <c16:uniqueId val="{0000000F-ED5C-4133-AD28-A7E9497499E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5C-4133-AD28-A7E9497499E2}"/>
                </c:ext>
              </c:extLst>
            </c:dLbl>
            <c:dLbl>
              <c:idx val="14"/>
              <c:delete val="1"/>
              <c:extLst>
                <c:ext xmlns:c15="http://schemas.microsoft.com/office/drawing/2012/chart" uri="{CE6537A1-D6FC-4f65-9D91-7224C49458BB}"/>
                <c:ext xmlns:c16="http://schemas.microsoft.com/office/drawing/2014/chart" uri="{C3380CC4-5D6E-409C-BE32-E72D297353CC}">
                  <c16:uniqueId val="{00000011-ED5C-4133-AD28-A7E9497499E2}"/>
                </c:ext>
              </c:extLst>
            </c:dLbl>
            <c:dLbl>
              <c:idx val="15"/>
              <c:delete val="1"/>
              <c:extLst>
                <c:ext xmlns:c15="http://schemas.microsoft.com/office/drawing/2012/chart" uri="{CE6537A1-D6FC-4f65-9D91-7224C49458BB}"/>
                <c:ext xmlns:c16="http://schemas.microsoft.com/office/drawing/2014/chart" uri="{C3380CC4-5D6E-409C-BE32-E72D297353CC}">
                  <c16:uniqueId val="{00000012-ED5C-4133-AD28-A7E9497499E2}"/>
                </c:ext>
              </c:extLst>
            </c:dLbl>
            <c:dLbl>
              <c:idx val="16"/>
              <c:delete val="1"/>
              <c:extLst>
                <c:ext xmlns:c15="http://schemas.microsoft.com/office/drawing/2012/chart" uri="{CE6537A1-D6FC-4f65-9D91-7224C49458BB}"/>
                <c:ext xmlns:c16="http://schemas.microsoft.com/office/drawing/2014/chart" uri="{C3380CC4-5D6E-409C-BE32-E72D297353CC}">
                  <c16:uniqueId val="{00000013-ED5C-4133-AD28-A7E9497499E2}"/>
                </c:ext>
              </c:extLst>
            </c:dLbl>
            <c:dLbl>
              <c:idx val="17"/>
              <c:delete val="1"/>
              <c:extLst>
                <c:ext xmlns:c15="http://schemas.microsoft.com/office/drawing/2012/chart" uri="{CE6537A1-D6FC-4f65-9D91-7224C49458BB}"/>
                <c:ext xmlns:c16="http://schemas.microsoft.com/office/drawing/2014/chart" uri="{C3380CC4-5D6E-409C-BE32-E72D297353CC}">
                  <c16:uniqueId val="{00000014-ED5C-4133-AD28-A7E9497499E2}"/>
                </c:ext>
              </c:extLst>
            </c:dLbl>
            <c:dLbl>
              <c:idx val="18"/>
              <c:delete val="1"/>
              <c:extLst>
                <c:ext xmlns:c15="http://schemas.microsoft.com/office/drawing/2012/chart" uri="{CE6537A1-D6FC-4f65-9D91-7224C49458BB}"/>
                <c:ext xmlns:c16="http://schemas.microsoft.com/office/drawing/2014/chart" uri="{C3380CC4-5D6E-409C-BE32-E72D297353CC}">
                  <c16:uniqueId val="{00000015-ED5C-4133-AD28-A7E9497499E2}"/>
                </c:ext>
              </c:extLst>
            </c:dLbl>
            <c:dLbl>
              <c:idx val="19"/>
              <c:delete val="1"/>
              <c:extLst>
                <c:ext xmlns:c15="http://schemas.microsoft.com/office/drawing/2012/chart" uri="{CE6537A1-D6FC-4f65-9D91-7224C49458BB}"/>
                <c:ext xmlns:c16="http://schemas.microsoft.com/office/drawing/2014/chart" uri="{C3380CC4-5D6E-409C-BE32-E72D297353CC}">
                  <c16:uniqueId val="{00000016-ED5C-4133-AD28-A7E9497499E2}"/>
                </c:ext>
              </c:extLst>
            </c:dLbl>
            <c:dLbl>
              <c:idx val="20"/>
              <c:delete val="1"/>
              <c:extLst>
                <c:ext xmlns:c15="http://schemas.microsoft.com/office/drawing/2012/chart" uri="{CE6537A1-D6FC-4f65-9D91-7224C49458BB}"/>
                <c:ext xmlns:c16="http://schemas.microsoft.com/office/drawing/2014/chart" uri="{C3380CC4-5D6E-409C-BE32-E72D297353CC}">
                  <c16:uniqueId val="{00000017-ED5C-4133-AD28-A7E9497499E2}"/>
                </c:ext>
              </c:extLst>
            </c:dLbl>
            <c:dLbl>
              <c:idx val="21"/>
              <c:delete val="1"/>
              <c:extLst>
                <c:ext xmlns:c15="http://schemas.microsoft.com/office/drawing/2012/chart" uri="{CE6537A1-D6FC-4f65-9D91-7224C49458BB}"/>
                <c:ext xmlns:c16="http://schemas.microsoft.com/office/drawing/2014/chart" uri="{C3380CC4-5D6E-409C-BE32-E72D297353CC}">
                  <c16:uniqueId val="{00000018-ED5C-4133-AD28-A7E9497499E2}"/>
                </c:ext>
              </c:extLst>
            </c:dLbl>
            <c:dLbl>
              <c:idx val="22"/>
              <c:delete val="1"/>
              <c:extLst>
                <c:ext xmlns:c15="http://schemas.microsoft.com/office/drawing/2012/chart" uri="{CE6537A1-D6FC-4f65-9D91-7224C49458BB}"/>
                <c:ext xmlns:c16="http://schemas.microsoft.com/office/drawing/2014/chart" uri="{C3380CC4-5D6E-409C-BE32-E72D297353CC}">
                  <c16:uniqueId val="{00000019-ED5C-4133-AD28-A7E9497499E2}"/>
                </c:ext>
              </c:extLst>
            </c:dLbl>
            <c:dLbl>
              <c:idx val="23"/>
              <c:delete val="1"/>
              <c:extLst>
                <c:ext xmlns:c15="http://schemas.microsoft.com/office/drawing/2012/chart" uri="{CE6537A1-D6FC-4f65-9D91-7224C49458BB}"/>
                <c:ext xmlns:c16="http://schemas.microsoft.com/office/drawing/2014/chart" uri="{C3380CC4-5D6E-409C-BE32-E72D297353CC}">
                  <c16:uniqueId val="{0000001A-ED5C-4133-AD28-A7E9497499E2}"/>
                </c:ext>
              </c:extLst>
            </c:dLbl>
            <c:dLbl>
              <c:idx val="24"/>
              <c:delete val="1"/>
              <c:extLst>
                <c:ext xmlns:c15="http://schemas.microsoft.com/office/drawing/2012/chart" uri="{CE6537A1-D6FC-4f65-9D91-7224C49458BB}"/>
                <c:ext xmlns:c16="http://schemas.microsoft.com/office/drawing/2014/chart" uri="{C3380CC4-5D6E-409C-BE32-E72D297353CC}">
                  <c16:uniqueId val="{0000001B-ED5C-4133-AD28-A7E9497499E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D5C-4133-AD28-A7E9497499E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Dessau-Roßlau – Wittenberg (042)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133068</v>
      </c>
      <c r="F11" s="238">
        <v>133470</v>
      </c>
      <c r="G11" s="238">
        <v>135206</v>
      </c>
      <c r="H11" s="238">
        <v>133512</v>
      </c>
      <c r="I11" s="265">
        <v>132835</v>
      </c>
      <c r="J11" s="263">
        <v>233</v>
      </c>
      <c r="K11" s="266">
        <v>0.17540557834907969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15.129106922776325</v>
      </c>
      <c r="E13" s="115">
        <v>20132</v>
      </c>
      <c r="F13" s="114">
        <v>20083</v>
      </c>
      <c r="G13" s="114">
        <v>20486</v>
      </c>
      <c r="H13" s="114">
        <v>20308</v>
      </c>
      <c r="I13" s="140">
        <v>19939</v>
      </c>
      <c r="J13" s="115">
        <v>193</v>
      </c>
      <c r="K13" s="116">
        <v>0.96795225437584631</v>
      </c>
    </row>
    <row r="14" spans="1:255" ht="14.1" customHeight="1" x14ac:dyDescent="0.2">
      <c r="A14" s="306" t="s">
        <v>230</v>
      </c>
      <c r="B14" s="307"/>
      <c r="C14" s="308"/>
      <c r="D14" s="113">
        <v>63.282682538251123</v>
      </c>
      <c r="E14" s="115">
        <v>84209</v>
      </c>
      <c r="F14" s="114">
        <v>84585</v>
      </c>
      <c r="G14" s="114">
        <v>85725</v>
      </c>
      <c r="H14" s="114">
        <v>84386</v>
      </c>
      <c r="I14" s="140">
        <v>84062</v>
      </c>
      <c r="J14" s="115">
        <v>147</v>
      </c>
      <c r="K14" s="116">
        <v>0.1748709286003188</v>
      </c>
    </row>
    <row r="15" spans="1:255" ht="14.1" customHeight="1" x14ac:dyDescent="0.2">
      <c r="A15" s="306" t="s">
        <v>231</v>
      </c>
      <c r="B15" s="307"/>
      <c r="C15" s="308"/>
      <c r="D15" s="113">
        <v>10.535966573481227</v>
      </c>
      <c r="E15" s="115">
        <v>14020</v>
      </c>
      <c r="F15" s="114">
        <v>14080</v>
      </c>
      <c r="G15" s="114">
        <v>14200</v>
      </c>
      <c r="H15" s="114">
        <v>14086</v>
      </c>
      <c r="I15" s="140">
        <v>14085</v>
      </c>
      <c r="J15" s="115">
        <v>-65</v>
      </c>
      <c r="K15" s="116">
        <v>-0.46148384806531773</v>
      </c>
    </row>
    <row r="16" spans="1:255" ht="14.1" customHeight="1" x14ac:dyDescent="0.2">
      <c r="A16" s="306" t="s">
        <v>232</v>
      </c>
      <c r="B16" s="307"/>
      <c r="C16" s="308"/>
      <c r="D16" s="113">
        <v>9.8280578350918333</v>
      </c>
      <c r="E16" s="115">
        <v>13078</v>
      </c>
      <c r="F16" s="114">
        <v>13071</v>
      </c>
      <c r="G16" s="114">
        <v>13131</v>
      </c>
      <c r="H16" s="114">
        <v>13097</v>
      </c>
      <c r="I16" s="140">
        <v>13091</v>
      </c>
      <c r="J16" s="115">
        <v>-13</v>
      </c>
      <c r="K16" s="116">
        <v>-9.9304865938430978E-2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1.7246821174136531</v>
      </c>
      <c r="E18" s="115">
        <v>2295</v>
      </c>
      <c r="F18" s="114">
        <v>2301</v>
      </c>
      <c r="G18" s="114">
        <v>2410</v>
      </c>
      <c r="H18" s="114">
        <v>2361</v>
      </c>
      <c r="I18" s="140">
        <v>2281</v>
      </c>
      <c r="J18" s="115">
        <v>14</v>
      </c>
      <c r="K18" s="116">
        <v>0.61376589215256472</v>
      </c>
    </row>
    <row r="19" spans="1:255" ht="14.1" customHeight="1" x14ac:dyDescent="0.2">
      <c r="A19" s="306" t="s">
        <v>235</v>
      </c>
      <c r="B19" s="307" t="s">
        <v>236</v>
      </c>
      <c r="C19" s="308"/>
      <c r="D19" s="113">
        <v>0.80410015931704093</v>
      </c>
      <c r="E19" s="115">
        <v>1070</v>
      </c>
      <c r="F19" s="114">
        <v>1089</v>
      </c>
      <c r="G19" s="114">
        <v>1172</v>
      </c>
      <c r="H19" s="114">
        <v>1134</v>
      </c>
      <c r="I19" s="140">
        <v>1062</v>
      </c>
      <c r="J19" s="115">
        <v>8</v>
      </c>
      <c r="K19" s="116">
        <v>0.75329566854990582</v>
      </c>
    </row>
    <row r="20" spans="1:255" ht="14.1" customHeight="1" x14ac:dyDescent="0.2">
      <c r="A20" s="306">
        <v>12</v>
      </c>
      <c r="B20" s="307" t="s">
        <v>237</v>
      </c>
      <c r="C20" s="308"/>
      <c r="D20" s="113">
        <v>0.94387831785252652</v>
      </c>
      <c r="E20" s="115">
        <v>1256</v>
      </c>
      <c r="F20" s="114">
        <v>1075</v>
      </c>
      <c r="G20" s="114">
        <v>1294</v>
      </c>
      <c r="H20" s="114">
        <v>1249</v>
      </c>
      <c r="I20" s="140">
        <v>1112</v>
      </c>
      <c r="J20" s="115">
        <v>144</v>
      </c>
      <c r="K20" s="116">
        <v>12.949640287769784</v>
      </c>
    </row>
    <row r="21" spans="1:255" ht="14.1" customHeight="1" x14ac:dyDescent="0.2">
      <c r="A21" s="306">
        <v>21</v>
      </c>
      <c r="B21" s="307" t="s">
        <v>238</v>
      </c>
      <c r="C21" s="308"/>
      <c r="D21" s="113">
        <v>0.95214476808849613</v>
      </c>
      <c r="E21" s="115">
        <v>1267</v>
      </c>
      <c r="F21" s="114">
        <v>1275</v>
      </c>
      <c r="G21" s="114">
        <v>1373</v>
      </c>
      <c r="H21" s="114">
        <v>1380</v>
      </c>
      <c r="I21" s="140">
        <v>1358</v>
      </c>
      <c r="J21" s="115">
        <v>-91</v>
      </c>
      <c r="K21" s="116">
        <v>-6.7010309278350517</v>
      </c>
    </row>
    <row r="22" spans="1:255" ht="14.1" customHeight="1" x14ac:dyDescent="0.2">
      <c r="A22" s="306">
        <v>22</v>
      </c>
      <c r="B22" s="307" t="s">
        <v>239</v>
      </c>
      <c r="C22" s="308"/>
      <c r="D22" s="113">
        <v>1.6540415426699131</v>
      </c>
      <c r="E22" s="115">
        <v>2201</v>
      </c>
      <c r="F22" s="114">
        <v>2212</v>
      </c>
      <c r="G22" s="114">
        <v>2248</v>
      </c>
      <c r="H22" s="114">
        <v>2248</v>
      </c>
      <c r="I22" s="140">
        <v>2254</v>
      </c>
      <c r="J22" s="115">
        <v>-53</v>
      </c>
      <c r="K22" s="116">
        <v>-2.3513753327417923</v>
      </c>
    </row>
    <row r="23" spans="1:255" ht="14.1" customHeight="1" x14ac:dyDescent="0.2">
      <c r="A23" s="306">
        <v>23</v>
      </c>
      <c r="B23" s="307" t="s">
        <v>240</v>
      </c>
      <c r="C23" s="308"/>
      <c r="D23" s="113">
        <v>0.83641446478492198</v>
      </c>
      <c r="E23" s="115">
        <v>1113</v>
      </c>
      <c r="F23" s="114">
        <v>1117</v>
      </c>
      <c r="G23" s="114">
        <v>1125</v>
      </c>
      <c r="H23" s="114">
        <v>1113</v>
      </c>
      <c r="I23" s="140">
        <v>1102</v>
      </c>
      <c r="J23" s="115">
        <v>11</v>
      </c>
      <c r="K23" s="116">
        <v>0.99818511796733211</v>
      </c>
    </row>
    <row r="24" spans="1:255" ht="14.1" customHeight="1" x14ac:dyDescent="0.2">
      <c r="A24" s="306">
        <v>24</v>
      </c>
      <c r="B24" s="307" t="s">
        <v>241</v>
      </c>
      <c r="C24" s="308"/>
      <c r="D24" s="113">
        <v>4.8238494604262483</v>
      </c>
      <c r="E24" s="115">
        <v>6419</v>
      </c>
      <c r="F24" s="114">
        <v>6570</v>
      </c>
      <c r="G24" s="114">
        <v>6766</v>
      </c>
      <c r="H24" s="114">
        <v>6758</v>
      </c>
      <c r="I24" s="140">
        <v>6780</v>
      </c>
      <c r="J24" s="115">
        <v>-361</v>
      </c>
      <c r="K24" s="116">
        <v>-5.3244837758112098</v>
      </c>
    </row>
    <row r="25" spans="1:255" ht="14.1" customHeight="1" x14ac:dyDescent="0.2">
      <c r="A25" s="306">
        <v>25</v>
      </c>
      <c r="B25" s="307" t="s">
        <v>242</v>
      </c>
      <c r="C25" s="308"/>
      <c r="D25" s="113">
        <v>5.0237472570415127</v>
      </c>
      <c r="E25" s="115">
        <v>6685</v>
      </c>
      <c r="F25" s="114">
        <v>6791</v>
      </c>
      <c r="G25" s="114">
        <v>6919</v>
      </c>
      <c r="H25" s="114">
        <v>6843</v>
      </c>
      <c r="I25" s="140">
        <v>6840</v>
      </c>
      <c r="J25" s="115">
        <v>-155</v>
      </c>
      <c r="K25" s="116">
        <v>-2.2660818713450293</v>
      </c>
    </row>
    <row r="26" spans="1:255" ht="14.1" customHeight="1" x14ac:dyDescent="0.2">
      <c r="A26" s="306">
        <v>26</v>
      </c>
      <c r="B26" s="307" t="s">
        <v>243</v>
      </c>
      <c r="C26" s="308"/>
      <c r="D26" s="113">
        <v>2.8526768268855021</v>
      </c>
      <c r="E26" s="115">
        <v>3796</v>
      </c>
      <c r="F26" s="114">
        <v>3840</v>
      </c>
      <c r="G26" s="114">
        <v>3917</v>
      </c>
      <c r="H26" s="114">
        <v>3808</v>
      </c>
      <c r="I26" s="140">
        <v>3795</v>
      </c>
      <c r="J26" s="115">
        <v>1</v>
      </c>
      <c r="K26" s="116">
        <v>2.6350461133069828E-2</v>
      </c>
    </row>
    <row r="27" spans="1:255" ht="14.1" customHeight="1" x14ac:dyDescent="0.2">
      <c r="A27" s="306">
        <v>27</v>
      </c>
      <c r="B27" s="307" t="s">
        <v>244</v>
      </c>
      <c r="C27" s="308"/>
      <c r="D27" s="113">
        <v>3.1472630534764181</v>
      </c>
      <c r="E27" s="115">
        <v>4188</v>
      </c>
      <c r="F27" s="114">
        <v>4242</v>
      </c>
      <c r="G27" s="114">
        <v>4268</v>
      </c>
      <c r="H27" s="114">
        <v>4195</v>
      </c>
      <c r="I27" s="140">
        <v>4162</v>
      </c>
      <c r="J27" s="115">
        <v>26</v>
      </c>
      <c r="K27" s="116">
        <v>0.62469966362325802</v>
      </c>
    </row>
    <row r="28" spans="1:255" ht="14.1" customHeight="1" x14ac:dyDescent="0.2">
      <c r="A28" s="306">
        <v>28</v>
      </c>
      <c r="B28" s="307" t="s">
        <v>245</v>
      </c>
      <c r="C28" s="308"/>
      <c r="D28" s="113">
        <v>0.17660143685935012</v>
      </c>
      <c r="E28" s="115">
        <v>235</v>
      </c>
      <c r="F28" s="114">
        <v>222</v>
      </c>
      <c r="G28" s="114">
        <v>238</v>
      </c>
      <c r="H28" s="114">
        <v>240</v>
      </c>
      <c r="I28" s="140">
        <v>235</v>
      </c>
      <c r="J28" s="115">
        <v>0</v>
      </c>
      <c r="K28" s="116">
        <v>0</v>
      </c>
    </row>
    <row r="29" spans="1:255" ht="14.1" customHeight="1" x14ac:dyDescent="0.2">
      <c r="A29" s="306">
        <v>29</v>
      </c>
      <c r="B29" s="307" t="s">
        <v>246</v>
      </c>
      <c r="C29" s="308"/>
      <c r="D29" s="113">
        <v>3.4456067574473201</v>
      </c>
      <c r="E29" s="115">
        <v>4585</v>
      </c>
      <c r="F29" s="114">
        <v>4591</v>
      </c>
      <c r="G29" s="114">
        <v>4652</v>
      </c>
      <c r="H29" s="114">
        <v>4714</v>
      </c>
      <c r="I29" s="140">
        <v>4651</v>
      </c>
      <c r="J29" s="115">
        <v>-66</v>
      </c>
      <c r="K29" s="116">
        <v>-1.4190496667383359</v>
      </c>
    </row>
    <row r="30" spans="1:255" ht="14.1" customHeight="1" x14ac:dyDescent="0.2">
      <c r="A30" s="306" t="s">
        <v>247</v>
      </c>
      <c r="B30" s="307" t="s">
        <v>248</v>
      </c>
      <c r="C30" s="308"/>
      <c r="D30" s="113">
        <v>2.213905672287853</v>
      </c>
      <c r="E30" s="115">
        <v>2946</v>
      </c>
      <c r="F30" s="114">
        <v>2896</v>
      </c>
      <c r="G30" s="114">
        <v>2937</v>
      </c>
      <c r="H30" s="114">
        <v>3008</v>
      </c>
      <c r="I30" s="140">
        <v>2970</v>
      </c>
      <c r="J30" s="115">
        <v>-24</v>
      </c>
      <c r="K30" s="116">
        <v>-0.80808080808080807</v>
      </c>
    </row>
    <row r="31" spans="1:255" ht="14.1" customHeight="1" x14ac:dyDescent="0.2">
      <c r="A31" s="306" t="s">
        <v>249</v>
      </c>
      <c r="B31" s="307" t="s">
        <v>250</v>
      </c>
      <c r="C31" s="308"/>
      <c r="D31" s="113">
        <v>1.2016412661195779</v>
      </c>
      <c r="E31" s="115">
        <v>1599</v>
      </c>
      <c r="F31" s="114">
        <v>1657</v>
      </c>
      <c r="G31" s="114">
        <v>1675</v>
      </c>
      <c r="H31" s="114">
        <v>1666</v>
      </c>
      <c r="I31" s="140">
        <v>1638</v>
      </c>
      <c r="J31" s="115">
        <v>-39</v>
      </c>
      <c r="K31" s="116">
        <v>-2.3809523809523809</v>
      </c>
    </row>
    <row r="32" spans="1:255" ht="14.1" customHeight="1" x14ac:dyDescent="0.2">
      <c r="A32" s="306">
        <v>31</v>
      </c>
      <c r="B32" s="307" t="s">
        <v>251</v>
      </c>
      <c r="C32" s="308"/>
      <c r="D32" s="113">
        <v>0.53731926533802266</v>
      </c>
      <c r="E32" s="115">
        <v>715</v>
      </c>
      <c r="F32" s="114">
        <v>721</v>
      </c>
      <c r="G32" s="114">
        <v>729</v>
      </c>
      <c r="H32" s="114">
        <v>753</v>
      </c>
      <c r="I32" s="140">
        <v>749</v>
      </c>
      <c r="J32" s="115">
        <v>-34</v>
      </c>
      <c r="K32" s="116">
        <v>-4.539385847797063</v>
      </c>
    </row>
    <row r="33" spans="1:11" ht="14.1" customHeight="1" x14ac:dyDescent="0.2">
      <c r="A33" s="306">
        <v>32</v>
      </c>
      <c r="B33" s="307" t="s">
        <v>252</v>
      </c>
      <c r="C33" s="308"/>
      <c r="D33" s="113">
        <v>2.5302852676826886</v>
      </c>
      <c r="E33" s="115">
        <v>3367</v>
      </c>
      <c r="F33" s="114">
        <v>3363</v>
      </c>
      <c r="G33" s="114">
        <v>3586</v>
      </c>
      <c r="H33" s="114">
        <v>3548</v>
      </c>
      <c r="I33" s="140">
        <v>3445</v>
      </c>
      <c r="J33" s="115">
        <v>-78</v>
      </c>
      <c r="K33" s="116">
        <v>-2.2641509433962264</v>
      </c>
    </row>
    <row r="34" spans="1:11" ht="14.1" customHeight="1" x14ac:dyDescent="0.2">
      <c r="A34" s="306">
        <v>33</v>
      </c>
      <c r="B34" s="307" t="s">
        <v>253</v>
      </c>
      <c r="C34" s="308"/>
      <c r="D34" s="113">
        <v>1.1512910692277631</v>
      </c>
      <c r="E34" s="115">
        <v>1532</v>
      </c>
      <c r="F34" s="114">
        <v>1499</v>
      </c>
      <c r="G34" s="114">
        <v>1627</v>
      </c>
      <c r="H34" s="114">
        <v>1618</v>
      </c>
      <c r="I34" s="140">
        <v>1534</v>
      </c>
      <c r="J34" s="115">
        <v>-2</v>
      </c>
      <c r="K34" s="116">
        <v>-0.1303780964797914</v>
      </c>
    </row>
    <row r="35" spans="1:11" ht="14.1" customHeight="1" x14ac:dyDescent="0.2">
      <c r="A35" s="306">
        <v>34</v>
      </c>
      <c r="B35" s="307" t="s">
        <v>254</v>
      </c>
      <c r="C35" s="308"/>
      <c r="D35" s="113">
        <v>2.8316349535575798</v>
      </c>
      <c r="E35" s="115">
        <v>3768</v>
      </c>
      <c r="F35" s="114">
        <v>3760</v>
      </c>
      <c r="G35" s="114">
        <v>3817</v>
      </c>
      <c r="H35" s="114">
        <v>3815</v>
      </c>
      <c r="I35" s="140">
        <v>3774</v>
      </c>
      <c r="J35" s="115">
        <v>-6</v>
      </c>
      <c r="K35" s="116">
        <v>-0.1589825119236884</v>
      </c>
    </row>
    <row r="36" spans="1:11" ht="14.1" customHeight="1" x14ac:dyDescent="0.2">
      <c r="A36" s="306">
        <v>41</v>
      </c>
      <c r="B36" s="307" t="s">
        <v>255</v>
      </c>
      <c r="C36" s="308"/>
      <c r="D36" s="113">
        <v>3.2825322391559202</v>
      </c>
      <c r="E36" s="115">
        <v>4368</v>
      </c>
      <c r="F36" s="114">
        <v>4318</v>
      </c>
      <c r="G36" s="114">
        <v>4348</v>
      </c>
      <c r="H36" s="114">
        <v>4225</v>
      </c>
      <c r="I36" s="140">
        <v>4277</v>
      </c>
      <c r="J36" s="115">
        <v>91</v>
      </c>
      <c r="K36" s="116">
        <v>2.1276595744680851</v>
      </c>
    </row>
    <row r="37" spans="1:11" ht="14.1" customHeight="1" x14ac:dyDescent="0.2">
      <c r="A37" s="306">
        <v>42</v>
      </c>
      <c r="B37" s="307" t="s">
        <v>256</v>
      </c>
      <c r="C37" s="308"/>
      <c r="D37" s="113">
        <v>0.24273303874710675</v>
      </c>
      <c r="E37" s="115">
        <v>323</v>
      </c>
      <c r="F37" s="114">
        <v>318</v>
      </c>
      <c r="G37" s="114">
        <v>317</v>
      </c>
      <c r="H37" s="114">
        <v>320</v>
      </c>
      <c r="I37" s="140">
        <v>321</v>
      </c>
      <c r="J37" s="115">
        <v>2</v>
      </c>
      <c r="K37" s="116">
        <v>0.62305295950155759</v>
      </c>
    </row>
    <row r="38" spans="1:11" ht="14.1" customHeight="1" x14ac:dyDescent="0.2">
      <c r="A38" s="306">
        <v>43</v>
      </c>
      <c r="B38" s="307" t="s">
        <v>257</v>
      </c>
      <c r="C38" s="308"/>
      <c r="D38" s="113">
        <v>0.66883097363753874</v>
      </c>
      <c r="E38" s="115">
        <v>890</v>
      </c>
      <c r="F38" s="114">
        <v>884</v>
      </c>
      <c r="G38" s="114">
        <v>882</v>
      </c>
      <c r="H38" s="114">
        <v>837</v>
      </c>
      <c r="I38" s="140">
        <v>808</v>
      </c>
      <c r="J38" s="115">
        <v>82</v>
      </c>
      <c r="K38" s="116">
        <v>10.148514851485148</v>
      </c>
    </row>
    <row r="39" spans="1:11" ht="14.1" customHeight="1" x14ac:dyDescent="0.2">
      <c r="A39" s="306">
        <v>51</v>
      </c>
      <c r="B39" s="307" t="s">
        <v>258</v>
      </c>
      <c r="C39" s="308"/>
      <c r="D39" s="113">
        <v>7.6923076923076925</v>
      </c>
      <c r="E39" s="115">
        <v>10236</v>
      </c>
      <c r="F39" s="114">
        <v>10251</v>
      </c>
      <c r="G39" s="114">
        <v>10252</v>
      </c>
      <c r="H39" s="114">
        <v>9918</v>
      </c>
      <c r="I39" s="140">
        <v>9903</v>
      </c>
      <c r="J39" s="115">
        <v>333</v>
      </c>
      <c r="K39" s="116">
        <v>3.3626173886700998</v>
      </c>
    </row>
    <row r="40" spans="1:11" ht="14.1" customHeight="1" x14ac:dyDescent="0.2">
      <c r="A40" s="306" t="s">
        <v>259</v>
      </c>
      <c r="B40" s="307" t="s">
        <v>260</v>
      </c>
      <c r="C40" s="308"/>
      <c r="D40" s="113">
        <v>6.4027414554964377</v>
      </c>
      <c r="E40" s="115">
        <v>8520</v>
      </c>
      <c r="F40" s="114">
        <v>8561</v>
      </c>
      <c r="G40" s="114">
        <v>8655</v>
      </c>
      <c r="H40" s="114">
        <v>8399</v>
      </c>
      <c r="I40" s="140">
        <v>8402</v>
      </c>
      <c r="J40" s="115">
        <v>118</v>
      </c>
      <c r="K40" s="116">
        <v>1.4044275172577958</v>
      </c>
    </row>
    <row r="41" spans="1:11" ht="14.1" customHeight="1" x14ac:dyDescent="0.2">
      <c r="A41" s="306"/>
      <c r="B41" s="307" t="s">
        <v>261</v>
      </c>
      <c r="C41" s="308"/>
      <c r="D41" s="113">
        <v>5.3731926533802268</v>
      </c>
      <c r="E41" s="115">
        <v>7150</v>
      </c>
      <c r="F41" s="114">
        <v>7166</v>
      </c>
      <c r="G41" s="114">
        <v>7262</v>
      </c>
      <c r="H41" s="114">
        <v>7016</v>
      </c>
      <c r="I41" s="140">
        <v>7019</v>
      </c>
      <c r="J41" s="115">
        <v>131</v>
      </c>
      <c r="K41" s="116">
        <v>1.8663627297335803</v>
      </c>
    </row>
    <row r="42" spans="1:11" ht="14.1" customHeight="1" x14ac:dyDescent="0.2">
      <c r="A42" s="306">
        <v>52</v>
      </c>
      <c r="B42" s="307" t="s">
        <v>262</v>
      </c>
      <c r="C42" s="308"/>
      <c r="D42" s="113">
        <v>4.2512099077163557</v>
      </c>
      <c r="E42" s="115">
        <v>5657</v>
      </c>
      <c r="F42" s="114">
        <v>5672</v>
      </c>
      <c r="G42" s="114">
        <v>5819</v>
      </c>
      <c r="H42" s="114">
        <v>5732</v>
      </c>
      <c r="I42" s="140">
        <v>5646</v>
      </c>
      <c r="J42" s="115">
        <v>11</v>
      </c>
      <c r="K42" s="116">
        <v>0.19482819695359546</v>
      </c>
    </row>
    <row r="43" spans="1:11" ht="14.1" customHeight="1" x14ac:dyDescent="0.2">
      <c r="A43" s="306" t="s">
        <v>263</v>
      </c>
      <c r="B43" s="307" t="s">
        <v>264</v>
      </c>
      <c r="C43" s="308"/>
      <c r="D43" s="113">
        <v>3.610935762166712</v>
      </c>
      <c r="E43" s="115">
        <v>4805</v>
      </c>
      <c r="F43" s="114">
        <v>4850</v>
      </c>
      <c r="G43" s="114">
        <v>4949</v>
      </c>
      <c r="H43" s="114">
        <v>4855</v>
      </c>
      <c r="I43" s="140">
        <v>4790</v>
      </c>
      <c r="J43" s="115">
        <v>15</v>
      </c>
      <c r="K43" s="116">
        <v>0.31315240083507306</v>
      </c>
    </row>
    <row r="44" spans="1:11" ht="14.1" customHeight="1" x14ac:dyDescent="0.2">
      <c r="A44" s="306">
        <v>53</v>
      </c>
      <c r="B44" s="307" t="s">
        <v>265</v>
      </c>
      <c r="C44" s="308"/>
      <c r="D44" s="113">
        <v>1.1497880782757688</v>
      </c>
      <c r="E44" s="115">
        <v>1530</v>
      </c>
      <c r="F44" s="114">
        <v>1518</v>
      </c>
      <c r="G44" s="114">
        <v>1503</v>
      </c>
      <c r="H44" s="114">
        <v>1488</v>
      </c>
      <c r="I44" s="140">
        <v>1468</v>
      </c>
      <c r="J44" s="115">
        <v>62</v>
      </c>
      <c r="K44" s="116">
        <v>4.223433242506812</v>
      </c>
    </row>
    <row r="45" spans="1:11" ht="14.1" customHeight="1" x14ac:dyDescent="0.2">
      <c r="A45" s="306" t="s">
        <v>266</v>
      </c>
      <c r="B45" s="307" t="s">
        <v>267</v>
      </c>
      <c r="C45" s="308"/>
      <c r="D45" s="113">
        <v>1.0874139537679983</v>
      </c>
      <c r="E45" s="115">
        <v>1447</v>
      </c>
      <c r="F45" s="114">
        <v>1432</v>
      </c>
      <c r="G45" s="114">
        <v>1415</v>
      </c>
      <c r="H45" s="114">
        <v>1399</v>
      </c>
      <c r="I45" s="140">
        <v>1377</v>
      </c>
      <c r="J45" s="115">
        <v>70</v>
      </c>
      <c r="K45" s="116">
        <v>5.083514887436456</v>
      </c>
    </row>
    <row r="46" spans="1:11" ht="14.1" customHeight="1" x14ac:dyDescent="0.2">
      <c r="A46" s="306">
        <v>54</v>
      </c>
      <c r="B46" s="307" t="s">
        <v>268</v>
      </c>
      <c r="C46" s="308"/>
      <c r="D46" s="113">
        <v>2.4243244055670785</v>
      </c>
      <c r="E46" s="115">
        <v>3226</v>
      </c>
      <c r="F46" s="114">
        <v>3250</v>
      </c>
      <c r="G46" s="114">
        <v>3237</v>
      </c>
      <c r="H46" s="114">
        <v>3180</v>
      </c>
      <c r="I46" s="140">
        <v>3161</v>
      </c>
      <c r="J46" s="115">
        <v>65</v>
      </c>
      <c r="K46" s="116">
        <v>2.0563112938943373</v>
      </c>
    </row>
    <row r="47" spans="1:11" ht="14.1" customHeight="1" x14ac:dyDescent="0.2">
      <c r="A47" s="306">
        <v>61</v>
      </c>
      <c r="B47" s="307" t="s">
        <v>269</v>
      </c>
      <c r="C47" s="308"/>
      <c r="D47" s="113">
        <v>1.8171160609613131</v>
      </c>
      <c r="E47" s="115">
        <v>2418</v>
      </c>
      <c r="F47" s="114">
        <v>2391</v>
      </c>
      <c r="G47" s="114">
        <v>2434</v>
      </c>
      <c r="H47" s="114">
        <v>2379</v>
      </c>
      <c r="I47" s="140">
        <v>2374</v>
      </c>
      <c r="J47" s="115">
        <v>44</v>
      </c>
      <c r="K47" s="116">
        <v>1.8534119629317607</v>
      </c>
    </row>
    <row r="48" spans="1:11" ht="14.1" customHeight="1" x14ac:dyDescent="0.2">
      <c r="A48" s="306">
        <v>62</v>
      </c>
      <c r="B48" s="307" t="s">
        <v>270</v>
      </c>
      <c r="C48" s="308"/>
      <c r="D48" s="113">
        <v>6.8273363994348752</v>
      </c>
      <c r="E48" s="115">
        <v>9085</v>
      </c>
      <c r="F48" s="114">
        <v>9186</v>
      </c>
      <c r="G48" s="114">
        <v>9231</v>
      </c>
      <c r="H48" s="114">
        <v>9171</v>
      </c>
      <c r="I48" s="140">
        <v>9131</v>
      </c>
      <c r="J48" s="115">
        <v>-46</v>
      </c>
      <c r="K48" s="116">
        <v>-0.50377833753148615</v>
      </c>
    </row>
    <row r="49" spans="1:11" ht="14.1" customHeight="1" x14ac:dyDescent="0.2">
      <c r="A49" s="306">
        <v>63</v>
      </c>
      <c r="B49" s="307" t="s">
        <v>271</v>
      </c>
      <c r="C49" s="308"/>
      <c r="D49" s="113">
        <v>1.7472269816935702</v>
      </c>
      <c r="E49" s="115">
        <v>2325</v>
      </c>
      <c r="F49" s="114">
        <v>2369</v>
      </c>
      <c r="G49" s="114">
        <v>2439</v>
      </c>
      <c r="H49" s="114">
        <v>2458</v>
      </c>
      <c r="I49" s="140">
        <v>2346</v>
      </c>
      <c r="J49" s="115">
        <v>-21</v>
      </c>
      <c r="K49" s="116">
        <v>-0.8951406649616368</v>
      </c>
    </row>
    <row r="50" spans="1:11" ht="14.1" customHeight="1" x14ac:dyDescent="0.2">
      <c r="A50" s="306" t="s">
        <v>272</v>
      </c>
      <c r="B50" s="307" t="s">
        <v>273</v>
      </c>
      <c r="C50" s="308"/>
      <c r="D50" s="113">
        <v>0.27880482159497399</v>
      </c>
      <c r="E50" s="115">
        <v>371</v>
      </c>
      <c r="F50" s="114">
        <v>373</v>
      </c>
      <c r="G50" s="114">
        <v>384</v>
      </c>
      <c r="H50" s="114">
        <v>367</v>
      </c>
      <c r="I50" s="140">
        <v>344</v>
      </c>
      <c r="J50" s="115">
        <v>27</v>
      </c>
      <c r="K50" s="116">
        <v>7.8488372093023253</v>
      </c>
    </row>
    <row r="51" spans="1:11" ht="14.1" customHeight="1" x14ac:dyDescent="0.2">
      <c r="A51" s="306" t="s">
        <v>274</v>
      </c>
      <c r="B51" s="307" t="s">
        <v>275</v>
      </c>
      <c r="C51" s="308"/>
      <c r="D51" s="113">
        <v>1.1813508882676527</v>
      </c>
      <c r="E51" s="115">
        <v>1572</v>
      </c>
      <c r="F51" s="114">
        <v>1612</v>
      </c>
      <c r="G51" s="114">
        <v>1674</v>
      </c>
      <c r="H51" s="114">
        <v>1696</v>
      </c>
      <c r="I51" s="140">
        <v>1615</v>
      </c>
      <c r="J51" s="115">
        <v>-43</v>
      </c>
      <c r="K51" s="116">
        <v>-2.6625386996904026</v>
      </c>
    </row>
    <row r="52" spans="1:11" ht="14.1" customHeight="1" x14ac:dyDescent="0.2">
      <c r="A52" s="306">
        <v>71</v>
      </c>
      <c r="B52" s="307" t="s">
        <v>276</v>
      </c>
      <c r="C52" s="308"/>
      <c r="D52" s="113">
        <v>8.2889951002494957</v>
      </c>
      <c r="E52" s="115">
        <v>11030</v>
      </c>
      <c r="F52" s="114">
        <v>11068</v>
      </c>
      <c r="G52" s="114">
        <v>11120</v>
      </c>
      <c r="H52" s="114">
        <v>10921</v>
      </c>
      <c r="I52" s="140">
        <v>10950</v>
      </c>
      <c r="J52" s="115">
        <v>80</v>
      </c>
      <c r="K52" s="116">
        <v>0.73059360730593603</v>
      </c>
    </row>
    <row r="53" spans="1:11" ht="14.1" customHeight="1" x14ac:dyDescent="0.2">
      <c r="A53" s="306" t="s">
        <v>277</v>
      </c>
      <c r="B53" s="307" t="s">
        <v>278</v>
      </c>
      <c r="C53" s="308"/>
      <c r="D53" s="113">
        <v>3.1946072684642437</v>
      </c>
      <c r="E53" s="115">
        <v>4251</v>
      </c>
      <c r="F53" s="114">
        <v>4255</v>
      </c>
      <c r="G53" s="114">
        <v>4278</v>
      </c>
      <c r="H53" s="114">
        <v>4140</v>
      </c>
      <c r="I53" s="140">
        <v>4148</v>
      </c>
      <c r="J53" s="115">
        <v>103</v>
      </c>
      <c r="K53" s="116">
        <v>2.4831243972999038</v>
      </c>
    </row>
    <row r="54" spans="1:11" ht="14.1" customHeight="1" x14ac:dyDescent="0.2">
      <c r="A54" s="306" t="s">
        <v>279</v>
      </c>
      <c r="B54" s="307" t="s">
        <v>280</v>
      </c>
      <c r="C54" s="308"/>
      <c r="D54" s="113">
        <v>4.1377340908407731</v>
      </c>
      <c r="E54" s="115">
        <v>5506</v>
      </c>
      <c r="F54" s="114">
        <v>5532</v>
      </c>
      <c r="G54" s="114">
        <v>5559</v>
      </c>
      <c r="H54" s="114">
        <v>5525</v>
      </c>
      <c r="I54" s="140">
        <v>5532</v>
      </c>
      <c r="J54" s="115">
        <v>-26</v>
      </c>
      <c r="K54" s="116">
        <v>-0.46999276934201012</v>
      </c>
    </row>
    <row r="55" spans="1:11" ht="14.1" customHeight="1" x14ac:dyDescent="0.2">
      <c r="A55" s="306">
        <v>72</v>
      </c>
      <c r="B55" s="307" t="s">
        <v>281</v>
      </c>
      <c r="C55" s="308"/>
      <c r="D55" s="113">
        <v>2.5460666726786303</v>
      </c>
      <c r="E55" s="115">
        <v>3388</v>
      </c>
      <c r="F55" s="114">
        <v>3422</v>
      </c>
      <c r="G55" s="114">
        <v>3453</v>
      </c>
      <c r="H55" s="114">
        <v>3412</v>
      </c>
      <c r="I55" s="140">
        <v>3423</v>
      </c>
      <c r="J55" s="115">
        <v>-35</v>
      </c>
      <c r="K55" s="116">
        <v>-1.0224948875255624</v>
      </c>
    </row>
    <row r="56" spans="1:11" ht="14.1" customHeight="1" x14ac:dyDescent="0.2">
      <c r="A56" s="306" t="s">
        <v>282</v>
      </c>
      <c r="B56" s="307" t="s">
        <v>283</v>
      </c>
      <c r="C56" s="308"/>
      <c r="D56" s="113">
        <v>0.89503111191270623</v>
      </c>
      <c r="E56" s="115">
        <v>1191</v>
      </c>
      <c r="F56" s="114">
        <v>1217</v>
      </c>
      <c r="G56" s="114">
        <v>1234</v>
      </c>
      <c r="H56" s="114">
        <v>1225</v>
      </c>
      <c r="I56" s="140">
        <v>1232</v>
      </c>
      <c r="J56" s="115">
        <v>-41</v>
      </c>
      <c r="K56" s="116">
        <v>-3.3279220779220777</v>
      </c>
    </row>
    <row r="57" spans="1:11" ht="14.1" customHeight="1" x14ac:dyDescent="0.2">
      <c r="A57" s="306" t="s">
        <v>284</v>
      </c>
      <c r="B57" s="307" t="s">
        <v>285</v>
      </c>
      <c r="C57" s="308"/>
      <c r="D57" s="113">
        <v>1.2534944539633872</v>
      </c>
      <c r="E57" s="115">
        <v>1668</v>
      </c>
      <c r="F57" s="114">
        <v>1667</v>
      </c>
      <c r="G57" s="114">
        <v>1681</v>
      </c>
      <c r="H57" s="114">
        <v>1658</v>
      </c>
      <c r="I57" s="140">
        <v>1658</v>
      </c>
      <c r="J57" s="115">
        <v>10</v>
      </c>
      <c r="K57" s="116">
        <v>0.60313630880579006</v>
      </c>
    </row>
    <row r="58" spans="1:11" ht="14.1" customHeight="1" x14ac:dyDescent="0.2">
      <c r="A58" s="306">
        <v>73</v>
      </c>
      <c r="B58" s="307" t="s">
        <v>286</v>
      </c>
      <c r="C58" s="308"/>
      <c r="D58" s="113">
        <v>3.8717046923377523</v>
      </c>
      <c r="E58" s="115">
        <v>5152</v>
      </c>
      <c r="F58" s="114">
        <v>5189</v>
      </c>
      <c r="G58" s="114">
        <v>5195</v>
      </c>
      <c r="H58" s="114">
        <v>5144</v>
      </c>
      <c r="I58" s="140">
        <v>5183</v>
      </c>
      <c r="J58" s="115">
        <v>-31</v>
      </c>
      <c r="K58" s="116">
        <v>-0.59810920316419058</v>
      </c>
    </row>
    <row r="59" spans="1:11" ht="14.1" customHeight="1" x14ac:dyDescent="0.2">
      <c r="A59" s="306" t="s">
        <v>287</v>
      </c>
      <c r="B59" s="307" t="s">
        <v>288</v>
      </c>
      <c r="C59" s="308"/>
      <c r="D59" s="113">
        <v>3.3403973908077074</v>
      </c>
      <c r="E59" s="115">
        <v>4445</v>
      </c>
      <c r="F59" s="114">
        <v>4482</v>
      </c>
      <c r="G59" s="114">
        <v>4487</v>
      </c>
      <c r="H59" s="114">
        <v>4433</v>
      </c>
      <c r="I59" s="140">
        <v>4454</v>
      </c>
      <c r="J59" s="115">
        <v>-9</v>
      </c>
      <c r="K59" s="116">
        <v>-0.20206555904804671</v>
      </c>
    </row>
    <row r="60" spans="1:11" ht="14.1" customHeight="1" x14ac:dyDescent="0.2">
      <c r="A60" s="306">
        <v>81</v>
      </c>
      <c r="B60" s="307" t="s">
        <v>289</v>
      </c>
      <c r="C60" s="308"/>
      <c r="D60" s="113">
        <v>7.9868939188986081</v>
      </c>
      <c r="E60" s="115">
        <v>10628</v>
      </c>
      <c r="F60" s="114">
        <v>10589</v>
      </c>
      <c r="G60" s="114">
        <v>10591</v>
      </c>
      <c r="H60" s="114">
        <v>10420</v>
      </c>
      <c r="I60" s="140">
        <v>10472</v>
      </c>
      <c r="J60" s="115">
        <v>156</v>
      </c>
      <c r="K60" s="116">
        <v>1.4896867838044308</v>
      </c>
    </row>
    <row r="61" spans="1:11" ht="14.1" customHeight="1" x14ac:dyDescent="0.2">
      <c r="A61" s="306" t="s">
        <v>290</v>
      </c>
      <c r="B61" s="307" t="s">
        <v>291</v>
      </c>
      <c r="C61" s="308"/>
      <c r="D61" s="113">
        <v>1.766014368593501</v>
      </c>
      <c r="E61" s="115">
        <v>2350</v>
      </c>
      <c r="F61" s="114">
        <v>2360</v>
      </c>
      <c r="G61" s="114">
        <v>2386</v>
      </c>
      <c r="H61" s="114">
        <v>2324</v>
      </c>
      <c r="I61" s="140">
        <v>2344</v>
      </c>
      <c r="J61" s="115">
        <v>6</v>
      </c>
      <c r="K61" s="116">
        <v>0.25597269624573377</v>
      </c>
    </row>
    <row r="62" spans="1:11" ht="14.1" customHeight="1" x14ac:dyDescent="0.2">
      <c r="A62" s="306" t="s">
        <v>292</v>
      </c>
      <c r="B62" s="307" t="s">
        <v>293</v>
      </c>
      <c r="C62" s="308"/>
      <c r="D62" s="113">
        <v>3.6672979228665041</v>
      </c>
      <c r="E62" s="115">
        <v>4880</v>
      </c>
      <c r="F62" s="114">
        <v>4862</v>
      </c>
      <c r="G62" s="114">
        <v>4840</v>
      </c>
      <c r="H62" s="114">
        <v>4760</v>
      </c>
      <c r="I62" s="140">
        <v>4796</v>
      </c>
      <c r="J62" s="115">
        <v>84</v>
      </c>
      <c r="K62" s="116">
        <v>1.7514595496246872</v>
      </c>
    </row>
    <row r="63" spans="1:11" ht="14.1" customHeight="1" x14ac:dyDescent="0.2">
      <c r="A63" s="306"/>
      <c r="B63" s="307" t="s">
        <v>294</v>
      </c>
      <c r="C63" s="308"/>
      <c r="D63" s="113">
        <v>3.1833348363242853</v>
      </c>
      <c r="E63" s="115">
        <v>4236</v>
      </c>
      <c r="F63" s="114">
        <v>4221</v>
      </c>
      <c r="G63" s="114">
        <v>4195</v>
      </c>
      <c r="H63" s="114">
        <v>4130</v>
      </c>
      <c r="I63" s="140">
        <v>4157</v>
      </c>
      <c r="J63" s="115">
        <v>79</v>
      </c>
      <c r="K63" s="116">
        <v>1.9004089487611258</v>
      </c>
    </row>
    <row r="64" spans="1:11" ht="14.1" customHeight="1" x14ac:dyDescent="0.2">
      <c r="A64" s="306" t="s">
        <v>295</v>
      </c>
      <c r="B64" s="307" t="s">
        <v>296</v>
      </c>
      <c r="C64" s="308"/>
      <c r="D64" s="113">
        <v>0.72819911624132028</v>
      </c>
      <c r="E64" s="115">
        <v>969</v>
      </c>
      <c r="F64" s="114">
        <v>946</v>
      </c>
      <c r="G64" s="114">
        <v>948</v>
      </c>
      <c r="H64" s="114">
        <v>937</v>
      </c>
      <c r="I64" s="140">
        <v>936</v>
      </c>
      <c r="J64" s="115">
        <v>33</v>
      </c>
      <c r="K64" s="116">
        <v>3.5256410256410255</v>
      </c>
    </row>
    <row r="65" spans="1:11" ht="14.1" customHeight="1" x14ac:dyDescent="0.2">
      <c r="A65" s="306" t="s">
        <v>297</v>
      </c>
      <c r="B65" s="307" t="s">
        <v>298</v>
      </c>
      <c r="C65" s="308"/>
      <c r="D65" s="113">
        <v>0.93410887666456244</v>
      </c>
      <c r="E65" s="115">
        <v>1243</v>
      </c>
      <c r="F65" s="114">
        <v>1234</v>
      </c>
      <c r="G65" s="114">
        <v>1234</v>
      </c>
      <c r="H65" s="114">
        <v>1223</v>
      </c>
      <c r="I65" s="140">
        <v>1221</v>
      </c>
      <c r="J65" s="115">
        <v>22</v>
      </c>
      <c r="K65" s="116">
        <v>1.8018018018018018</v>
      </c>
    </row>
    <row r="66" spans="1:11" ht="14.1" customHeight="1" x14ac:dyDescent="0.2">
      <c r="A66" s="306">
        <v>82</v>
      </c>
      <c r="B66" s="307" t="s">
        <v>299</v>
      </c>
      <c r="C66" s="308"/>
      <c r="D66" s="113">
        <v>4.0618330477650524</v>
      </c>
      <c r="E66" s="115">
        <v>5405</v>
      </c>
      <c r="F66" s="114">
        <v>5448</v>
      </c>
      <c r="G66" s="114">
        <v>5411</v>
      </c>
      <c r="H66" s="114">
        <v>5282</v>
      </c>
      <c r="I66" s="140">
        <v>5270</v>
      </c>
      <c r="J66" s="115">
        <v>135</v>
      </c>
      <c r="K66" s="116">
        <v>2.5616698292220113</v>
      </c>
    </row>
    <row r="67" spans="1:11" ht="14.1" customHeight="1" x14ac:dyDescent="0.2">
      <c r="A67" s="306" t="s">
        <v>300</v>
      </c>
      <c r="B67" s="307" t="s">
        <v>301</v>
      </c>
      <c r="C67" s="308"/>
      <c r="D67" s="113">
        <v>2.7993206480896986</v>
      </c>
      <c r="E67" s="115">
        <v>3725</v>
      </c>
      <c r="F67" s="114">
        <v>3745</v>
      </c>
      <c r="G67" s="114">
        <v>3687</v>
      </c>
      <c r="H67" s="114">
        <v>3587</v>
      </c>
      <c r="I67" s="140">
        <v>3563</v>
      </c>
      <c r="J67" s="115">
        <v>162</v>
      </c>
      <c r="K67" s="116">
        <v>4.5467302834689871</v>
      </c>
    </row>
    <row r="68" spans="1:11" ht="14.1" customHeight="1" x14ac:dyDescent="0.2">
      <c r="A68" s="306" t="s">
        <v>302</v>
      </c>
      <c r="B68" s="307" t="s">
        <v>303</v>
      </c>
      <c r="C68" s="308"/>
      <c r="D68" s="113">
        <v>0.74848949409324561</v>
      </c>
      <c r="E68" s="115">
        <v>996</v>
      </c>
      <c r="F68" s="114">
        <v>1016</v>
      </c>
      <c r="G68" s="114">
        <v>1025</v>
      </c>
      <c r="H68" s="114">
        <v>1012</v>
      </c>
      <c r="I68" s="140">
        <v>1023</v>
      </c>
      <c r="J68" s="115">
        <v>-27</v>
      </c>
      <c r="K68" s="116">
        <v>-2.6392961876832843</v>
      </c>
    </row>
    <row r="69" spans="1:11" ht="14.1" customHeight="1" x14ac:dyDescent="0.2">
      <c r="A69" s="306">
        <v>83</v>
      </c>
      <c r="B69" s="307" t="s">
        <v>304</v>
      </c>
      <c r="C69" s="308"/>
      <c r="D69" s="113">
        <v>4.7622268313944751</v>
      </c>
      <c r="E69" s="115">
        <v>6337</v>
      </c>
      <c r="F69" s="114">
        <v>6357</v>
      </c>
      <c r="G69" s="114">
        <v>6295</v>
      </c>
      <c r="H69" s="114">
        <v>6227</v>
      </c>
      <c r="I69" s="140">
        <v>6217</v>
      </c>
      <c r="J69" s="115">
        <v>120</v>
      </c>
      <c r="K69" s="116">
        <v>1.9301914106482225</v>
      </c>
    </row>
    <row r="70" spans="1:11" ht="14.1" customHeight="1" x14ac:dyDescent="0.2">
      <c r="A70" s="306" t="s">
        <v>305</v>
      </c>
      <c r="B70" s="307" t="s">
        <v>306</v>
      </c>
      <c r="C70" s="308"/>
      <c r="D70" s="113">
        <v>4.1723028827366457</v>
      </c>
      <c r="E70" s="115">
        <v>5552</v>
      </c>
      <c r="F70" s="114">
        <v>5581</v>
      </c>
      <c r="G70" s="114">
        <v>5538</v>
      </c>
      <c r="H70" s="114">
        <v>5475</v>
      </c>
      <c r="I70" s="140">
        <v>5475</v>
      </c>
      <c r="J70" s="115">
        <v>77</v>
      </c>
      <c r="K70" s="116">
        <v>1.4063926940639269</v>
      </c>
    </row>
    <row r="71" spans="1:11" ht="14.1" customHeight="1" x14ac:dyDescent="0.2">
      <c r="A71" s="306"/>
      <c r="B71" s="307" t="s">
        <v>307</v>
      </c>
      <c r="C71" s="308"/>
      <c r="D71" s="113">
        <v>2.5400547088706524</v>
      </c>
      <c r="E71" s="115">
        <v>3380</v>
      </c>
      <c r="F71" s="114">
        <v>3384</v>
      </c>
      <c r="G71" s="114">
        <v>3348</v>
      </c>
      <c r="H71" s="114">
        <v>3304</v>
      </c>
      <c r="I71" s="140">
        <v>3311</v>
      </c>
      <c r="J71" s="115">
        <v>69</v>
      </c>
      <c r="K71" s="116">
        <v>2.0839625490788283</v>
      </c>
    </row>
    <row r="72" spans="1:11" ht="14.1" customHeight="1" x14ac:dyDescent="0.2">
      <c r="A72" s="306">
        <v>84</v>
      </c>
      <c r="B72" s="307" t="s">
        <v>308</v>
      </c>
      <c r="C72" s="308"/>
      <c r="D72" s="113">
        <v>2.1492770613520906</v>
      </c>
      <c r="E72" s="115">
        <v>2860</v>
      </c>
      <c r="F72" s="114">
        <v>2881</v>
      </c>
      <c r="G72" s="114">
        <v>2890</v>
      </c>
      <c r="H72" s="114">
        <v>2949</v>
      </c>
      <c r="I72" s="140">
        <v>2992</v>
      </c>
      <c r="J72" s="115">
        <v>-132</v>
      </c>
      <c r="K72" s="116">
        <v>-4.4117647058823533</v>
      </c>
    </row>
    <row r="73" spans="1:11" ht="14.1" customHeight="1" x14ac:dyDescent="0.2">
      <c r="A73" s="306" t="s">
        <v>309</v>
      </c>
      <c r="B73" s="307" t="s">
        <v>310</v>
      </c>
      <c r="C73" s="308"/>
      <c r="D73" s="113">
        <v>1.2692758589593292</v>
      </c>
      <c r="E73" s="115">
        <v>1689</v>
      </c>
      <c r="F73" s="114">
        <v>1697</v>
      </c>
      <c r="G73" s="114">
        <v>1716</v>
      </c>
      <c r="H73" s="114">
        <v>1777</v>
      </c>
      <c r="I73" s="140">
        <v>1801</v>
      </c>
      <c r="J73" s="115">
        <v>-112</v>
      </c>
      <c r="K73" s="116">
        <v>-6.2187673514714046</v>
      </c>
    </row>
    <row r="74" spans="1:11" ht="14.1" customHeight="1" x14ac:dyDescent="0.2">
      <c r="A74" s="306" t="s">
        <v>311</v>
      </c>
      <c r="B74" s="307" t="s">
        <v>312</v>
      </c>
      <c r="C74" s="308"/>
      <c r="D74" s="113">
        <v>0.32389455015480806</v>
      </c>
      <c r="E74" s="115">
        <v>431</v>
      </c>
      <c r="F74" s="114">
        <v>449</v>
      </c>
      <c r="G74" s="114">
        <v>447</v>
      </c>
      <c r="H74" s="114">
        <v>455</v>
      </c>
      <c r="I74" s="140">
        <v>460</v>
      </c>
      <c r="J74" s="115">
        <v>-29</v>
      </c>
      <c r="K74" s="116">
        <v>-6.3043478260869561</v>
      </c>
    </row>
    <row r="75" spans="1:11" ht="14.1" customHeight="1" x14ac:dyDescent="0.2">
      <c r="A75" s="306" t="s">
        <v>313</v>
      </c>
      <c r="B75" s="307" t="s">
        <v>314</v>
      </c>
      <c r="C75" s="308"/>
      <c r="D75" s="113">
        <v>0.25550846183905973</v>
      </c>
      <c r="E75" s="115">
        <v>340</v>
      </c>
      <c r="F75" s="114">
        <v>348</v>
      </c>
      <c r="G75" s="114">
        <v>335</v>
      </c>
      <c r="H75" s="114">
        <v>338</v>
      </c>
      <c r="I75" s="140">
        <v>348</v>
      </c>
      <c r="J75" s="115">
        <v>-8</v>
      </c>
      <c r="K75" s="116">
        <v>-2.2988505747126435</v>
      </c>
    </row>
    <row r="76" spans="1:11" ht="14.1" customHeight="1" x14ac:dyDescent="0.2">
      <c r="A76" s="306">
        <v>91</v>
      </c>
      <c r="B76" s="307" t="s">
        <v>315</v>
      </c>
      <c r="C76" s="308"/>
      <c r="D76" s="113">
        <v>0.37123876514263382</v>
      </c>
      <c r="E76" s="115">
        <v>494</v>
      </c>
      <c r="F76" s="114">
        <v>480</v>
      </c>
      <c r="G76" s="114">
        <v>464</v>
      </c>
      <c r="H76" s="114">
        <v>470</v>
      </c>
      <c r="I76" s="140">
        <v>452</v>
      </c>
      <c r="J76" s="115">
        <v>42</v>
      </c>
      <c r="K76" s="116">
        <v>9.2920353982300892</v>
      </c>
    </row>
    <row r="77" spans="1:11" ht="14.1" customHeight="1" x14ac:dyDescent="0.2">
      <c r="A77" s="306">
        <v>92</v>
      </c>
      <c r="B77" s="307" t="s">
        <v>316</v>
      </c>
      <c r="C77" s="308"/>
      <c r="D77" s="113">
        <v>1.5578501217422671</v>
      </c>
      <c r="E77" s="115">
        <v>2073</v>
      </c>
      <c r="F77" s="114">
        <v>2069</v>
      </c>
      <c r="G77" s="114">
        <v>2070</v>
      </c>
      <c r="H77" s="114">
        <v>2093</v>
      </c>
      <c r="I77" s="140">
        <v>2106</v>
      </c>
      <c r="J77" s="115">
        <v>-33</v>
      </c>
      <c r="K77" s="116">
        <v>-1.566951566951567</v>
      </c>
    </row>
    <row r="78" spans="1:11" ht="14.1" customHeight="1" x14ac:dyDescent="0.2">
      <c r="A78" s="306">
        <v>93</v>
      </c>
      <c r="B78" s="307" t="s">
        <v>317</v>
      </c>
      <c r="C78" s="308"/>
      <c r="D78" s="113">
        <v>0.1307602128235188</v>
      </c>
      <c r="E78" s="115">
        <v>174</v>
      </c>
      <c r="F78" s="114">
        <v>179</v>
      </c>
      <c r="G78" s="114">
        <v>182</v>
      </c>
      <c r="H78" s="114">
        <v>189</v>
      </c>
      <c r="I78" s="140">
        <v>192</v>
      </c>
      <c r="J78" s="115">
        <v>-18</v>
      </c>
      <c r="K78" s="116">
        <v>-9.375</v>
      </c>
    </row>
    <row r="79" spans="1:11" ht="14.1" customHeight="1" x14ac:dyDescent="0.2">
      <c r="A79" s="306">
        <v>94</v>
      </c>
      <c r="B79" s="307" t="s">
        <v>318</v>
      </c>
      <c r="C79" s="308"/>
      <c r="D79" s="113">
        <v>0.30736164968286889</v>
      </c>
      <c r="E79" s="115">
        <v>409</v>
      </c>
      <c r="F79" s="114">
        <v>392</v>
      </c>
      <c r="G79" s="114">
        <v>433</v>
      </c>
      <c r="H79" s="114">
        <v>409</v>
      </c>
      <c r="I79" s="140">
        <v>404</v>
      </c>
      <c r="J79" s="115">
        <v>5</v>
      </c>
      <c r="K79" s="116">
        <v>1.2376237623762376</v>
      </c>
    </row>
    <row r="80" spans="1:11" ht="14.1" customHeight="1" x14ac:dyDescent="0.2">
      <c r="A80" s="306" t="s">
        <v>319</v>
      </c>
      <c r="B80" s="307" t="s">
        <v>320</v>
      </c>
      <c r="C80" s="308"/>
      <c r="D80" s="113">
        <v>6.7634592839751102E-3</v>
      </c>
      <c r="E80" s="115">
        <v>9</v>
      </c>
      <c r="F80" s="114">
        <v>9</v>
      </c>
      <c r="G80" s="114">
        <v>7</v>
      </c>
      <c r="H80" s="114">
        <v>10</v>
      </c>
      <c r="I80" s="140">
        <v>9</v>
      </c>
      <c r="J80" s="115">
        <v>0</v>
      </c>
      <c r="K80" s="116">
        <v>0</v>
      </c>
    </row>
    <row r="81" spans="1:11" ht="14.1" customHeight="1" x14ac:dyDescent="0.2">
      <c r="A81" s="310" t="s">
        <v>321</v>
      </c>
      <c r="B81" s="311" t="s">
        <v>224</v>
      </c>
      <c r="C81" s="312"/>
      <c r="D81" s="125">
        <v>1.224186130399495</v>
      </c>
      <c r="E81" s="143">
        <v>1629</v>
      </c>
      <c r="F81" s="144">
        <v>1651</v>
      </c>
      <c r="G81" s="144">
        <v>1664</v>
      </c>
      <c r="H81" s="144">
        <v>1635</v>
      </c>
      <c r="I81" s="145">
        <v>1658</v>
      </c>
      <c r="J81" s="143">
        <v>-29</v>
      </c>
      <c r="K81" s="146">
        <v>-1.7490952955367913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14531</v>
      </c>
      <c r="E12" s="114">
        <v>15168</v>
      </c>
      <c r="F12" s="114">
        <v>15356</v>
      </c>
      <c r="G12" s="114">
        <v>15392</v>
      </c>
      <c r="H12" s="140">
        <v>15012</v>
      </c>
      <c r="I12" s="115">
        <v>-481</v>
      </c>
      <c r="J12" s="116">
        <v>-3.2041033839594992</v>
      </c>
      <c r="K12"/>
      <c r="L12"/>
      <c r="M12"/>
      <c r="N12"/>
      <c r="O12"/>
      <c r="P12"/>
    </row>
    <row r="13" spans="1:16" s="110" customFormat="1" ht="14.45" customHeight="1" x14ac:dyDescent="0.2">
      <c r="A13" s="120" t="s">
        <v>105</v>
      </c>
      <c r="B13" s="119" t="s">
        <v>106</v>
      </c>
      <c r="C13" s="113">
        <v>44.030004817287178</v>
      </c>
      <c r="D13" s="115">
        <v>6398</v>
      </c>
      <c r="E13" s="114">
        <v>6657</v>
      </c>
      <c r="F13" s="114">
        <v>6710</v>
      </c>
      <c r="G13" s="114">
        <v>6659</v>
      </c>
      <c r="H13" s="140">
        <v>6502</v>
      </c>
      <c r="I13" s="115">
        <v>-104</v>
      </c>
      <c r="J13" s="116">
        <v>-1.5995078437403876</v>
      </c>
      <c r="K13"/>
      <c r="L13"/>
      <c r="M13"/>
      <c r="N13"/>
      <c r="O13"/>
      <c r="P13"/>
    </row>
    <row r="14" spans="1:16" s="110" customFormat="1" ht="14.45" customHeight="1" x14ac:dyDescent="0.2">
      <c r="A14" s="120"/>
      <c r="B14" s="119" t="s">
        <v>107</v>
      </c>
      <c r="C14" s="113">
        <v>55.969995182712822</v>
      </c>
      <c r="D14" s="115">
        <v>8133</v>
      </c>
      <c r="E14" s="114">
        <v>8511</v>
      </c>
      <c r="F14" s="114">
        <v>8646</v>
      </c>
      <c r="G14" s="114">
        <v>8733</v>
      </c>
      <c r="H14" s="140">
        <v>8510</v>
      </c>
      <c r="I14" s="115">
        <v>-377</v>
      </c>
      <c r="J14" s="116">
        <v>-4.4300822561692126</v>
      </c>
      <c r="K14"/>
      <c r="L14"/>
      <c r="M14"/>
      <c r="N14"/>
      <c r="O14"/>
      <c r="P14"/>
    </row>
    <row r="15" spans="1:16" s="110" customFormat="1" ht="14.45" customHeight="1" x14ac:dyDescent="0.2">
      <c r="A15" s="118" t="s">
        <v>105</v>
      </c>
      <c r="B15" s="121" t="s">
        <v>108</v>
      </c>
      <c r="C15" s="113">
        <v>14.568852797467484</v>
      </c>
      <c r="D15" s="115">
        <v>2117</v>
      </c>
      <c r="E15" s="114">
        <v>2153</v>
      </c>
      <c r="F15" s="114">
        <v>2168</v>
      </c>
      <c r="G15" s="114">
        <v>2160</v>
      </c>
      <c r="H15" s="140">
        <v>1866</v>
      </c>
      <c r="I15" s="115">
        <v>251</v>
      </c>
      <c r="J15" s="116">
        <v>13.45123258306538</v>
      </c>
      <c r="K15"/>
      <c r="L15"/>
      <c r="M15"/>
      <c r="N15"/>
      <c r="O15"/>
      <c r="P15"/>
    </row>
    <row r="16" spans="1:16" s="110" customFormat="1" ht="14.45" customHeight="1" x14ac:dyDescent="0.2">
      <c r="A16" s="118"/>
      <c r="B16" s="121" t="s">
        <v>109</v>
      </c>
      <c r="C16" s="113">
        <v>37.471612414837246</v>
      </c>
      <c r="D16" s="115">
        <v>5445</v>
      </c>
      <c r="E16" s="114">
        <v>5799</v>
      </c>
      <c r="F16" s="114">
        <v>5871</v>
      </c>
      <c r="G16" s="114">
        <v>5931</v>
      </c>
      <c r="H16" s="140">
        <v>5935</v>
      </c>
      <c r="I16" s="115">
        <v>-490</v>
      </c>
      <c r="J16" s="116">
        <v>-8.2561078348778434</v>
      </c>
      <c r="K16"/>
      <c r="L16"/>
      <c r="M16"/>
      <c r="N16"/>
      <c r="O16"/>
      <c r="P16"/>
    </row>
    <row r="17" spans="1:16" s="110" customFormat="1" ht="14.45" customHeight="1" x14ac:dyDescent="0.2">
      <c r="A17" s="118"/>
      <c r="B17" s="121" t="s">
        <v>110</v>
      </c>
      <c r="C17" s="113">
        <v>22.744477324341062</v>
      </c>
      <c r="D17" s="115">
        <v>3305</v>
      </c>
      <c r="E17" s="114">
        <v>3477</v>
      </c>
      <c r="F17" s="114">
        <v>3598</v>
      </c>
      <c r="G17" s="114">
        <v>3623</v>
      </c>
      <c r="H17" s="140">
        <v>3678</v>
      </c>
      <c r="I17" s="115">
        <v>-373</v>
      </c>
      <c r="J17" s="116">
        <v>-10.141381185426862</v>
      </c>
      <c r="K17"/>
      <c r="L17"/>
      <c r="M17"/>
      <c r="N17"/>
      <c r="O17"/>
      <c r="P17"/>
    </row>
    <row r="18" spans="1:16" s="110" customFormat="1" ht="14.45" customHeight="1" x14ac:dyDescent="0.2">
      <c r="A18" s="120"/>
      <c r="B18" s="121" t="s">
        <v>111</v>
      </c>
      <c r="C18" s="113">
        <v>25.21505746335421</v>
      </c>
      <c r="D18" s="115">
        <v>3664</v>
      </c>
      <c r="E18" s="114">
        <v>3739</v>
      </c>
      <c r="F18" s="114">
        <v>3719</v>
      </c>
      <c r="G18" s="114">
        <v>3678</v>
      </c>
      <c r="H18" s="140">
        <v>3533</v>
      </c>
      <c r="I18" s="115">
        <v>131</v>
      </c>
      <c r="J18" s="116">
        <v>3.7078969714123975</v>
      </c>
      <c r="K18"/>
      <c r="L18"/>
      <c r="M18"/>
      <c r="N18"/>
      <c r="O18"/>
      <c r="P18"/>
    </row>
    <row r="19" spans="1:16" s="110" customFormat="1" ht="14.45" customHeight="1" x14ac:dyDescent="0.2">
      <c r="A19" s="120"/>
      <c r="B19" s="121" t="s">
        <v>112</v>
      </c>
      <c r="C19" s="113">
        <v>3.3101644759479734</v>
      </c>
      <c r="D19" s="115">
        <v>481</v>
      </c>
      <c r="E19" s="114">
        <v>487</v>
      </c>
      <c r="F19" s="114">
        <v>485</v>
      </c>
      <c r="G19" s="114">
        <v>427</v>
      </c>
      <c r="H19" s="140">
        <v>405</v>
      </c>
      <c r="I19" s="115">
        <v>76</v>
      </c>
      <c r="J19" s="116">
        <v>18.765432098765434</v>
      </c>
      <c r="K19"/>
      <c r="L19"/>
      <c r="M19"/>
      <c r="N19"/>
      <c r="O19"/>
      <c r="P19"/>
    </row>
    <row r="20" spans="1:16" s="110" customFormat="1" ht="14.45" customHeight="1" x14ac:dyDescent="0.2">
      <c r="A20" s="120" t="s">
        <v>113</v>
      </c>
      <c r="B20" s="119" t="s">
        <v>116</v>
      </c>
      <c r="C20" s="113">
        <v>96.214988644965942</v>
      </c>
      <c r="D20" s="115">
        <v>13981</v>
      </c>
      <c r="E20" s="114">
        <v>14600</v>
      </c>
      <c r="F20" s="114">
        <v>14812</v>
      </c>
      <c r="G20" s="114">
        <v>14836</v>
      </c>
      <c r="H20" s="140">
        <v>14477</v>
      </c>
      <c r="I20" s="115">
        <v>-496</v>
      </c>
      <c r="J20" s="116">
        <v>-3.4261241970021414</v>
      </c>
      <c r="K20"/>
      <c r="L20"/>
      <c r="M20"/>
      <c r="N20"/>
      <c r="O20"/>
      <c r="P20"/>
    </row>
    <row r="21" spans="1:16" s="110" customFormat="1" ht="14.45" customHeight="1" x14ac:dyDescent="0.2">
      <c r="A21" s="123"/>
      <c r="B21" s="124" t="s">
        <v>117</v>
      </c>
      <c r="C21" s="125">
        <v>3.681783772624045</v>
      </c>
      <c r="D21" s="143">
        <v>535</v>
      </c>
      <c r="E21" s="144">
        <v>558</v>
      </c>
      <c r="F21" s="144">
        <v>533</v>
      </c>
      <c r="G21" s="144">
        <v>544</v>
      </c>
      <c r="H21" s="145">
        <v>521</v>
      </c>
      <c r="I21" s="143">
        <v>14</v>
      </c>
      <c r="J21" s="146">
        <v>2.6871401151631478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15215</v>
      </c>
      <c r="E56" s="114">
        <v>15848</v>
      </c>
      <c r="F56" s="114">
        <v>16053</v>
      </c>
      <c r="G56" s="114">
        <v>16144</v>
      </c>
      <c r="H56" s="140">
        <v>15841</v>
      </c>
      <c r="I56" s="115">
        <v>-626</v>
      </c>
      <c r="J56" s="116">
        <v>-3.951770721545357</v>
      </c>
      <c r="K56"/>
      <c r="L56"/>
      <c r="M56"/>
      <c r="N56"/>
      <c r="O56"/>
      <c r="P56"/>
    </row>
    <row r="57" spans="1:16" s="110" customFormat="1" ht="14.45" customHeight="1" x14ac:dyDescent="0.2">
      <c r="A57" s="120" t="s">
        <v>105</v>
      </c>
      <c r="B57" s="119" t="s">
        <v>106</v>
      </c>
      <c r="C57" s="113">
        <v>43.457114689451203</v>
      </c>
      <c r="D57" s="115">
        <v>6612</v>
      </c>
      <c r="E57" s="114">
        <v>6867</v>
      </c>
      <c r="F57" s="114">
        <v>6928</v>
      </c>
      <c r="G57" s="114">
        <v>6901</v>
      </c>
      <c r="H57" s="140">
        <v>6737</v>
      </c>
      <c r="I57" s="115">
        <v>-125</v>
      </c>
      <c r="J57" s="116">
        <v>-1.8554252634703874</v>
      </c>
    </row>
    <row r="58" spans="1:16" s="110" customFormat="1" ht="14.45" customHeight="1" x14ac:dyDescent="0.2">
      <c r="A58" s="120"/>
      <c r="B58" s="119" t="s">
        <v>107</v>
      </c>
      <c r="C58" s="113">
        <v>56.542885310548797</v>
      </c>
      <c r="D58" s="115">
        <v>8603</v>
      </c>
      <c r="E58" s="114">
        <v>8981</v>
      </c>
      <c r="F58" s="114">
        <v>9125</v>
      </c>
      <c r="G58" s="114">
        <v>9243</v>
      </c>
      <c r="H58" s="140">
        <v>9104</v>
      </c>
      <c r="I58" s="115">
        <v>-501</v>
      </c>
      <c r="J58" s="116">
        <v>-5.5030755711775043</v>
      </c>
    </row>
    <row r="59" spans="1:16" s="110" customFormat="1" ht="14.45" customHeight="1" x14ac:dyDescent="0.2">
      <c r="A59" s="118" t="s">
        <v>105</v>
      </c>
      <c r="B59" s="121" t="s">
        <v>108</v>
      </c>
      <c r="C59" s="113">
        <v>10.785409135721327</v>
      </c>
      <c r="D59" s="115">
        <v>1641</v>
      </c>
      <c r="E59" s="114">
        <v>1678</v>
      </c>
      <c r="F59" s="114">
        <v>1748</v>
      </c>
      <c r="G59" s="114">
        <v>1803</v>
      </c>
      <c r="H59" s="140">
        <v>1535</v>
      </c>
      <c r="I59" s="115">
        <v>106</v>
      </c>
      <c r="J59" s="116">
        <v>6.905537459283388</v>
      </c>
    </row>
    <row r="60" spans="1:16" s="110" customFormat="1" ht="14.45" customHeight="1" x14ac:dyDescent="0.2">
      <c r="A60" s="118"/>
      <c r="B60" s="121" t="s">
        <v>109</v>
      </c>
      <c r="C60" s="113">
        <v>38.212290502793294</v>
      </c>
      <c r="D60" s="115">
        <v>5814</v>
      </c>
      <c r="E60" s="114">
        <v>6188</v>
      </c>
      <c r="F60" s="114">
        <v>6205</v>
      </c>
      <c r="G60" s="114">
        <v>6259</v>
      </c>
      <c r="H60" s="140">
        <v>6292</v>
      </c>
      <c r="I60" s="115">
        <v>-478</v>
      </c>
      <c r="J60" s="116">
        <v>-7.5969485060394151</v>
      </c>
    </row>
    <row r="61" spans="1:16" s="110" customFormat="1" ht="14.45" customHeight="1" x14ac:dyDescent="0.2">
      <c r="A61" s="118"/>
      <c r="B61" s="121" t="s">
        <v>110</v>
      </c>
      <c r="C61" s="113">
        <v>24.620440354912915</v>
      </c>
      <c r="D61" s="115">
        <v>3746</v>
      </c>
      <c r="E61" s="114">
        <v>3893</v>
      </c>
      <c r="F61" s="114">
        <v>4034</v>
      </c>
      <c r="G61" s="114">
        <v>4040</v>
      </c>
      <c r="H61" s="140">
        <v>4130</v>
      </c>
      <c r="I61" s="115">
        <v>-384</v>
      </c>
      <c r="J61" s="116">
        <v>-9.2978208232445514</v>
      </c>
    </row>
    <row r="62" spans="1:16" s="110" customFormat="1" ht="14.45" customHeight="1" x14ac:dyDescent="0.2">
      <c r="A62" s="120"/>
      <c r="B62" s="121" t="s">
        <v>111</v>
      </c>
      <c r="C62" s="113">
        <v>26.381860006572463</v>
      </c>
      <c r="D62" s="115">
        <v>4014</v>
      </c>
      <c r="E62" s="114">
        <v>4089</v>
      </c>
      <c r="F62" s="114">
        <v>4066</v>
      </c>
      <c r="G62" s="114">
        <v>4042</v>
      </c>
      <c r="H62" s="140">
        <v>3884</v>
      </c>
      <c r="I62" s="115">
        <v>130</v>
      </c>
      <c r="J62" s="116">
        <v>3.3470648815653963</v>
      </c>
    </row>
    <row r="63" spans="1:16" s="110" customFormat="1" ht="14.45" customHeight="1" x14ac:dyDescent="0.2">
      <c r="A63" s="120"/>
      <c r="B63" s="121" t="s">
        <v>112</v>
      </c>
      <c r="C63" s="113">
        <v>3.4111074597436741</v>
      </c>
      <c r="D63" s="115">
        <v>519</v>
      </c>
      <c r="E63" s="114">
        <v>530</v>
      </c>
      <c r="F63" s="114">
        <v>533</v>
      </c>
      <c r="G63" s="114">
        <v>479</v>
      </c>
      <c r="H63" s="140">
        <v>451</v>
      </c>
      <c r="I63" s="115">
        <v>68</v>
      </c>
      <c r="J63" s="116">
        <v>15.077605321507761</v>
      </c>
    </row>
    <row r="64" spans="1:16" s="110" customFormat="1" ht="14.45" customHeight="1" x14ac:dyDescent="0.2">
      <c r="A64" s="120" t="s">
        <v>113</v>
      </c>
      <c r="B64" s="119" t="s">
        <v>116</v>
      </c>
      <c r="C64" s="113">
        <v>96.634899769963852</v>
      </c>
      <c r="D64" s="115">
        <v>14703</v>
      </c>
      <c r="E64" s="114">
        <v>15327</v>
      </c>
      <c r="F64" s="114">
        <v>15552</v>
      </c>
      <c r="G64" s="114">
        <v>15636</v>
      </c>
      <c r="H64" s="140">
        <v>15355</v>
      </c>
      <c r="I64" s="115">
        <v>-652</v>
      </c>
      <c r="J64" s="116">
        <v>-4.2461738847281012</v>
      </c>
    </row>
    <row r="65" spans="1:10" s="110" customFormat="1" ht="14.45" customHeight="1" x14ac:dyDescent="0.2">
      <c r="A65" s="123"/>
      <c r="B65" s="124" t="s">
        <v>117</v>
      </c>
      <c r="C65" s="125">
        <v>3.2599408478475187</v>
      </c>
      <c r="D65" s="143">
        <v>496</v>
      </c>
      <c r="E65" s="144">
        <v>513</v>
      </c>
      <c r="F65" s="144">
        <v>488</v>
      </c>
      <c r="G65" s="144">
        <v>493</v>
      </c>
      <c r="H65" s="145">
        <v>471</v>
      </c>
      <c r="I65" s="143">
        <v>25</v>
      </c>
      <c r="J65" s="146">
        <v>5.3078556263269636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14531</v>
      </c>
      <c r="G11" s="114">
        <v>15168</v>
      </c>
      <c r="H11" s="114">
        <v>15356</v>
      </c>
      <c r="I11" s="114">
        <v>15392</v>
      </c>
      <c r="J11" s="140">
        <v>15012</v>
      </c>
      <c r="K11" s="114">
        <v>-481</v>
      </c>
      <c r="L11" s="116">
        <v>-3.2041033839594992</v>
      </c>
    </row>
    <row r="12" spans="1:17" s="110" customFormat="1" ht="24" customHeight="1" x14ac:dyDescent="0.2">
      <c r="A12" s="604" t="s">
        <v>185</v>
      </c>
      <c r="B12" s="605"/>
      <c r="C12" s="605"/>
      <c r="D12" s="606"/>
      <c r="E12" s="113">
        <v>44.030004817287178</v>
      </c>
      <c r="F12" s="115">
        <v>6398</v>
      </c>
      <c r="G12" s="114">
        <v>6657</v>
      </c>
      <c r="H12" s="114">
        <v>6710</v>
      </c>
      <c r="I12" s="114">
        <v>6659</v>
      </c>
      <c r="J12" s="140">
        <v>6502</v>
      </c>
      <c r="K12" s="114">
        <v>-104</v>
      </c>
      <c r="L12" s="116">
        <v>-1.5995078437403876</v>
      </c>
    </row>
    <row r="13" spans="1:17" s="110" customFormat="1" ht="15" customHeight="1" x14ac:dyDescent="0.2">
      <c r="A13" s="120"/>
      <c r="B13" s="612" t="s">
        <v>107</v>
      </c>
      <c r="C13" s="612"/>
      <c r="E13" s="113">
        <v>55.969995182712822</v>
      </c>
      <c r="F13" s="115">
        <v>8133</v>
      </c>
      <c r="G13" s="114">
        <v>8511</v>
      </c>
      <c r="H13" s="114">
        <v>8646</v>
      </c>
      <c r="I13" s="114">
        <v>8733</v>
      </c>
      <c r="J13" s="140">
        <v>8510</v>
      </c>
      <c r="K13" s="114">
        <v>-377</v>
      </c>
      <c r="L13" s="116">
        <v>-4.4300822561692126</v>
      </c>
    </row>
    <row r="14" spans="1:17" s="110" customFormat="1" ht="22.5" customHeight="1" x14ac:dyDescent="0.2">
      <c r="A14" s="604" t="s">
        <v>186</v>
      </c>
      <c r="B14" s="605"/>
      <c r="C14" s="605"/>
      <c r="D14" s="606"/>
      <c r="E14" s="113">
        <v>14.568852797467484</v>
      </c>
      <c r="F14" s="115">
        <v>2117</v>
      </c>
      <c r="G14" s="114">
        <v>2153</v>
      </c>
      <c r="H14" s="114">
        <v>2168</v>
      </c>
      <c r="I14" s="114">
        <v>2160</v>
      </c>
      <c r="J14" s="140">
        <v>1866</v>
      </c>
      <c r="K14" s="114">
        <v>251</v>
      </c>
      <c r="L14" s="116">
        <v>13.45123258306538</v>
      </c>
    </row>
    <row r="15" spans="1:17" s="110" customFormat="1" ht="15" customHeight="1" x14ac:dyDescent="0.2">
      <c r="A15" s="120"/>
      <c r="B15" s="119"/>
      <c r="C15" s="258" t="s">
        <v>106</v>
      </c>
      <c r="E15" s="113">
        <v>46.480869154463861</v>
      </c>
      <c r="F15" s="115">
        <v>984</v>
      </c>
      <c r="G15" s="114">
        <v>984</v>
      </c>
      <c r="H15" s="114">
        <v>974</v>
      </c>
      <c r="I15" s="114">
        <v>976</v>
      </c>
      <c r="J15" s="140">
        <v>862</v>
      </c>
      <c r="K15" s="114">
        <v>122</v>
      </c>
      <c r="L15" s="116">
        <v>14.153132250580047</v>
      </c>
    </row>
    <row r="16" spans="1:17" s="110" customFormat="1" ht="15" customHeight="1" x14ac:dyDescent="0.2">
      <c r="A16" s="120"/>
      <c r="B16" s="119"/>
      <c r="C16" s="258" t="s">
        <v>107</v>
      </c>
      <c r="E16" s="113">
        <v>53.519130845536139</v>
      </c>
      <c r="F16" s="115">
        <v>1133</v>
      </c>
      <c r="G16" s="114">
        <v>1169</v>
      </c>
      <c r="H16" s="114">
        <v>1194</v>
      </c>
      <c r="I16" s="114">
        <v>1184</v>
      </c>
      <c r="J16" s="140">
        <v>1004</v>
      </c>
      <c r="K16" s="114">
        <v>129</v>
      </c>
      <c r="L16" s="116">
        <v>12.848605577689243</v>
      </c>
    </row>
    <row r="17" spans="1:12" s="110" customFormat="1" ht="15" customHeight="1" x14ac:dyDescent="0.2">
      <c r="A17" s="120"/>
      <c r="B17" s="121" t="s">
        <v>109</v>
      </c>
      <c r="C17" s="258"/>
      <c r="E17" s="113">
        <v>37.471612414837246</v>
      </c>
      <c r="F17" s="115">
        <v>5445</v>
      </c>
      <c r="G17" s="114">
        <v>5799</v>
      </c>
      <c r="H17" s="114">
        <v>5871</v>
      </c>
      <c r="I17" s="114">
        <v>5931</v>
      </c>
      <c r="J17" s="140">
        <v>5935</v>
      </c>
      <c r="K17" s="114">
        <v>-490</v>
      </c>
      <c r="L17" s="116">
        <v>-8.2561078348778434</v>
      </c>
    </row>
    <row r="18" spans="1:12" s="110" customFormat="1" ht="15" customHeight="1" x14ac:dyDescent="0.2">
      <c r="A18" s="120"/>
      <c r="B18" s="119"/>
      <c r="C18" s="258" t="s">
        <v>106</v>
      </c>
      <c r="E18" s="113">
        <v>40.422405876951331</v>
      </c>
      <c r="F18" s="115">
        <v>2201</v>
      </c>
      <c r="G18" s="114">
        <v>2351</v>
      </c>
      <c r="H18" s="114">
        <v>2349</v>
      </c>
      <c r="I18" s="114">
        <v>2319</v>
      </c>
      <c r="J18" s="140">
        <v>2314</v>
      </c>
      <c r="K18" s="114">
        <v>-113</v>
      </c>
      <c r="L18" s="116">
        <v>-4.8833189282627485</v>
      </c>
    </row>
    <row r="19" spans="1:12" s="110" customFormat="1" ht="15" customHeight="1" x14ac:dyDescent="0.2">
      <c r="A19" s="120"/>
      <c r="B19" s="119"/>
      <c r="C19" s="258" t="s">
        <v>107</v>
      </c>
      <c r="E19" s="113">
        <v>59.577594123048669</v>
      </c>
      <c r="F19" s="115">
        <v>3244</v>
      </c>
      <c r="G19" s="114">
        <v>3448</v>
      </c>
      <c r="H19" s="114">
        <v>3522</v>
      </c>
      <c r="I19" s="114">
        <v>3612</v>
      </c>
      <c r="J19" s="140">
        <v>3621</v>
      </c>
      <c r="K19" s="114">
        <v>-377</v>
      </c>
      <c r="L19" s="116">
        <v>-10.411488539077602</v>
      </c>
    </row>
    <row r="20" spans="1:12" s="110" customFormat="1" ht="15" customHeight="1" x14ac:dyDescent="0.2">
      <c r="A20" s="120"/>
      <c r="B20" s="121" t="s">
        <v>110</v>
      </c>
      <c r="C20" s="258"/>
      <c r="E20" s="113">
        <v>22.744477324341062</v>
      </c>
      <c r="F20" s="115">
        <v>3305</v>
      </c>
      <c r="G20" s="114">
        <v>3477</v>
      </c>
      <c r="H20" s="114">
        <v>3598</v>
      </c>
      <c r="I20" s="114">
        <v>3623</v>
      </c>
      <c r="J20" s="140">
        <v>3678</v>
      </c>
      <c r="K20" s="114">
        <v>-373</v>
      </c>
      <c r="L20" s="116">
        <v>-10.141381185426862</v>
      </c>
    </row>
    <row r="21" spans="1:12" s="110" customFormat="1" ht="15" customHeight="1" x14ac:dyDescent="0.2">
      <c r="A21" s="120"/>
      <c r="B21" s="119"/>
      <c r="C21" s="258" t="s">
        <v>106</v>
      </c>
      <c r="E21" s="113">
        <v>37.125567322239029</v>
      </c>
      <c r="F21" s="115">
        <v>1227</v>
      </c>
      <c r="G21" s="114">
        <v>1284</v>
      </c>
      <c r="H21" s="114">
        <v>1349</v>
      </c>
      <c r="I21" s="114">
        <v>1364</v>
      </c>
      <c r="J21" s="140">
        <v>1383</v>
      </c>
      <c r="K21" s="114">
        <v>-156</v>
      </c>
      <c r="L21" s="116">
        <v>-11.279826464208243</v>
      </c>
    </row>
    <row r="22" spans="1:12" s="110" customFormat="1" ht="15" customHeight="1" x14ac:dyDescent="0.2">
      <c r="A22" s="120"/>
      <c r="B22" s="119"/>
      <c r="C22" s="258" t="s">
        <v>107</v>
      </c>
      <c r="E22" s="113">
        <v>62.874432677760971</v>
      </c>
      <c r="F22" s="115">
        <v>2078</v>
      </c>
      <c r="G22" s="114">
        <v>2193</v>
      </c>
      <c r="H22" s="114">
        <v>2249</v>
      </c>
      <c r="I22" s="114">
        <v>2259</v>
      </c>
      <c r="J22" s="140">
        <v>2295</v>
      </c>
      <c r="K22" s="114">
        <v>-217</v>
      </c>
      <c r="L22" s="116">
        <v>-9.4553376906318078</v>
      </c>
    </row>
    <row r="23" spans="1:12" s="110" customFormat="1" ht="15" customHeight="1" x14ac:dyDescent="0.2">
      <c r="A23" s="120"/>
      <c r="B23" s="121" t="s">
        <v>111</v>
      </c>
      <c r="C23" s="258"/>
      <c r="E23" s="113">
        <v>25.21505746335421</v>
      </c>
      <c r="F23" s="115">
        <v>3664</v>
      </c>
      <c r="G23" s="114">
        <v>3739</v>
      </c>
      <c r="H23" s="114">
        <v>3719</v>
      </c>
      <c r="I23" s="114">
        <v>3678</v>
      </c>
      <c r="J23" s="140">
        <v>3533</v>
      </c>
      <c r="K23" s="114">
        <v>131</v>
      </c>
      <c r="L23" s="116">
        <v>3.7078969714123975</v>
      </c>
    </row>
    <row r="24" spans="1:12" s="110" customFormat="1" ht="15" customHeight="1" x14ac:dyDescent="0.2">
      <c r="A24" s="120"/>
      <c r="B24" s="119"/>
      <c r="C24" s="258" t="s">
        <v>106</v>
      </c>
      <c r="E24" s="113">
        <v>54.203056768558952</v>
      </c>
      <c r="F24" s="115">
        <v>1986</v>
      </c>
      <c r="G24" s="114">
        <v>2038</v>
      </c>
      <c r="H24" s="114">
        <v>2038</v>
      </c>
      <c r="I24" s="114">
        <v>2000</v>
      </c>
      <c r="J24" s="140">
        <v>1943</v>
      </c>
      <c r="K24" s="114">
        <v>43</v>
      </c>
      <c r="L24" s="116">
        <v>2.2130725681935153</v>
      </c>
    </row>
    <row r="25" spans="1:12" s="110" customFormat="1" ht="15" customHeight="1" x14ac:dyDescent="0.2">
      <c r="A25" s="120"/>
      <c r="B25" s="119"/>
      <c r="C25" s="258" t="s">
        <v>107</v>
      </c>
      <c r="E25" s="113">
        <v>45.796943231441048</v>
      </c>
      <c r="F25" s="115">
        <v>1678</v>
      </c>
      <c r="G25" s="114">
        <v>1701</v>
      </c>
      <c r="H25" s="114">
        <v>1681</v>
      </c>
      <c r="I25" s="114">
        <v>1678</v>
      </c>
      <c r="J25" s="140">
        <v>1590</v>
      </c>
      <c r="K25" s="114">
        <v>88</v>
      </c>
      <c r="L25" s="116">
        <v>5.5345911949685531</v>
      </c>
    </row>
    <row r="26" spans="1:12" s="110" customFormat="1" ht="15" customHeight="1" x14ac:dyDescent="0.2">
      <c r="A26" s="120"/>
      <c r="C26" s="121" t="s">
        <v>187</v>
      </c>
      <c r="D26" s="110" t="s">
        <v>188</v>
      </c>
      <c r="E26" s="113">
        <v>3.3101644759479734</v>
      </c>
      <c r="F26" s="115">
        <v>481</v>
      </c>
      <c r="G26" s="114">
        <v>487</v>
      </c>
      <c r="H26" s="114">
        <v>485</v>
      </c>
      <c r="I26" s="114">
        <v>427</v>
      </c>
      <c r="J26" s="140">
        <v>405</v>
      </c>
      <c r="K26" s="114">
        <v>76</v>
      </c>
      <c r="L26" s="116">
        <v>18.765432098765434</v>
      </c>
    </row>
    <row r="27" spans="1:12" s="110" customFormat="1" ht="15" customHeight="1" x14ac:dyDescent="0.2">
      <c r="A27" s="120"/>
      <c r="B27" s="119"/>
      <c r="D27" s="259" t="s">
        <v>106</v>
      </c>
      <c r="E27" s="113">
        <v>47.193347193347194</v>
      </c>
      <c r="F27" s="115">
        <v>227</v>
      </c>
      <c r="G27" s="114">
        <v>245</v>
      </c>
      <c r="H27" s="114">
        <v>257</v>
      </c>
      <c r="I27" s="114">
        <v>224</v>
      </c>
      <c r="J27" s="140">
        <v>229</v>
      </c>
      <c r="K27" s="114">
        <v>-2</v>
      </c>
      <c r="L27" s="116">
        <v>-0.8733624454148472</v>
      </c>
    </row>
    <row r="28" spans="1:12" s="110" customFormat="1" ht="15" customHeight="1" x14ac:dyDescent="0.2">
      <c r="A28" s="120"/>
      <c r="B28" s="119"/>
      <c r="D28" s="259" t="s">
        <v>107</v>
      </c>
      <c r="E28" s="113">
        <v>52.806652806652806</v>
      </c>
      <c r="F28" s="115">
        <v>254</v>
      </c>
      <c r="G28" s="114">
        <v>242</v>
      </c>
      <c r="H28" s="114">
        <v>228</v>
      </c>
      <c r="I28" s="114">
        <v>203</v>
      </c>
      <c r="J28" s="140">
        <v>176</v>
      </c>
      <c r="K28" s="114">
        <v>78</v>
      </c>
      <c r="L28" s="116">
        <v>44.31818181818182</v>
      </c>
    </row>
    <row r="29" spans="1:12" s="110" customFormat="1" ht="24" customHeight="1" x14ac:dyDescent="0.2">
      <c r="A29" s="604" t="s">
        <v>189</v>
      </c>
      <c r="B29" s="605"/>
      <c r="C29" s="605"/>
      <c r="D29" s="606"/>
      <c r="E29" s="113">
        <v>96.214988644965942</v>
      </c>
      <c r="F29" s="115">
        <v>13981</v>
      </c>
      <c r="G29" s="114">
        <v>14600</v>
      </c>
      <c r="H29" s="114">
        <v>14812</v>
      </c>
      <c r="I29" s="114">
        <v>14836</v>
      </c>
      <c r="J29" s="140">
        <v>14477</v>
      </c>
      <c r="K29" s="114">
        <v>-496</v>
      </c>
      <c r="L29" s="116">
        <v>-3.4261241970021414</v>
      </c>
    </row>
    <row r="30" spans="1:12" s="110" customFormat="1" ht="15" customHeight="1" x14ac:dyDescent="0.2">
      <c r="A30" s="120"/>
      <c r="B30" s="119"/>
      <c r="C30" s="258" t="s">
        <v>106</v>
      </c>
      <c r="E30" s="113">
        <v>43.244403118517987</v>
      </c>
      <c r="F30" s="115">
        <v>6046</v>
      </c>
      <c r="G30" s="114">
        <v>6298</v>
      </c>
      <c r="H30" s="114">
        <v>6359</v>
      </c>
      <c r="I30" s="114">
        <v>6303</v>
      </c>
      <c r="J30" s="140">
        <v>6151</v>
      </c>
      <c r="K30" s="114">
        <v>-105</v>
      </c>
      <c r="L30" s="116">
        <v>-1.7070395057714194</v>
      </c>
    </row>
    <row r="31" spans="1:12" s="110" customFormat="1" ht="15" customHeight="1" x14ac:dyDescent="0.2">
      <c r="A31" s="120"/>
      <c r="B31" s="119"/>
      <c r="C31" s="258" t="s">
        <v>107</v>
      </c>
      <c r="E31" s="113">
        <v>56.755596881482013</v>
      </c>
      <c r="F31" s="115">
        <v>7935</v>
      </c>
      <c r="G31" s="114">
        <v>8302</v>
      </c>
      <c r="H31" s="114">
        <v>8453</v>
      </c>
      <c r="I31" s="114">
        <v>8533</v>
      </c>
      <c r="J31" s="140">
        <v>8326</v>
      </c>
      <c r="K31" s="114">
        <v>-391</v>
      </c>
      <c r="L31" s="116">
        <v>-4.6961325966850831</v>
      </c>
    </row>
    <row r="32" spans="1:12" s="110" customFormat="1" ht="15" customHeight="1" x14ac:dyDescent="0.2">
      <c r="A32" s="120"/>
      <c r="B32" s="119" t="s">
        <v>117</v>
      </c>
      <c r="C32" s="258"/>
      <c r="E32" s="113">
        <v>3.681783772624045</v>
      </c>
      <c r="F32" s="114">
        <v>535</v>
      </c>
      <c r="G32" s="114">
        <v>558</v>
      </c>
      <c r="H32" s="114">
        <v>533</v>
      </c>
      <c r="I32" s="114">
        <v>544</v>
      </c>
      <c r="J32" s="140">
        <v>521</v>
      </c>
      <c r="K32" s="114">
        <v>14</v>
      </c>
      <c r="L32" s="116">
        <v>2.6871401151631478</v>
      </c>
    </row>
    <row r="33" spans="1:12" s="110" customFormat="1" ht="15" customHeight="1" x14ac:dyDescent="0.2">
      <c r="A33" s="120"/>
      <c r="B33" s="119"/>
      <c r="C33" s="258" t="s">
        <v>106</v>
      </c>
      <c r="E33" s="113">
        <v>64.672897196261687</v>
      </c>
      <c r="F33" s="114">
        <v>346</v>
      </c>
      <c r="G33" s="114">
        <v>356</v>
      </c>
      <c r="H33" s="114">
        <v>348</v>
      </c>
      <c r="I33" s="114">
        <v>353</v>
      </c>
      <c r="J33" s="140">
        <v>346</v>
      </c>
      <c r="K33" s="114">
        <v>0</v>
      </c>
      <c r="L33" s="116">
        <v>0</v>
      </c>
    </row>
    <row r="34" spans="1:12" s="110" customFormat="1" ht="15" customHeight="1" x14ac:dyDescent="0.2">
      <c r="A34" s="120"/>
      <c r="B34" s="119"/>
      <c r="C34" s="258" t="s">
        <v>107</v>
      </c>
      <c r="E34" s="113">
        <v>35.32710280373832</v>
      </c>
      <c r="F34" s="114">
        <v>189</v>
      </c>
      <c r="G34" s="114">
        <v>202</v>
      </c>
      <c r="H34" s="114">
        <v>185</v>
      </c>
      <c r="I34" s="114">
        <v>191</v>
      </c>
      <c r="J34" s="140">
        <v>175</v>
      </c>
      <c r="K34" s="114">
        <v>14</v>
      </c>
      <c r="L34" s="116">
        <v>8</v>
      </c>
    </row>
    <row r="35" spans="1:12" s="110" customFormat="1" ht="24" customHeight="1" x14ac:dyDescent="0.2">
      <c r="A35" s="604" t="s">
        <v>192</v>
      </c>
      <c r="B35" s="605"/>
      <c r="C35" s="605"/>
      <c r="D35" s="606"/>
      <c r="E35" s="113">
        <v>12.924093317734499</v>
      </c>
      <c r="F35" s="114">
        <v>1878</v>
      </c>
      <c r="G35" s="114">
        <v>1879</v>
      </c>
      <c r="H35" s="114">
        <v>1889</v>
      </c>
      <c r="I35" s="114">
        <v>1907</v>
      </c>
      <c r="J35" s="114">
        <v>1636</v>
      </c>
      <c r="K35" s="318">
        <v>242</v>
      </c>
      <c r="L35" s="319">
        <v>14.792176039119804</v>
      </c>
    </row>
    <row r="36" spans="1:12" s="110" customFormat="1" ht="15" customHeight="1" x14ac:dyDescent="0.2">
      <c r="A36" s="120"/>
      <c r="B36" s="119"/>
      <c r="C36" s="258" t="s">
        <v>106</v>
      </c>
      <c r="E36" s="113">
        <v>46.964856230031948</v>
      </c>
      <c r="F36" s="114">
        <v>882</v>
      </c>
      <c r="G36" s="114">
        <v>882</v>
      </c>
      <c r="H36" s="114">
        <v>878</v>
      </c>
      <c r="I36" s="114">
        <v>879</v>
      </c>
      <c r="J36" s="114">
        <v>772</v>
      </c>
      <c r="K36" s="318">
        <v>110</v>
      </c>
      <c r="L36" s="116">
        <v>14.248704663212436</v>
      </c>
    </row>
    <row r="37" spans="1:12" s="110" customFormat="1" ht="15" customHeight="1" x14ac:dyDescent="0.2">
      <c r="A37" s="120"/>
      <c r="B37" s="119"/>
      <c r="C37" s="258" t="s">
        <v>107</v>
      </c>
      <c r="E37" s="113">
        <v>53.035143769968052</v>
      </c>
      <c r="F37" s="114">
        <v>996</v>
      </c>
      <c r="G37" s="114">
        <v>997</v>
      </c>
      <c r="H37" s="114">
        <v>1011</v>
      </c>
      <c r="I37" s="114">
        <v>1028</v>
      </c>
      <c r="J37" s="140">
        <v>864</v>
      </c>
      <c r="K37" s="114">
        <v>132</v>
      </c>
      <c r="L37" s="116">
        <v>15.277777777777779</v>
      </c>
    </row>
    <row r="38" spans="1:12" s="110" customFormat="1" ht="15" customHeight="1" x14ac:dyDescent="0.2">
      <c r="A38" s="120"/>
      <c r="B38" s="119" t="s">
        <v>329</v>
      </c>
      <c r="C38" s="258"/>
      <c r="E38" s="113">
        <v>63.595072603399629</v>
      </c>
      <c r="F38" s="114">
        <v>9241</v>
      </c>
      <c r="G38" s="114">
        <v>9673</v>
      </c>
      <c r="H38" s="114">
        <v>9792</v>
      </c>
      <c r="I38" s="114">
        <v>9795</v>
      </c>
      <c r="J38" s="140">
        <v>9776</v>
      </c>
      <c r="K38" s="114">
        <v>-535</v>
      </c>
      <c r="L38" s="116">
        <v>-5.4725859247135844</v>
      </c>
    </row>
    <row r="39" spans="1:12" s="110" customFormat="1" ht="15" customHeight="1" x14ac:dyDescent="0.2">
      <c r="A39" s="120"/>
      <c r="B39" s="119"/>
      <c r="C39" s="258" t="s">
        <v>106</v>
      </c>
      <c r="E39" s="113">
        <v>43.101395952818962</v>
      </c>
      <c r="F39" s="115">
        <v>3983</v>
      </c>
      <c r="G39" s="114">
        <v>4147</v>
      </c>
      <c r="H39" s="114">
        <v>4172</v>
      </c>
      <c r="I39" s="114">
        <v>4111</v>
      </c>
      <c r="J39" s="140">
        <v>4094</v>
      </c>
      <c r="K39" s="114">
        <v>-111</v>
      </c>
      <c r="L39" s="116">
        <v>-2.7112848070346849</v>
      </c>
    </row>
    <row r="40" spans="1:12" s="110" customFormat="1" ht="15" customHeight="1" x14ac:dyDescent="0.2">
      <c r="A40" s="120"/>
      <c r="B40" s="119"/>
      <c r="C40" s="258" t="s">
        <v>107</v>
      </c>
      <c r="E40" s="113">
        <v>56.898604047181038</v>
      </c>
      <c r="F40" s="115">
        <v>5258</v>
      </c>
      <c r="G40" s="114">
        <v>5526</v>
      </c>
      <c r="H40" s="114">
        <v>5620</v>
      </c>
      <c r="I40" s="114">
        <v>5684</v>
      </c>
      <c r="J40" s="140">
        <v>5682</v>
      </c>
      <c r="K40" s="114">
        <v>-424</v>
      </c>
      <c r="L40" s="116">
        <v>-7.4621612108412529</v>
      </c>
    </row>
    <row r="41" spans="1:12" s="110" customFormat="1" ht="15" customHeight="1" x14ac:dyDescent="0.2">
      <c r="A41" s="120"/>
      <c r="B41" s="320" t="s">
        <v>516</v>
      </c>
      <c r="C41" s="258"/>
      <c r="E41" s="113">
        <v>9.4900557428945014</v>
      </c>
      <c r="F41" s="115">
        <v>1379</v>
      </c>
      <c r="G41" s="114">
        <v>1424</v>
      </c>
      <c r="H41" s="114">
        <v>1426</v>
      </c>
      <c r="I41" s="114">
        <v>1441</v>
      </c>
      <c r="J41" s="140">
        <v>1389</v>
      </c>
      <c r="K41" s="114">
        <v>-10</v>
      </c>
      <c r="L41" s="116">
        <v>-0.71994240460763137</v>
      </c>
    </row>
    <row r="42" spans="1:12" s="110" customFormat="1" ht="15" customHeight="1" x14ac:dyDescent="0.2">
      <c r="A42" s="120"/>
      <c r="B42" s="119"/>
      <c r="C42" s="268" t="s">
        <v>106</v>
      </c>
      <c r="D42" s="182"/>
      <c r="E42" s="113">
        <v>48.223350253807105</v>
      </c>
      <c r="F42" s="115">
        <v>665</v>
      </c>
      <c r="G42" s="114">
        <v>685</v>
      </c>
      <c r="H42" s="114">
        <v>684</v>
      </c>
      <c r="I42" s="114">
        <v>694</v>
      </c>
      <c r="J42" s="140">
        <v>664</v>
      </c>
      <c r="K42" s="114">
        <v>1</v>
      </c>
      <c r="L42" s="116">
        <v>0.15060240963855423</v>
      </c>
    </row>
    <row r="43" spans="1:12" s="110" customFormat="1" ht="15" customHeight="1" x14ac:dyDescent="0.2">
      <c r="A43" s="120"/>
      <c r="B43" s="119"/>
      <c r="C43" s="268" t="s">
        <v>107</v>
      </c>
      <c r="D43" s="182"/>
      <c r="E43" s="113">
        <v>51.776649746192895</v>
      </c>
      <c r="F43" s="115">
        <v>714</v>
      </c>
      <c r="G43" s="114">
        <v>739</v>
      </c>
      <c r="H43" s="114">
        <v>742</v>
      </c>
      <c r="I43" s="114">
        <v>747</v>
      </c>
      <c r="J43" s="140">
        <v>725</v>
      </c>
      <c r="K43" s="114">
        <v>-11</v>
      </c>
      <c r="L43" s="116">
        <v>-1.5172413793103448</v>
      </c>
    </row>
    <row r="44" spans="1:12" s="110" customFormat="1" ht="15" customHeight="1" x14ac:dyDescent="0.2">
      <c r="A44" s="120"/>
      <c r="B44" s="119" t="s">
        <v>205</v>
      </c>
      <c r="C44" s="268"/>
      <c r="D44" s="182"/>
      <c r="E44" s="113">
        <v>13.990778335971372</v>
      </c>
      <c r="F44" s="115">
        <v>2033</v>
      </c>
      <c r="G44" s="114">
        <v>2192</v>
      </c>
      <c r="H44" s="114">
        <v>2249</v>
      </c>
      <c r="I44" s="114">
        <v>2249</v>
      </c>
      <c r="J44" s="140">
        <v>2211</v>
      </c>
      <c r="K44" s="114">
        <v>-178</v>
      </c>
      <c r="L44" s="116">
        <v>-8.0506558118498415</v>
      </c>
    </row>
    <row r="45" spans="1:12" s="110" customFormat="1" ht="15" customHeight="1" x14ac:dyDescent="0.2">
      <c r="A45" s="120"/>
      <c r="B45" s="119"/>
      <c r="C45" s="268" t="s">
        <v>106</v>
      </c>
      <c r="D45" s="182"/>
      <c r="E45" s="113">
        <v>42.695523856369896</v>
      </c>
      <c r="F45" s="115">
        <v>868</v>
      </c>
      <c r="G45" s="114">
        <v>943</v>
      </c>
      <c r="H45" s="114">
        <v>976</v>
      </c>
      <c r="I45" s="114">
        <v>975</v>
      </c>
      <c r="J45" s="140">
        <v>972</v>
      </c>
      <c r="K45" s="114">
        <v>-104</v>
      </c>
      <c r="L45" s="116">
        <v>-10.699588477366255</v>
      </c>
    </row>
    <row r="46" spans="1:12" s="110" customFormat="1" ht="15" customHeight="1" x14ac:dyDescent="0.2">
      <c r="A46" s="123"/>
      <c r="B46" s="124"/>
      <c r="C46" s="260" t="s">
        <v>107</v>
      </c>
      <c r="D46" s="261"/>
      <c r="E46" s="125">
        <v>57.304476143630104</v>
      </c>
      <c r="F46" s="143">
        <v>1165</v>
      </c>
      <c r="G46" s="144">
        <v>1249</v>
      </c>
      <c r="H46" s="144">
        <v>1273</v>
      </c>
      <c r="I46" s="144">
        <v>1274</v>
      </c>
      <c r="J46" s="145">
        <v>1239</v>
      </c>
      <c r="K46" s="144">
        <v>-74</v>
      </c>
      <c r="L46" s="146">
        <v>-5.9725585149313964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14531</v>
      </c>
      <c r="E11" s="114">
        <v>15168</v>
      </c>
      <c r="F11" s="114">
        <v>15356</v>
      </c>
      <c r="G11" s="114">
        <v>15392</v>
      </c>
      <c r="H11" s="140">
        <v>15012</v>
      </c>
      <c r="I11" s="115">
        <v>-481</v>
      </c>
      <c r="J11" s="116">
        <v>-3.2041033839594992</v>
      </c>
    </row>
    <row r="12" spans="1:15" s="110" customFormat="1" ht="24.95" customHeight="1" x14ac:dyDescent="0.2">
      <c r="A12" s="193" t="s">
        <v>132</v>
      </c>
      <c r="B12" s="194" t="s">
        <v>133</v>
      </c>
      <c r="C12" s="113">
        <v>2.6701534650058494</v>
      </c>
      <c r="D12" s="115">
        <v>388</v>
      </c>
      <c r="E12" s="114">
        <v>398</v>
      </c>
      <c r="F12" s="114">
        <v>422</v>
      </c>
      <c r="G12" s="114">
        <v>405</v>
      </c>
      <c r="H12" s="140">
        <v>375</v>
      </c>
      <c r="I12" s="115">
        <v>13</v>
      </c>
      <c r="J12" s="116">
        <v>3.4666666666666668</v>
      </c>
    </row>
    <row r="13" spans="1:15" s="110" customFormat="1" ht="24.95" customHeight="1" x14ac:dyDescent="0.2">
      <c r="A13" s="193" t="s">
        <v>134</v>
      </c>
      <c r="B13" s="199" t="s">
        <v>214</v>
      </c>
      <c r="C13" s="113">
        <v>0.78452962631615164</v>
      </c>
      <c r="D13" s="115">
        <v>114</v>
      </c>
      <c r="E13" s="114">
        <v>125</v>
      </c>
      <c r="F13" s="114">
        <v>119</v>
      </c>
      <c r="G13" s="114">
        <v>121</v>
      </c>
      <c r="H13" s="140">
        <v>117</v>
      </c>
      <c r="I13" s="115">
        <v>-3</v>
      </c>
      <c r="J13" s="116">
        <v>-2.5641025641025643</v>
      </c>
    </row>
    <row r="14" spans="1:15" s="287" customFormat="1" ht="24.95" customHeight="1" x14ac:dyDescent="0.2">
      <c r="A14" s="193" t="s">
        <v>215</v>
      </c>
      <c r="B14" s="199" t="s">
        <v>137</v>
      </c>
      <c r="C14" s="113">
        <v>7.7558323584061659</v>
      </c>
      <c r="D14" s="115">
        <v>1127</v>
      </c>
      <c r="E14" s="114">
        <v>1170</v>
      </c>
      <c r="F14" s="114">
        <v>1176</v>
      </c>
      <c r="G14" s="114">
        <v>1191</v>
      </c>
      <c r="H14" s="140">
        <v>1193</v>
      </c>
      <c r="I14" s="115">
        <v>-66</v>
      </c>
      <c r="J14" s="116">
        <v>-5.5322715842414079</v>
      </c>
      <c r="K14" s="110"/>
      <c r="L14" s="110"/>
      <c r="M14" s="110"/>
      <c r="N14" s="110"/>
      <c r="O14" s="110"/>
    </row>
    <row r="15" spans="1:15" s="110" customFormat="1" ht="24.95" customHeight="1" x14ac:dyDescent="0.2">
      <c r="A15" s="193" t="s">
        <v>216</v>
      </c>
      <c r="B15" s="199" t="s">
        <v>217</v>
      </c>
      <c r="C15" s="113">
        <v>1.7755144174523432</v>
      </c>
      <c r="D15" s="115">
        <v>258</v>
      </c>
      <c r="E15" s="114">
        <v>276</v>
      </c>
      <c r="F15" s="114">
        <v>271</v>
      </c>
      <c r="G15" s="114">
        <v>264</v>
      </c>
      <c r="H15" s="140">
        <v>258</v>
      </c>
      <c r="I15" s="115">
        <v>0</v>
      </c>
      <c r="J15" s="116">
        <v>0</v>
      </c>
    </row>
    <row r="16" spans="1:15" s="287" customFormat="1" ht="24.95" customHeight="1" x14ac:dyDescent="0.2">
      <c r="A16" s="193" t="s">
        <v>218</v>
      </c>
      <c r="B16" s="199" t="s">
        <v>141</v>
      </c>
      <c r="C16" s="113">
        <v>4.6314775307962286</v>
      </c>
      <c r="D16" s="115">
        <v>673</v>
      </c>
      <c r="E16" s="114">
        <v>708</v>
      </c>
      <c r="F16" s="114">
        <v>716</v>
      </c>
      <c r="G16" s="114">
        <v>732</v>
      </c>
      <c r="H16" s="140">
        <v>728</v>
      </c>
      <c r="I16" s="115">
        <v>-55</v>
      </c>
      <c r="J16" s="116">
        <v>-7.5549450549450547</v>
      </c>
      <c r="K16" s="110"/>
      <c r="L16" s="110"/>
      <c r="M16" s="110"/>
      <c r="N16" s="110"/>
      <c r="O16" s="110"/>
    </row>
    <row r="17" spans="1:15" s="110" customFormat="1" ht="24.95" customHeight="1" x14ac:dyDescent="0.2">
      <c r="A17" s="193" t="s">
        <v>142</v>
      </c>
      <c r="B17" s="199" t="s">
        <v>220</v>
      </c>
      <c r="C17" s="113">
        <v>1.3488404101575941</v>
      </c>
      <c r="D17" s="115">
        <v>196</v>
      </c>
      <c r="E17" s="114">
        <v>186</v>
      </c>
      <c r="F17" s="114">
        <v>189</v>
      </c>
      <c r="G17" s="114">
        <v>195</v>
      </c>
      <c r="H17" s="140">
        <v>207</v>
      </c>
      <c r="I17" s="115">
        <v>-11</v>
      </c>
      <c r="J17" s="116">
        <v>-5.3140096618357484</v>
      </c>
    </row>
    <row r="18" spans="1:15" s="287" customFormat="1" ht="24.95" customHeight="1" x14ac:dyDescent="0.2">
      <c r="A18" s="201" t="s">
        <v>144</v>
      </c>
      <c r="B18" s="202" t="s">
        <v>145</v>
      </c>
      <c r="C18" s="113">
        <v>6.7235565343059669</v>
      </c>
      <c r="D18" s="115">
        <v>977</v>
      </c>
      <c r="E18" s="114">
        <v>993</v>
      </c>
      <c r="F18" s="114">
        <v>993</v>
      </c>
      <c r="G18" s="114">
        <v>984</v>
      </c>
      <c r="H18" s="140">
        <v>978</v>
      </c>
      <c r="I18" s="115">
        <v>-1</v>
      </c>
      <c r="J18" s="116">
        <v>-0.10224948875255624</v>
      </c>
      <c r="K18" s="110"/>
      <c r="L18" s="110"/>
      <c r="M18" s="110"/>
      <c r="N18" s="110"/>
      <c r="O18" s="110"/>
    </row>
    <row r="19" spans="1:15" s="110" customFormat="1" ht="24.95" customHeight="1" x14ac:dyDescent="0.2">
      <c r="A19" s="193" t="s">
        <v>146</v>
      </c>
      <c r="B19" s="199" t="s">
        <v>147</v>
      </c>
      <c r="C19" s="113">
        <v>17.589980042667399</v>
      </c>
      <c r="D19" s="115">
        <v>2556</v>
      </c>
      <c r="E19" s="114">
        <v>2548</v>
      </c>
      <c r="F19" s="114">
        <v>2521</v>
      </c>
      <c r="G19" s="114">
        <v>2542</v>
      </c>
      <c r="H19" s="140">
        <v>2511</v>
      </c>
      <c r="I19" s="115">
        <v>45</v>
      </c>
      <c r="J19" s="116">
        <v>1.7921146953405018</v>
      </c>
    </row>
    <row r="20" spans="1:15" s="287" customFormat="1" ht="24.95" customHeight="1" x14ac:dyDescent="0.2">
      <c r="A20" s="193" t="s">
        <v>148</v>
      </c>
      <c r="B20" s="199" t="s">
        <v>149</v>
      </c>
      <c r="C20" s="113">
        <v>6.5583924024499343</v>
      </c>
      <c r="D20" s="115">
        <v>953</v>
      </c>
      <c r="E20" s="114">
        <v>990</v>
      </c>
      <c r="F20" s="114">
        <v>1025</v>
      </c>
      <c r="G20" s="114">
        <v>1012</v>
      </c>
      <c r="H20" s="140">
        <v>1044</v>
      </c>
      <c r="I20" s="115">
        <v>-91</v>
      </c>
      <c r="J20" s="116">
        <v>-8.7164750957854409</v>
      </c>
      <c r="K20" s="110"/>
      <c r="L20" s="110"/>
      <c r="M20" s="110"/>
      <c r="N20" s="110"/>
      <c r="O20" s="110"/>
    </row>
    <row r="21" spans="1:15" s="110" customFormat="1" ht="24.95" customHeight="1" x14ac:dyDescent="0.2">
      <c r="A21" s="201" t="s">
        <v>150</v>
      </c>
      <c r="B21" s="202" t="s">
        <v>151</v>
      </c>
      <c r="C21" s="113">
        <v>16.722868350423234</v>
      </c>
      <c r="D21" s="115">
        <v>2430</v>
      </c>
      <c r="E21" s="114">
        <v>2698</v>
      </c>
      <c r="F21" s="114">
        <v>2722</v>
      </c>
      <c r="G21" s="114">
        <v>2693</v>
      </c>
      <c r="H21" s="140">
        <v>2574</v>
      </c>
      <c r="I21" s="115">
        <v>-144</v>
      </c>
      <c r="J21" s="116">
        <v>-5.5944055944055942</v>
      </c>
    </row>
    <row r="22" spans="1:15" s="110" customFormat="1" ht="24.95" customHeight="1" x14ac:dyDescent="0.2">
      <c r="A22" s="201" t="s">
        <v>152</v>
      </c>
      <c r="B22" s="199" t="s">
        <v>153</v>
      </c>
      <c r="C22" s="113">
        <v>0.80517514279815572</v>
      </c>
      <c r="D22" s="115">
        <v>117</v>
      </c>
      <c r="E22" s="114">
        <v>119</v>
      </c>
      <c r="F22" s="114">
        <v>113</v>
      </c>
      <c r="G22" s="114">
        <v>127</v>
      </c>
      <c r="H22" s="140">
        <v>127</v>
      </c>
      <c r="I22" s="115">
        <v>-10</v>
      </c>
      <c r="J22" s="116">
        <v>-7.8740157480314963</v>
      </c>
    </row>
    <row r="23" spans="1:15" s="110" customFormat="1" ht="24.95" customHeight="1" x14ac:dyDescent="0.2">
      <c r="A23" s="193" t="s">
        <v>154</v>
      </c>
      <c r="B23" s="199" t="s">
        <v>155</v>
      </c>
      <c r="C23" s="113">
        <v>1.0391576629275343</v>
      </c>
      <c r="D23" s="115">
        <v>151</v>
      </c>
      <c r="E23" s="114">
        <v>167</v>
      </c>
      <c r="F23" s="114">
        <v>172</v>
      </c>
      <c r="G23" s="114">
        <v>174</v>
      </c>
      <c r="H23" s="140">
        <v>163</v>
      </c>
      <c r="I23" s="115">
        <v>-12</v>
      </c>
      <c r="J23" s="116">
        <v>-7.3619631901840492</v>
      </c>
    </row>
    <row r="24" spans="1:15" s="110" customFormat="1" ht="24.95" customHeight="1" x14ac:dyDescent="0.2">
      <c r="A24" s="193" t="s">
        <v>156</v>
      </c>
      <c r="B24" s="199" t="s">
        <v>221</v>
      </c>
      <c r="C24" s="113">
        <v>7.7695960360608352</v>
      </c>
      <c r="D24" s="115">
        <v>1129</v>
      </c>
      <c r="E24" s="114">
        <v>1161</v>
      </c>
      <c r="F24" s="114">
        <v>1194</v>
      </c>
      <c r="G24" s="114">
        <v>1192</v>
      </c>
      <c r="H24" s="140">
        <v>1163</v>
      </c>
      <c r="I24" s="115">
        <v>-34</v>
      </c>
      <c r="J24" s="116">
        <v>-2.9234737747205504</v>
      </c>
    </row>
    <row r="25" spans="1:15" s="110" customFormat="1" ht="24.95" customHeight="1" x14ac:dyDescent="0.2">
      <c r="A25" s="193" t="s">
        <v>222</v>
      </c>
      <c r="B25" s="204" t="s">
        <v>159</v>
      </c>
      <c r="C25" s="113">
        <v>7.790241552542839</v>
      </c>
      <c r="D25" s="115">
        <v>1132</v>
      </c>
      <c r="E25" s="114">
        <v>1211</v>
      </c>
      <c r="F25" s="114">
        <v>1211</v>
      </c>
      <c r="G25" s="114">
        <v>1201</v>
      </c>
      <c r="H25" s="140">
        <v>1176</v>
      </c>
      <c r="I25" s="115">
        <v>-44</v>
      </c>
      <c r="J25" s="116">
        <v>-3.7414965986394559</v>
      </c>
    </row>
    <row r="26" spans="1:15" s="110" customFormat="1" ht="24.95" customHeight="1" x14ac:dyDescent="0.2">
      <c r="A26" s="201">
        <v>782.78300000000002</v>
      </c>
      <c r="B26" s="203" t="s">
        <v>160</v>
      </c>
      <c r="C26" s="113">
        <v>0.52990158970476908</v>
      </c>
      <c r="D26" s="115">
        <v>77</v>
      </c>
      <c r="E26" s="114">
        <v>87</v>
      </c>
      <c r="F26" s="114">
        <v>77</v>
      </c>
      <c r="G26" s="114">
        <v>85</v>
      </c>
      <c r="H26" s="140">
        <v>81</v>
      </c>
      <c r="I26" s="115">
        <v>-4</v>
      </c>
      <c r="J26" s="116">
        <v>-4.9382716049382713</v>
      </c>
    </row>
    <row r="27" spans="1:15" s="110" customFormat="1" ht="24.95" customHeight="1" x14ac:dyDescent="0.2">
      <c r="A27" s="193" t="s">
        <v>161</v>
      </c>
      <c r="B27" s="199" t="s">
        <v>162</v>
      </c>
      <c r="C27" s="113">
        <v>1.5690592526323033</v>
      </c>
      <c r="D27" s="115">
        <v>228</v>
      </c>
      <c r="E27" s="114">
        <v>234</v>
      </c>
      <c r="F27" s="114">
        <v>293</v>
      </c>
      <c r="G27" s="114">
        <v>282</v>
      </c>
      <c r="H27" s="140">
        <v>229</v>
      </c>
      <c r="I27" s="115">
        <v>-1</v>
      </c>
      <c r="J27" s="116">
        <v>-0.4366812227074236</v>
      </c>
    </row>
    <row r="28" spans="1:15" s="110" customFormat="1" ht="24.95" customHeight="1" x14ac:dyDescent="0.2">
      <c r="A28" s="193" t="s">
        <v>163</v>
      </c>
      <c r="B28" s="199" t="s">
        <v>164</v>
      </c>
      <c r="C28" s="113">
        <v>1.5484137361502994</v>
      </c>
      <c r="D28" s="115">
        <v>225</v>
      </c>
      <c r="E28" s="114">
        <v>270</v>
      </c>
      <c r="F28" s="114">
        <v>276</v>
      </c>
      <c r="G28" s="114">
        <v>328</v>
      </c>
      <c r="H28" s="140">
        <v>275</v>
      </c>
      <c r="I28" s="115">
        <v>-50</v>
      </c>
      <c r="J28" s="116">
        <v>-18.181818181818183</v>
      </c>
    </row>
    <row r="29" spans="1:15" s="110" customFormat="1" ht="24.95" customHeight="1" x14ac:dyDescent="0.2">
      <c r="A29" s="193">
        <v>86</v>
      </c>
      <c r="B29" s="199" t="s">
        <v>165</v>
      </c>
      <c r="C29" s="113">
        <v>6.2280641387378708</v>
      </c>
      <c r="D29" s="115">
        <v>905</v>
      </c>
      <c r="E29" s="114">
        <v>918</v>
      </c>
      <c r="F29" s="114">
        <v>921</v>
      </c>
      <c r="G29" s="114">
        <v>926</v>
      </c>
      <c r="H29" s="140">
        <v>919</v>
      </c>
      <c r="I29" s="115">
        <v>-14</v>
      </c>
      <c r="J29" s="116">
        <v>-1.5233949945593035</v>
      </c>
    </row>
    <row r="30" spans="1:15" s="110" customFormat="1" ht="24.95" customHeight="1" x14ac:dyDescent="0.2">
      <c r="A30" s="193">
        <v>87.88</v>
      </c>
      <c r="B30" s="204" t="s">
        <v>166</v>
      </c>
      <c r="C30" s="113">
        <v>3.1450003440919412</v>
      </c>
      <c r="D30" s="115">
        <v>457</v>
      </c>
      <c r="E30" s="114">
        <v>449</v>
      </c>
      <c r="F30" s="114">
        <v>468</v>
      </c>
      <c r="G30" s="114">
        <v>464</v>
      </c>
      <c r="H30" s="140">
        <v>463</v>
      </c>
      <c r="I30" s="115">
        <v>-6</v>
      </c>
      <c r="J30" s="116">
        <v>-1.2958963282937366</v>
      </c>
    </row>
    <row r="31" spans="1:15" s="110" customFormat="1" ht="24.95" customHeight="1" x14ac:dyDescent="0.2">
      <c r="A31" s="193" t="s">
        <v>167</v>
      </c>
      <c r="B31" s="199" t="s">
        <v>168</v>
      </c>
      <c r="C31" s="113">
        <v>10.763195925951415</v>
      </c>
      <c r="D31" s="115">
        <v>1564</v>
      </c>
      <c r="E31" s="114">
        <v>1629</v>
      </c>
      <c r="F31" s="114">
        <v>1653</v>
      </c>
      <c r="G31" s="114">
        <v>1665</v>
      </c>
      <c r="H31" s="140">
        <v>1624</v>
      </c>
      <c r="I31" s="115">
        <v>-60</v>
      </c>
      <c r="J31" s="116">
        <v>-3.6945812807881775</v>
      </c>
    </row>
    <row r="32" spans="1:15" s="110" customFormat="1" ht="24.95" customHeight="1" x14ac:dyDescent="0.2">
      <c r="A32" s="193"/>
      <c r="B32" s="204" t="s">
        <v>169</v>
      </c>
      <c r="C32" s="113" t="s">
        <v>514</v>
      </c>
      <c r="D32" s="115" t="s">
        <v>514</v>
      </c>
      <c r="E32" s="114" t="s">
        <v>514</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2.6701534650058494</v>
      </c>
      <c r="D34" s="115">
        <v>388</v>
      </c>
      <c r="E34" s="114">
        <v>398</v>
      </c>
      <c r="F34" s="114">
        <v>422</v>
      </c>
      <c r="G34" s="114">
        <v>405</v>
      </c>
      <c r="H34" s="140">
        <v>375</v>
      </c>
      <c r="I34" s="115">
        <v>13</v>
      </c>
      <c r="J34" s="116">
        <v>3.4666666666666668</v>
      </c>
    </row>
    <row r="35" spans="1:10" s="110" customFormat="1" ht="24.95" customHeight="1" x14ac:dyDescent="0.2">
      <c r="A35" s="292" t="s">
        <v>171</v>
      </c>
      <c r="B35" s="293" t="s">
        <v>172</v>
      </c>
      <c r="C35" s="113">
        <v>15.263918519028284</v>
      </c>
      <c r="D35" s="115">
        <v>2218</v>
      </c>
      <c r="E35" s="114">
        <v>2288</v>
      </c>
      <c r="F35" s="114">
        <v>2288</v>
      </c>
      <c r="G35" s="114">
        <v>2296</v>
      </c>
      <c r="H35" s="140">
        <v>2288</v>
      </c>
      <c r="I35" s="115">
        <v>-70</v>
      </c>
      <c r="J35" s="116">
        <v>-3.0594405594405596</v>
      </c>
    </row>
    <row r="36" spans="1:10" s="110" customFormat="1" ht="24.95" customHeight="1" x14ac:dyDescent="0.2">
      <c r="A36" s="294" t="s">
        <v>173</v>
      </c>
      <c r="B36" s="295" t="s">
        <v>174</v>
      </c>
      <c r="C36" s="125">
        <v>82.059046177138526</v>
      </c>
      <c r="D36" s="143">
        <v>11924</v>
      </c>
      <c r="E36" s="144">
        <v>12481</v>
      </c>
      <c r="F36" s="144">
        <v>12646</v>
      </c>
      <c r="G36" s="144">
        <v>12691</v>
      </c>
      <c r="H36" s="145">
        <v>12349</v>
      </c>
      <c r="I36" s="143">
        <v>-425</v>
      </c>
      <c r="J36" s="146">
        <v>-3.4415742165357517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14531</v>
      </c>
      <c r="F11" s="264">
        <v>15168</v>
      </c>
      <c r="G11" s="264">
        <v>15356</v>
      </c>
      <c r="H11" s="264">
        <v>15392</v>
      </c>
      <c r="I11" s="265">
        <v>15012</v>
      </c>
      <c r="J11" s="263">
        <v>-481</v>
      </c>
      <c r="K11" s="266">
        <v>-3.2041033839594992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40.898768150849904</v>
      </c>
      <c r="E13" s="115">
        <v>5943</v>
      </c>
      <c r="F13" s="114">
        <v>6096</v>
      </c>
      <c r="G13" s="114">
        <v>6201</v>
      </c>
      <c r="H13" s="114">
        <v>6099</v>
      </c>
      <c r="I13" s="140">
        <v>6050</v>
      </c>
      <c r="J13" s="115">
        <v>-107</v>
      </c>
      <c r="K13" s="116">
        <v>-1.7685950413223142</v>
      </c>
    </row>
    <row r="14" spans="1:15" ht="15.95" customHeight="1" x14ac:dyDescent="0.2">
      <c r="A14" s="306" t="s">
        <v>230</v>
      </c>
      <c r="B14" s="307"/>
      <c r="C14" s="308"/>
      <c r="D14" s="113">
        <v>46.259720597343609</v>
      </c>
      <c r="E14" s="115">
        <v>6722</v>
      </c>
      <c r="F14" s="114">
        <v>7139</v>
      </c>
      <c r="G14" s="114">
        <v>7231</v>
      </c>
      <c r="H14" s="114">
        <v>7318</v>
      </c>
      <c r="I14" s="140">
        <v>7069</v>
      </c>
      <c r="J14" s="115">
        <v>-347</v>
      </c>
      <c r="K14" s="116">
        <v>-4.9087565426510116</v>
      </c>
    </row>
    <row r="15" spans="1:15" ht="15.95" customHeight="1" x14ac:dyDescent="0.2">
      <c r="A15" s="306" t="s">
        <v>231</v>
      </c>
      <c r="B15" s="307"/>
      <c r="C15" s="308"/>
      <c r="D15" s="113">
        <v>5.8839721973711372</v>
      </c>
      <c r="E15" s="115">
        <v>855</v>
      </c>
      <c r="F15" s="114">
        <v>852</v>
      </c>
      <c r="G15" s="114">
        <v>842</v>
      </c>
      <c r="H15" s="114">
        <v>818</v>
      </c>
      <c r="I15" s="140">
        <v>824</v>
      </c>
      <c r="J15" s="115">
        <v>31</v>
      </c>
      <c r="K15" s="116">
        <v>3.762135922330097</v>
      </c>
    </row>
    <row r="16" spans="1:15" ht="15.95" customHeight="1" x14ac:dyDescent="0.2">
      <c r="A16" s="306" t="s">
        <v>232</v>
      </c>
      <c r="B16" s="307"/>
      <c r="C16" s="308"/>
      <c r="D16" s="113">
        <v>3.7643658385520613</v>
      </c>
      <c r="E16" s="115">
        <v>547</v>
      </c>
      <c r="F16" s="114">
        <v>604</v>
      </c>
      <c r="G16" s="114">
        <v>617</v>
      </c>
      <c r="H16" s="114">
        <v>673</v>
      </c>
      <c r="I16" s="140">
        <v>600</v>
      </c>
      <c r="J16" s="115">
        <v>-53</v>
      </c>
      <c r="K16" s="116">
        <v>-8.8333333333333339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2.0920790035097379</v>
      </c>
      <c r="E18" s="115">
        <v>304</v>
      </c>
      <c r="F18" s="114">
        <v>299</v>
      </c>
      <c r="G18" s="114">
        <v>322</v>
      </c>
      <c r="H18" s="114">
        <v>308</v>
      </c>
      <c r="I18" s="140">
        <v>293</v>
      </c>
      <c r="J18" s="115">
        <v>11</v>
      </c>
      <c r="K18" s="116">
        <v>3.7542662116040955</v>
      </c>
    </row>
    <row r="19" spans="1:11" ht="14.1" customHeight="1" x14ac:dyDescent="0.2">
      <c r="A19" s="306" t="s">
        <v>235</v>
      </c>
      <c r="B19" s="307" t="s">
        <v>236</v>
      </c>
      <c r="C19" s="308"/>
      <c r="D19" s="113">
        <v>1.3144312160209208</v>
      </c>
      <c r="E19" s="115">
        <v>191</v>
      </c>
      <c r="F19" s="114">
        <v>192</v>
      </c>
      <c r="G19" s="114">
        <v>215</v>
      </c>
      <c r="H19" s="114">
        <v>198</v>
      </c>
      <c r="I19" s="140">
        <v>180</v>
      </c>
      <c r="J19" s="115">
        <v>11</v>
      </c>
      <c r="K19" s="116">
        <v>6.1111111111111107</v>
      </c>
    </row>
    <row r="20" spans="1:11" ht="14.1" customHeight="1" x14ac:dyDescent="0.2">
      <c r="A20" s="306">
        <v>12</v>
      </c>
      <c r="B20" s="307" t="s">
        <v>237</v>
      </c>
      <c r="C20" s="308"/>
      <c r="D20" s="113">
        <v>1.1905581171288968</v>
      </c>
      <c r="E20" s="115">
        <v>173</v>
      </c>
      <c r="F20" s="114">
        <v>184</v>
      </c>
      <c r="G20" s="114">
        <v>186</v>
      </c>
      <c r="H20" s="114">
        <v>185</v>
      </c>
      <c r="I20" s="140">
        <v>189</v>
      </c>
      <c r="J20" s="115">
        <v>-16</v>
      </c>
      <c r="K20" s="116">
        <v>-8.4656084656084651</v>
      </c>
    </row>
    <row r="21" spans="1:11" ht="14.1" customHeight="1" x14ac:dyDescent="0.2">
      <c r="A21" s="306">
        <v>21</v>
      </c>
      <c r="B21" s="307" t="s">
        <v>238</v>
      </c>
      <c r="C21" s="308"/>
      <c r="D21" s="113">
        <v>0.17892780951070125</v>
      </c>
      <c r="E21" s="115">
        <v>26</v>
      </c>
      <c r="F21" s="114">
        <v>27</v>
      </c>
      <c r="G21" s="114">
        <v>26</v>
      </c>
      <c r="H21" s="114">
        <v>24</v>
      </c>
      <c r="I21" s="140">
        <v>26</v>
      </c>
      <c r="J21" s="115">
        <v>0</v>
      </c>
      <c r="K21" s="116">
        <v>0</v>
      </c>
    </row>
    <row r="22" spans="1:11" ht="14.1" customHeight="1" x14ac:dyDescent="0.2">
      <c r="A22" s="306">
        <v>22</v>
      </c>
      <c r="B22" s="307" t="s">
        <v>239</v>
      </c>
      <c r="C22" s="308"/>
      <c r="D22" s="113">
        <v>0.53678342853210381</v>
      </c>
      <c r="E22" s="115">
        <v>78</v>
      </c>
      <c r="F22" s="114">
        <v>86</v>
      </c>
      <c r="G22" s="114">
        <v>84</v>
      </c>
      <c r="H22" s="114">
        <v>88</v>
      </c>
      <c r="I22" s="140">
        <v>84</v>
      </c>
      <c r="J22" s="115">
        <v>-6</v>
      </c>
      <c r="K22" s="116">
        <v>-7.1428571428571432</v>
      </c>
    </row>
    <row r="23" spans="1:11" ht="14.1" customHeight="1" x14ac:dyDescent="0.2">
      <c r="A23" s="306">
        <v>23</v>
      </c>
      <c r="B23" s="307" t="s">
        <v>240</v>
      </c>
      <c r="C23" s="308"/>
      <c r="D23" s="113">
        <v>0.21333700364737457</v>
      </c>
      <c r="E23" s="115">
        <v>31</v>
      </c>
      <c r="F23" s="114">
        <v>34</v>
      </c>
      <c r="G23" s="114">
        <v>30</v>
      </c>
      <c r="H23" s="114">
        <v>31</v>
      </c>
      <c r="I23" s="140">
        <v>29</v>
      </c>
      <c r="J23" s="115">
        <v>2</v>
      </c>
      <c r="K23" s="116">
        <v>6.8965517241379306</v>
      </c>
    </row>
    <row r="24" spans="1:11" ht="14.1" customHeight="1" x14ac:dyDescent="0.2">
      <c r="A24" s="306">
        <v>24</v>
      </c>
      <c r="B24" s="307" t="s">
        <v>241</v>
      </c>
      <c r="C24" s="308"/>
      <c r="D24" s="113">
        <v>1.2456128277475742</v>
      </c>
      <c r="E24" s="115">
        <v>181</v>
      </c>
      <c r="F24" s="114">
        <v>198</v>
      </c>
      <c r="G24" s="114">
        <v>201</v>
      </c>
      <c r="H24" s="114">
        <v>217</v>
      </c>
      <c r="I24" s="140">
        <v>212</v>
      </c>
      <c r="J24" s="115">
        <v>-31</v>
      </c>
      <c r="K24" s="116">
        <v>-14.622641509433961</v>
      </c>
    </row>
    <row r="25" spans="1:11" ht="14.1" customHeight="1" x14ac:dyDescent="0.2">
      <c r="A25" s="306">
        <v>25</v>
      </c>
      <c r="B25" s="307" t="s">
        <v>242</v>
      </c>
      <c r="C25" s="308"/>
      <c r="D25" s="113">
        <v>1.5621774138049687</v>
      </c>
      <c r="E25" s="115">
        <v>227</v>
      </c>
      <c r="F25" s="114">
        <v>249</v>
      </c>
      <c r="G25" s="114">
        <v>243</v>
      </c>
      <c r="H25" s="114">
        <v>240</v>
      </c>
      <c r="I25" s="140">
        <v>234</v>
      </c>
      <c r="J25" s="115">
        <v>-7</v>
      </c>
      <c r="K25" s="116">
        <v>-2.9914529914529915</v>
      </c>
    </row>
    <row r="26" spans="1:11" ht="14.1" customHeight="1" x14ac:dyDescent="0.2">
      <c r="A26" s="306">
        <v>26</v>
      </c>
      <c r="B26" s="307" t="s">
        <v>243</v>
      </c>
      <c r="C26" s="308"/>
      <c r="D26" s="113">
        <v>0.84646617576216365</v>
      </c>
      <c r="E26" s="115">
        <v>123</v>
      </c>
      <c r="F26" s="114">
        <v>134</v>
      </c>
      <c r="G26" s="114">
        <v>142</v>
      </c>
      <c r="H26" s="114">
        <v>139</v>
      </c>
      <c r="I26" s="140">
        <v>140</v>
      </c>
      <c r="J26" s="115">
        <v>-17</v>
      </c>
      <c r="K26" s="116">
        <v>-12.142857142857142</v>
      </c>
    </row>
    <row r="27" spans="1:11" ht="14.1" customHeight="1" x14ac:dyDescent="0.2">
      <c r="A27" s="306">
        <v>27</v>
      </c>
      <c r="B27" s="307" t="s">
        <v>244</v>
      </c>
      <c r="C27" s="308"/>
      <c r="D27" s="113">
        <v>0.54366526735943843</v>
      </c>
      <c r="E27" s="115">
        <v>79</v>
      </c>
      <c r="F27" s="114">
        <v>83</v>
      </c>
      <c r="G27" s="114">
        <v>80</v>
      </c>
      <c r="H27" s="114">
        <v>82</v>
      </c>
      <c r="I27" s="140">
        <v>79</v>
      </c>
      <c r="J27" s="115">
        <v>0</v>
      </c>
      <c r="K27" s="116">
        <v>0</v>
      </c>
    </row>
    <row r="28" spans="1:11" ht="14.1" customHeight="1" x14ac:dyDescent="0.2">
      <c r="A28" s="306">
        <v>28</v>
      </c>
      <c r="B28" s="307" t="s">
        <v>245</v>
      </c>
      <c r="C28" s="308"/>
      <c r="D28" s="113">
        <v>0.21333700364737457</v>
      </c>
      <c r="E28" s="115">
        <v>31</v>
      </c>
      <c r="F28" s="114">
        <v>28</v>
      </c>
      <c r="G28" s="114">
        <v>27</v>
      </c>
      <c r="H28" s="114">
        <v>28</v>
      </c>
      <c r="I28" s="140">
        <v>28</v>
      </c>
      <c r="J28" s="115">
        <v>3</v>
      </c>
      <c r="K28" s="116">
        <v>10.714285714285714</v>
      </c>
    </row>
    <row r="29" spans="1:11" ht="14.1" customHeight="1" x14ac:dyDescent="0.2">
      <c r="A29" s="306">
        <v>29</v>
      </c>
      <c r="B29" s="307" t="s">
        <v>246</v>
      </c>
      <c r="C29" s="308"/>
      <c r="D29" s="113">
        <v>3.5785561902140253</v>
      </c>
      <c r="E29" s="115">
        <v>520</v>
      </c>
      <c r="F29" s="114">
        <v>571</v>
      </c>
      <c r="G29" s="114">
        <v>582</v>
      </c>
      <c r="H29" s="114">
        <v>594</v>
      </c>
      <c r="I29" s="140">
        <v>590</v>
      </c>
      <c r="J29" s="115">
        <v>-70</v>
      </c>
      <c r="K29" s="116">
        <v>-11.864406779661017</v>
      </c>
    </row>
    <row r="30" spans="1:11" ht="14.1" customHeight="1" x14ac:dyDescent="0.2">
      <c r="A30" s="306" t="s">
        <v>247</v>
      </c>
      <c r="B30" s="307" t="s">
        <v>248</v>
      </c>
      <c r="C30" s="308"/>
      <c r="D30" s="113" t="s">
        <v>514</v>
      </c>
      <c r="E30" s="115" t="s">
        <v>514</v>
      </c>
      <c r="F30" s="114" t="s">
        <v>514</v>
      </c>
      <c r="G30" s="114" t="s">
        <v>514</v>
      </c>
      <c r="H30" s="114" t="s">
        <v>514</v>
      </c>
      <c r="I30" s="140">
        <v>69</v>
      </c>
      <c r="J30" s="115" t="s">
        <v>514</v>
      </c>
      <c r="K30" s="116" t="s">
        <v>514</v>
      </c>
    </row>
    <row r="31" spans="1:11" ht="14.1" customHeight="1" x14ac:dyDescent="0.2">
      <c r="A31" s="306" t="s">
        <v>249</v>
      </c>
      <c r="B31" s="307" t="s">
        <v>250</v>
      </c>
      <c r="C31" s="308"/>
      <c r="D31" s="113">
        <v>3.1725276994012801</v>
      </c>
      <c r="E31" s="115">
        <v>461</v>
      </c>
      <c r="F31" s="114">
        <v>507</v>
      </c>
      <c r="G31" s="114">
        <v>519</v>
      </c>
      <c r="H31" s="114">
        <v>526</v>
      </c>
      <c r="I31" s="140">
        <v>521</v>
      </c>
      <c r="J31" s="115">
        <v>-60</v>
      </c>
      <c r="K31" s="116">
        <v>-11.516314779270633</v>
      </c>
    </row>
    <row r="32" spans="1:11" ht="14.1" customHeight="1" x14ac:dyDescent="0.2">
      <c r="A32" s="306">
        <v>31</v>
      </c>
      <c r="B32" s="307" t="s">
        <v>251</v>
      </c>
      <c r="C32" s="308"/>
      <c r="D32" s="113">
        <v>0.29591906957539055</v>
      </c>
      <c r="E32" s="115">
        <v>43</v>
      </c>
      <c r="F32" s="114">
        <v>46</v>
      </c>
      <c r="G32" s="114">
        <v>44</v>
      </c>
      <c r="H32" s="114">
        <v>39</v>
      </c>
      <c r="I32" s="140">
        <v>40</v>
      </c>
      <c r="J32" s="115">
        <v>3</v>
      </c>
      <c r="K32" s="116">
        <v>7.5</v>
      </c>
    </row>
    <row r="33" spans="1:11" ht="14.1" customHeight="1" x14ac:dyDescent="0.2">
      <c r="A33" s="306">
        <v>32</v>
      </c>
      <c r="B33" s="307" t="s">
        <v>252</v>
      </c>
      <c r="C33" s="308"/>
      <c r="D33" s="113">
        <v>0.91528456403551028</v>
      </c>
      <c r="E33" s="115">
        <v>133</v>
      </c>
      <c r="F33" s="114">
        <v>149</v>
      </c>
      <c r="G33" s="114">
        <v>150</v>
      </c>
      <c r="H33" s="114">
        <v>144</v>
      </c>
      <c r="I33" s="140">
        <v>153</v>
      </c>
      <c r="J33" s="115">
        <v>-20</v>
      </c>
      <c r="K33" s="116">
        <v>-13.071895424836601</v>
      </c>
    </row>
    <row r="34" spans="1:11" ht="14.1" customHeight="1" x14ac:dyDescent="0.2">
      <c r="A34" s="306">
        <v>33</v>
      </c>
      <c r="B34" s="307" t="s">
        <v>253</v>
      </c>
      <c r="C34" s="308"/>
      <c r="D34" s="113">
        <v>0.51613791205009973</v>
      </c>
      <c r="E34" s="115">
        <v>75</v>
      </c>
      <c r="F34" s="114">
        <v>72</v>
      </c>
      <c r="G34" s="114">
        <v>75</v>
      </c>
      <c r="H34" s="114">
        <v>78</v>
      </c>
      <c r="I34" s="140">
        <v>84</v>
      </c>
      <c r="J34" s="115">
        <v>-9</v>
      </c>
      <c r="K34" s="116">
        <v>-10.714285714285714</v>
      </c>
    </row>
    <row r="35" spans="1:11" ht="14.1" customHeight="1" x14ac:dyDescent="0.2">
      <c r="A35" s="306">
        <v>34</v>
      </c>
      <c r="B35" s="307" t="s">
        <v>254</v>
      </c>
      <c r="C35" s="308"/>
      <c r="D35" s="113">
        <v>6.3794645929392333</v>
      </c>
      <c r="E35" s="115">
        <v>927</v>
      </c>
      <c r="F35" s="114">
        <v>949</v>
      </c>
      <c r="G35" s="114">
        <v>955</v>
      </c>
      <c r="H35" s="114">
        <v>965</v>
      </c>
      <c r="I35" s="140">
        <v>953</v>
      </c>
      <c r="J35" s="115">
        <v>-26</v>
      </c>
      <c r="K35" s="116">
        <v>-2.7282266526757608</v>
      </c>
    </row>
    <row r="36" spans="1:11" ht="14.1" customHeight="1" x14ac:dyDescent="0.2">
      <c r="A36" s="306">
        <v>41</v>
      </c>
      <c r="B36" s="307" t="s">
        <v>255</v>
      </c>
      <c r="C36" s="308"/>
      <c r="D36" s="113">
        <v>0.41291032964007984</v>
      </c>
      <c r="E36" s="115">
        <v>60</v>
      </c>
      <c r="F36" s="114">
        <v>59</v>
      </c>
      <c r="G36" s="114">
        <v>55</v>
      </c>
      <c r="H36" s="114">
        <v>52</v>
      </c>
      <c r="I36" s="140">
        <v>41</v>
      </c>
      <c r="J36" s="115">
        <v>19</v>
      </c>
      <c r="K36" s="116">
        <v>46.341463414634148</v>
      </c>
    </row>
    <row r="37" spans="1:11" ht="14.1" customHeight="1" x14ac:dyDescent="0.2">
      <c r="A37" s="306">
        <v>42</v>
      </c>
      <c r="B37" s="307" t="s">
        <v>256</v>
      </c>
      <c r="C37" s="308"/>
      <c r="D37" s="113">
        <v>9.63457435826853E-2</v>
      </c>
      <c r="E37" s="115">
        <v>14</v>
      </c>
      <c r="F37" s="114">
        <v>15</v>
      </c>
      <c r="G37" s="114">
        <v>17</v>
      </c>
      <c r="H37" s="114">
        <v>15</v>
      </c>
      <c r="I37" s="140">
        <v>16</v>
      </c>
      <c r="J37" s="115">
        <v>-2</v>
      </c>
      <c r="K37" s="116">
        <v>-12.5</v>
      </c>
    </row>
    <row r="38" spans="1:11" ht="14.1" customHeight="1" x14ac:dyDescent="0.2">
      <c r="A38" s="306">
        <v>43</v>
      </c>
      <c r="B38" s="307" t="s">
        <v>257</v>
      </c>
      <c r="C38" s="308"/>
      <c r="D38" s="113">
        <v>0.32344642488472919</v>
      </c>
      <c r="E38" s="115">
        <v>47</v>
      </c>
      <c r="F38" s="114">
        <v>45</v>
      </c>
      <c r="G38" s="114">
        <v>48</v>
      </c>
      <c r="H38" s="114">
        <v>50</v>
      </c>
      <c r="I38" s="140">
        <v>51</v>
      </c>
      <c r="J38" s="115">
        <v>-4</v>
      </c>
      <c r="K38" s="116">
        <v>-7.8431372549019605</v>
      </c>
    </row>
    <row r="39" spans="1:11" ht="14.1" customHeight="1" x14ac:dyDescent="0.2">
      <c r="A39" s="306">
        <v>51</v>
      </c>
      <c r="B39" s="307" t="s">
        <v>258</v>
      </c>
      <c r="C39" s="308"/>
      <c r="D39" s="113">
        <v>5.6843988713784324</v>
      </c>
      <c r="E39" s="115">
        <v>826</v>
      </c>
      <c r="F39" s="114">
        <v>848</v>
      </c>
      <c r="G39" s="114">
        <v>878</v>
      </c>
      <c r="H39" s="114">
        <v>895</v>
      </c>
      <c r="I39" s="140">
        <v>910</v>
      </c>
      <c r="J39" s="115">
        <v>-84</v>
      </c>
      <c r="K39" s="116">
        <v>-9.2307692307692299</v>
      </c>
    </row>
    <row r="40" spans="1:11" ht="14.1" customHeight="1" x14ac:dyDescent="0.2">
      <c r="A40" s="306" t="s">
        <v>259</v>
      </c>
      <c r="B40" s="307" t="s">
        <v>260</v>
      </c>
      <c r="C40" s="308"/>
      <c r="D40" s="113">
        <v>5.4022434794577112</v>
      </c>
      <c r="E40" s="115">
        <v>785</v>
      </c>
      <c r="F40" s="114">
        <v>808</v>
      </c>
      <c r="G40" s="114">
        <v>840</v>
      </c>
      <c r="H40" s="114">
        <v>860</v>
      </c>
      <c r="I40" s="140">
        <v>875</v>
      </c>
      <c r="J40" s="115">
        <v>-90</v>
      </c>
      <c r="K40" s="116">
        <v>-10.285714285714286</v>
      </c>
    </row>
    <row r="41" spans="1:11" ht="14.1" customHeight="1" x14ac:dyDescent="0.2">
      <c r="A41" s="306"/>
      <c r="B41" s="307" t="s">
        <v>261</v>
      </c>
      <c r="C41" s="308"/>
      <c r="D41" s="113">
        <v>2.3260615236391162</v>
      </c>
      <c r="E41" s="115">
        <v>338</v>
      </c>
      <c r="F41" s="114">
        <v>341</v>
      </c>
      <c r="G41" s="114">
        <v>360</v>
      </c>
      <c r="H41" s="114">
        <v>364</v>
      </c>
      <c r="I41" s="140">
        <v>363</v>
      </c>
      <c r="J41" s="115">
        <v>-25</v>
      </c>
      <c r="K41" s="116">
        <v>-6.887052341597796</v>
      </c>
    </row>
    <row r="42" spans="1:11" ht="14.1" customHeight="1" x14ac:dyDescent="0.2">
      <c r="A42" s="306">
        <v>52</v>
      </c>
      <c r="B42" s="307" t="s">
        <v>262</v>
      </c>
      <c r="C42" s="308"/>
      <c r="D42" s="113">
        <v>6.0284908127451651</v>
      </c>
      <c r="E42" s="115">
        <v>876</v>
      </c>
      <c r="F42" s="114">
        <v>949</v>
      </c>
      <c r="G42" s="114">
        <v>981</v>
      </c>
      <c r="H42" s="114">
        <v>954</v>
      </c>
      <c r="I42" s="140">
        <v>923</v>
      </c>
      <c r="J42" s="115">
        <v>-47</v>
      </c>
      <c r="K42" s="116">
        <v>-5.0920910075839654</v>
      </c>
    </row>
    <row r="43" spans="1:11" ht="14.1" customHeight="1" x14ac:dyDescent="0.2">
      <c r="A43" s="306" t="s">
        <v>263</v>
      </c>
      <c r="B43" s="307" t="s">
        <v>264</v>
      </c>
      <c r="C43" s="308"/>
      <c r="D43" s="113">
        <v>5.7600990984791141</v>
      </c>
      <c r="E43" s="115">
        <v>837</v>
      </c>
      <c r="F43" s="114">
        <v>903</v>
      </c>
      <c r="G43" s="114">
        <v>911</v>
      </c>
      <c r="H43" s="114">
        <v>886</v>
      </c>
      <c r="I43" s="140">
        <v>883</v>
      </c>
      <c r="J43" s="115">
        <v>-46</v>
      </c>
      <c r="K43" s="116">
        <v>-5.2095130237825593</v>
      </c>
    </row>
    <row r="44" spans="1:11" ht="14.1" customHeight="1" x14ac:dyDescent="0.2">
      <c r="A44" s="306">
        <v>53</v>
      </c>
      <c r="B44" s="307" t="s">
        <v>265</v>
      </c>
      <c r="C44" s="308"/>
      <c r="D44" s="113">
        <v>2.0026150987543874</v>
      </c>
      <c r="E44" s="115">
        <v>291</v>
      </c>
      <c r="F44" s="114">
        <v>286</v>
      </c>
      <c r="G44" s="114">
        <v>295</v>
      </c>
      <c r="H44" s="114">
        <v>281</v>
      </c>
      <c r="I44" s="140">
        <v>264</v>
      </c>
      <c r="J44" s="115">
        <v>27</v>
      </c>
      <c r="K44" s="116">
        <v>10.227272727272727</v>
      </c>
    </row>
    <row r="45" spans="1:11" ht="14.1" customHeight="1" x14ac:dyDescent="0.2">
      <c r="A45" s="306" t="s">
        <v>266</v>
      </c>
      <c r="B45" s="307" t="s">
        <v>267</v>
      </c>
      <c r="C45" s="308"/>
      <c r="D45" s="113">
        <v>1.8580964833803593</v>
      </c>
      <c r="E45" s="115">
        <v>270</v>
      </c>
      <c r="F45" s="114">
        <v>264</v>
      </c>
      <c r="G45" s="114">
        <v>274</v>
      </c>
      <c r="H45" s="114">
        <v>260</v>
      </c>
      <c r="I45" s="140">
        <v>240</v>
      </c>
      <c r="J45" s="115">
        <v>30</v>
      </c>
      <c r="K45" s="116">
        <v>12.5</v>
      </c>
    </row>
    <row r="46" spans="1:11" ht="14.1" customHeight="1" x14ac:dyDescent="0.2">
      <c r="A46" s="306">
        <v>54</v>
      </c>
      <c r="B46" s="307" t="s">
        <v>268</v>
      </c>
      <c r="C46" s="308"/>
      <c r="D46" s="113">
        <v>11.06599683435414</v>
      </c>
      <c r="E46" s="115">
        <v>1608</v>
      </c>
      <c r="F46" s="114">
        <v>1660</v>
      </c>
      <c r="G46" s="114">
        <v>1717</v>
      </c>
      <c r="H46" s="114">
        <v>1737</v>
      </c>
      <c r="I46" s="140">
        <v>1789</v>
      </c>
      <c r="J46" s="115">
        <v>-181</v>
      </c>
      <c r="K46" s="116">
        <v>-10.117384013415316</v>
      </c>
    </row>
    <row r="47" spans="1:11" ht="14.1" customHeight="1" x14ac:dyDescent="0.2">
      <c r="A47" s="306">
        <v>61</v>
      </c>
      <c r="B47" s="307" t="s">
        <v>269</v>
      </c>
      <c r="C47" s="308"/>
      <c r="D47" s="113">
        <v>0.75700227100681305</v>
      </c>
      <c r="E47" s="115">
        <v>110</v>
      </c>
      <c r="F47" s="114">
        <v>103</v>
      </c>
      <c r="G47" s="114">
        <v>102</v>
      </c>
      <c r="H47" s="114">
        <v>98</v>
      </c>
      <c r="I47" s="140">
        <v>107</v>
      </c>
      <c r="J47" s="115">
        <v>3</v>
      </c>
      <c r="K47" s="116">
        <v>2.8037383177570092</v>
      </c>
    </row>
    <row r="48" spans="1:11" ht="14.1" customHeight="1" x14ac:dyDescent="0.2">
      <c r="A48" s="306">
        <v>62</v>
      </c>
      <c r="B48" s="307" t="s">
        <v>270</v>
      </c>
      <c r="C48" s="308"/>
      <c r="D48" s="113">
        <v>15.215745647236941</v>
      </c>
      <c r="E48" s="115">
        <v>2211</v>
      </c>
      <c r="F48" s="114">
        <v>2154</v>
      </c>
      <c r="G48" s="114">
        <v>2132</v>
      </c>
      <c r="H48" s="114">
        <v>2082</v>
      </c>
      <c r="I48" s="140">
        <v>2013</v>
      </c>
      <c r="J48" s="115">
        <v>198</v>
      </c>
      <c r="K48" s="116">
        <v>9.8360655737704921</v>
      </c>
    </row>
    <row r="49" spans="1:11" ht="14.1" customHeight="1" x14ac:dyDescent="0.2">
      <c r="A49" s="306">
        <v>63</v>
      </c>
      <c r="B49" s="307" t="s">
        <v>271</v>
      </c>
      <c r="C49" s="308"/>
      <c r="D49" s="113">
        <v>9.4900557428945014</v>
      </c>
      <c r="E49" s="115">
        <v>1379</v>
      </c>
      <c r="F49" s="114">
        <v>1632</v>
      </c>
      <c r="G49" s="114">
        <v>1637</v>
      </c>
      <c r="H49" s="114">
        <v>1654</v>
      </c>
      <c r="I49" s="140">
        <v>1486</v>
      </c>
      <c r="J49" s="115">
        <v>-107</v>
      </c>
      <c r="K49" s="116">
        <v>-7.2005383580080755</v>
      </c>
    </row>
    <row r="50" spans="1:11" ht="14.1" customHeight="1" x14ac:dyDescent="0.2">
      <c r="A50" s="306" t="s">
        <v>272</v>
      </c>
      <c r="B50" s="307" t="s">
        <v>273</v>
      </c>
      <c r="C50" s="308"/>
      <c r="D50" s="113">
        <v>0.45420136260408783</v>
      </c>
      <c r="E50" s="115">
        <v>66</v>
      </c>
      <c r="F50" s="114">
        <v>68</v>
      </c>
      <c r="G50" s="114">
        <v>66</v>
      </c>
      <c r="H50" s="114">
        <v>67</v>
      </c>
      <c r="I50" s="140">
        <v>64</v>
      </c>
      <c r="J50" s="115">
        <v>2</v>
      </c>
      <c r="K50" s="116">
        <v>3.125</v>
      </c>
    </row>
    <row r="51" spans="1:11" ht="14.1" customHeight="1" x14ac:dyDescent="0.2">
      <c r="A51" s="306" t="s">
        <v>274</v>
      </c>
      <c r="B51" s="307" t="s">
        <v>275</v>
      </c>
      <c r="C51" s="308"/>
      <c r="D51" s="113">
        <v>7.8934691349528592</v>
      </c>
      <c r="E51" s="115">
        <v>1147</v>
      </c>
      <c r="F51" s="114">
        <v>1418</v>
      </c>
      <c r="G51" s="114">
        <v>1435</v>
      </c>
      <c r="H51" s="114">
        <v>1471</v>
      </c>
      <c r="I51" s="140">
        <v>1353</v>
      </c>
      <c r="J51" s="115">
        <v>-206</v>
      </c>
      <c r="K51" s="116">
        <v>-15.225424981522542</v>
      </c>
    </row>
    <row r="52" spans="1:11" ht="14.1" customHeight="1" x14ac:dyDescent="0.2">
      <c r="A52" s="306">
        <v>71</v>
      </c>
      <c r="B52" s="307" t="s">
        <v>276</v>
      </c>
      <c r="C52" s="308"/>
      <c r="D52" s="113">
        <v>13.983896497144038</v>
      </c>
      <c r="E52" s="115">
        <v>2032</v>
      </c>
      <c r="F52" s="114">
        <v>2095</v>
      </c>
      <c r="G52" s="114">
        <v>2093</v>
      </c>
      <c r="H52" s="114">
        <v>2110</v>
      </c>
      <c r="I52" s="140">
        <v>2095</v>
      </c>
      <c r="J52" s="115">
        <v>-63</v>
      </c>
      <c r="K52" s="116">
        <v>-3.007159904534606</v>
      </c>
    </row>
    <row r="53" spans="1:11" ht="14.1" customHeight="1" x14ac:dyDescent="0.2">
      <c r="A53" s="306" t="s">
        <v>277</v>
      </c>
      <c r="B53" s="307" t="s">
        <v>278</v>
      </c>
      <c r="C53" s="308"/>
      <c r="D53" s="113">
        <v>1.6998141903516619</v>
      </c>
      <c r="E53" s="115">
        <v>247</v>
      </c>
      <c r="F53" s="114">
        <v>243</v>
      </c>
      <c r="G53" s="114">
        <v>239</v>
      </c>
      <c r="H53" s="114">
        <v>240</v>
      </c>
      <c r="I53" s="140">
        <v>233</v>
      </c>
      <c r="J53" s="115">
        <v>14</v>
      </c>
      <c r="K53" s="116">
        <v>6.0085836909871242</v>
      </c>
    </row>
    <row r="54" spans="1:11" ht="14.1" customHeight="1" x14ac:dyDescent="0.2">
      <c r="A54" s="306" t="s">
        <v>279</v>
      </c>
      <c r="B54" s="307" t="s">
        <v>280</v>
      </c>
      <c r="C54" s="308"/>
      <c r="D54" s="113">
        <v>11.609662101713578</v>
      </c>
      <c r="E54" s="115">
        <v>1687</v>
      </c>
      <c r="F54" s="114">
        <v>1753</v>
      </c>
      <c r="G54" s="114">
        <v>1755</v>
      </c>
      <c r="H54" s="114">
        <v>1768</v>
      </c>
      <c r="I54" s="140">
        <v>1760</v>
      </c>
      <c r="J54" s="115">
        <v>-73</v>
      </c>
      <c r="K54" s="116">
        <v>-4.1477272727272725</v>
      </c>
    </row>
    <row r="55" spans="1:11" ht="14.1" customHeight="1" x14ac:dyDescent="0.2">
      <c r="A55" s="306">
        <v>72</v>
      </c>
      <c r="B55" s="307" t="s">
        <v>281</v>
      </c>
      <c r="C55" s="308"/>
      <c r="D55" s="113">
        <v>1.7273415456610006</v>
      </c>
      <c r="E55" s="115">
        <v>251</v>
      </c>
      <c r="F55" s="114">
        <v>255</v>
      </c>
      <c r="G55" s="114">
        <v>254</v>
      </c>
      <c r="H55" s="114">
        <v>250</v>
      </c>
      <c r="I55" s="140">
        <v>242</v>
      </c>
      <c r="J55" s="115">
        <v>9</v>
      </c>
      <c r="K55" s="116">
        <v>3.71900826446281</v>
      </c>
    </row>
    <row r="56" spans="1:11" ht="14.1" customHeight="1" x14ac:dyDescent="0.2">
      <c r="A56" s="306" t="s">
        <v>282</v>
      </c>
      <c r="B56" s="307" t="s">
        <v>283</v>
      </c>
      <c r="C56" s="308"/>
      <c r="D56" s="113">
        <v>0.21333700364737457</v>
      </c>
      <c r="E56" s="115">
        <v>31</v>
      </c>
      <c r="F56" s="114">
        <v>32</v>
      </c>
      <c r="G56" s="114">
        <v>32</v>
      </c>
      <c r="H56" s="114">
        <v>33</v>
      </c>
      <c r="I56" s="140">
        <v>30</v>
      </c>
      <c r="J56" s="115">
        <v>1</v>
      </c>
      <c r="K56" s="116">
        <v>3.3333333333333335</v>
      </c>
    </row>
    <row r="57" spans="1:11" ht="14.1" customHeight="1" x14ac:dyDescent="0.2">
      <c r="A57" s="306" t="s">
        <v>284</v>
      </c>
      <c r="B57" s="307" t="s">
        <v>285</v>
      </c>
      <c r="C57" s="308"/>
      <c r="D57" s="113">
        <v>1.2937856995389168</v>
      </c>
      <c r="E57" s="115">
        <v>188</v>
      </c>
      <c r="F57" s="114">
        <v>188</v>
      </c>
      <c r="G57" s="114">
        <v>184</v>
      </c>
      <c r="H57" s="114">
        <v>179</v>
      </c>
      <c r="I57" s="140">
        <v>177</v>
      </c>
      <c r="J57" s="115">
        <v>11</v>
      </c>
      <c r="K57" s="116">
        <v>6.2146892655367232</v>
      </c>
    </row>
    <row r="58" spans="1:11" ht="14.1" customHeight="1" x14ac:dyDescent="0.2">
      <c r="A58" s="306">
        <v>73</v>
      </c>
      <c r="B58" s="307" t="s">
        <v>286</v>
      </c>
      <c r="C58" s="308"/>
      <c r="D58" s="113">
        <v>0.75012043217947832</v>
      </c>
      <c r="E58" s="115">
        <v>109</v>
      </c>
      <c r="F58" s="114">
        <v>114</v>
      </c>
      <c r="G58" s="114">
        <v>113</v>
      </c>
      <c r="H58" s="114">
        <v>105</v>
      </c>
      <c r="I58" s="140">
        <v>105</v>
      </c>
      <c r="J58" s="115">
        <v>4</v>
      </c>
      <c r="K58" s="116">
        <v>3.8095238095238093</v>
      </c>
    </row>
    <row r="59" spans="1:11" ht="14.1" customHeight="1" x14ac:dyDescent="0.2">
      <c r="A59" s="306" t="s">
        <v>287</v>
      </c>
      <c r="B59" s="307" t="s">
        <v>288</v>
      </c>
      <c r="C59" s="308"/>
      <c r="D59" s="113">
        <v>0.45420136260408783</v>
      </c>
      <c r="E59" s="115">
        <v>66</v>
      </c>
      <c r="F59" s="114">
        <v>71</v>
      </c>
      <c r="G59" s="114">
        <v>68</v>
      </c>
      <c r="H59" s="114">
        <v>63</v>
      </c>
      <c r="I59" s="140">
        <v>60</v>
      </c>
      <c r="J59" s="115">
        <v>6</v>
      </c>
      <c r="K59" s="116">
        <v>10</v>
      </c>
    </row>
    <row r="60" spans="1:11" ht="14.1" customHeight="1" x14ac:dyDescent="0.2">
      <c r="A60" s="306">
        <v>81</v>
      </c>
      <c r="B60" s="307" t="s">
        <v>289</v>
      </c>
      <c r="C60" s="308"/>
      <c r="D60" s="113">
        <v>2.6976808203151883</v>
      </c>
      <c r="E60" s="115">
        <v>392</v>
      </c>
      <c r="F60" s="114">
        <v>406</v>
      </c>
      <c r="G60" s="114">
        <v>392</v>
      </c>
      <c r="H60" s="114">
        <v>396</v>
      </c>
      <c r="I60" s="140">
        <v>390</v>
      </c>
      <c r="J60" s="115">
        <v>2</v>
      </c>
      <c r="K60" s="116">
        <v>0.51282051282051277</v>
      </c>
    </row>
    <row r="61" spans="1:11" ht="14.1" customHeight="1" x14ac:dyDescent="0.2">
      <c r="A61" s="306" t="s">
        <v>290</v>
      </c>
      <c r="B61" s="307" t="s">
        <v>291</v>
      </c>
      <c r="C61" s="308"/>
      <c r="D61" s="113">
        <v>0.9221664028628449</v>
      </c>
      <c r="E61" s="115">
        <v>134</v>
      </c>
      <c r="F61" s="114">
        <v>145</v>
      </c>
      <c r="G61" s="114">
        <v>138</v>
      </c>
      <c r="H61" s="114">
        <v>146</v>
      </c>
      <c r="I61" s="140">
        <v>145</v>
      </c>
      <c r="J61" s="115">
        <v>-11</v>
      </c>
      <c r="K61" s="116">
        <v>-7.5862068965517242</v>
      </c>
    </row>
    <row r="62" spans="1:11" ht="14.1" customHeight="1" x14ac:dyDescent="0.2">
      <c r="A62" s="306" t="s">
        <v>292</v>
      </c>
      <c r="B62" s="307" t="s">
        <v>293</v>
      </c>
      <c r="C62" s="308"/>
      <c r="D62" s="113">
        <v>0.9221664028628449</v>
      </c>
      <c r="E62" s="115">
        <v>134</v>
      </c>
      <c r="F62" s="114">
        <v>136</v>
      </c>
      <c r="G62" s="114">
        <v>132</v>
      </c>
      <c r="H62" s="114">
        <v>129</v>
      </c>
      <c r="I62" s="140">
        <v>124</v>
      </c>
      <c r="J62" s="115">
        <v>10</v>
      </c>
      <c r="K62" s="116">
        <v>8.064516129032258</v>
      </c>
    </row>
    <row r="63" spans="1:11" ht="14.1" customHeight="1" x14ac:dyDescent="0.2">
      <c r="A63" s="306"/>
      <c r="B63" s="307" t="s">
        <v>294</v>
      </c>
      <c r="C63" s="308"/>
      <c r="D63" s="113">
        <v>0.63312917211478903</v>
      </c>
      <c r="E63" s="115">
        <v>92</v>
      </c>
      <c r="F63" s="114">
        <v>92</v>
      </c>
      <c r="G63" s="114">
        <v>85</v>
      </c>
      <c r="H63" s="114">
        <v>87</v>
      </c>
      <c r="I63" s="140">
        <v>88</v>
      </c>
      <c r="J63" s="115">
        <v>4</v>
      </c>
      <c r="K63" s="116">
        <v>4.5454545454545459</v>
      </c>
    </row>
    <row r="64" spans="1:11" ht="14.1" customHeight="1" x14ac:dyDescent="0.2">
      <c r="A64" s="306" t="s">
        <v>295</v>
      </c>
      <c r="B64" s="307" t="s">
        <v>296</v>
      </c>
      <c r="C64" s="308"/>
      <c r="D64" s="113">
        <v>8.2582065928015966E-2</v>
      </c>
      <c r="E64" s="115">
        <v>12</v>
      </c>
      <c r="F64" s="114">
        <v>15</v>
      </c>
      <c r="G64" s="114">
        <v>15</v>
      </c>
      <c r="H64" s="114">
        <v>14</v>
      </c>
      <c r="I64" s="140">
        <v>14</v>
      </c>
      <c r="J64" s="115">
        <v>-2</v>
      </c>
      <c r="K64" s="116">
        <v>-14.285714285714286</v>
      </c>
    </row>
    <row r="65" spans="1:11" ht="14.1" customHeight="1" x14ac:dyDescent="0.2">
      <c r="A65" s="306" t="s">
        <v>297</v>
      </c>
      <c r="B65" s="307" t="s">
        <v>298</v>
      </c>
      <c r="C65" s="308"/>
      <c r="D65" s="113">
        <v>0.4748468790860918</v>
      </c>
      <c r="E65" s="115">
        <v>69</v>
      </c>
      <c r="F65" s="114">
        <v>68</v>
      </c>
      <c r="G65" s="114">
        <v>67</v>
      </c>
      <c r="H65" s="114">
        <v>66</v>
      </c>
      <c r="I65" s="140">
        <v>69</v>
      </c>
      <c r="J65" s="115">
        <v>0</v>
      </c>
      <c r="K65" s="116">
        <v>0</v>
      </c>
    </row>
    <row r="66" spans="1:11" ht="14.1" customHeight="1" x14ac:dyDescent="0.2">
      <c r="A66" s="306">
        <v>82</v>
      </c>
      <c r="B66" s="307" t="s">
        <v>299</v>
      </c>
      <c r="C66" s="308"/>
      <c r="D66" s="113">
        <v>1.6447594797329848</v>
      </c>
      <c r="E66" s="115">
        <v>239</v>
      </c>
      <c r="F66" s="114">
        <v>252</v>
      </c>
      <c r="G66" s="114">
        <v>270</v>
      </c>
      <c r="H66" s="114">
        <v>270</v>
      </c>
      <c r="I66" s="140">
        <v>264</v>
      </c>
      <c r="J66" s="115">
        <v>-25</v>
      </c>
      <c r="K66" s="116">
        <v>-9.4696969696969688</v>
      </c>
    </row>
    <row r="67" spans="1:11" ht="14.1" customHeight="1" x14ac:dyDescent="0.2">
      <c r="A67" s="306" t="s">
        <v>300</v>
      </c>
      <c r="B67" s="307" t="s">
        <v>301</v>
      </c>
      <c r="C67" s="308"/>
      <c r="D67" s="113">
        <v>0.58495630032344648</v>
      </c>
      <c r="E67" s="115">
        <v>85</v>
      </c>
      <c r="F67" s="114">
        <v>80</v>
      </c>
      <c r="G67" s="114">
        <v>85</v>
      </c>
      <c r="H67" s="114">
        <v>89</v>
      </c>
      <c r="I67" s="140">
        <v>87</v>
      </c>
      <c r="J67" s="115">
        <v>-2</v>
      </c>
      <c r="K67" s="116">
        <v>-2.2988505747126435</v>
      </c>
    </row>
    <row r="68" spans="1:11" ht="14.1" customHeight="1" x14ac:dyDescent="0.2">
      <c r="A68" s="306" t="s">
        <v>302</v>
      </c>
      <c r="B68" s="307" t="s">
        <v>303</v>
      </c>
      <c r="C68" s="308"/>
      <c r="D68" s="113">
        <v>0.39914665198541049</v>
      </c>
      <c r="E68" s="115">
        <v>58</v>
      </c>
      <c r="F68" s="114">
        <v>66</v>
      </c>
      <c r="G68" s="114">
        <v>72</v>
      </c>
      <c r="H68" s="114">
        <v>75</v>
      </c>
      <c r="I68" s="140">
        <v>69</v>
      </c>
      <c r="J68" s="115">
        <v>-11</v>
      </c>
      <c r="K68" s="116">
        <v>-15.942028985507246</v>
      </c>
    </row>
    <row r="69" spans="1:11" ht="14.1" customHeight="1" x14ac:dyDescent="0.2">
      <c r="A69" s="306">
        <v>83</v>
      </c>
      <c r="B69" s="307" t="s">
        <v>304</v>
      </c>
      <c r="C69" s="308"/>
      <c r="D69" s="113">
        <v>1.6929323515243273</v>
      </c>
      <c r="E69" s="115">
        <v>246</v>
      </c>
      <c r="F69" s="114">
        <v>237</v>
      </c>
      <c r="G69" s="114">
        <v>261</v>
      </c>
      <c r="H69" s="114">
        <v>255</v>
      </c>
      <c r="I69" s="140">
        <v>252</v>
      </c>
      <c r="J69" s="115">
        <v>-6</v>
      </c>
      <c r="K69" s="116">
        <v>-2.3809523809523809</v>
      </c>
    </row>
    <row r="70" spans="1:11" ht="14.1" customHeight="1" x14ac:dyDescent="0.2">
      <c r="A70" s="306" t="s">
        <v>305</v>
      </c>
      <c r="B70" s="307" t="s">
        <v>306</v>
      </c>
      <c r="C70" s="308"/>
      <c r="D70" s="113">
        <v>0.80517514279815572</v>
      </c>
      <c r="E70" s="115">
        <v>117</v>
      </c>
      <c r="F70" s="114">
        <v>116</v>
      </c>
      <c r="G70" s="114">
        <v>130</v>
      </c>
      <c r="H70" s="114">
        <v>136</v>
      </c>
      <c r="I70" s="140">
        <v>131</v>
      </c>
      <c r="J70" s="115">
        <v>-14</v>
      </c>
      <c r="K70" s="116">
        <v>-10.687022900763358</v>
      </c>
    </row>
    <row r="71" spans="1:11" ht="14.1" customHeight="1" x14ac:dyDescent="0.2">
      <c r="A71" s="306"/>
      <c r="B71" s="307" t="s">
        <v>307</v>
      </c>
      <c r="C71" s="308"/>
      <c r="D71" s="113">
        <v>0.37850113550340653</v>
      </c>
      <c r="E71" s="115">
        <v>55</v>
      </c>
      <c r="F71" s="114">
        <v>48</v>
      </c>
      <c r="G71" s="114">
        <v>53</v>
      </c>
      <c r="H71" s="114">
        <v>63</v>
      </c>
      <c r="I71" s="140">
        <v>58</v>
      </c>
      <c r="J71" s="115">
        <v>-3</v>
      </c>
      <c r="K71" s="116">
        <v>-5.1724137931034484</v>
      </c>
    </row>
    <row r="72" spans="1:11" ht="14.1" customHeight="1" x14ac:dyDescent="0.2">
      <c r="A72" s="306">
        <v>84</v>
      </c>
      <c r="B72" s="307" t="s">
        <v>308</v>
      </c>
      <c r="C72" s="308"/>
      <c r="D72" s="113">
        <v>1.4520679925676141</v>
      </c>
      <c r="E72" s="115">
        <v>211</v>
      </c>
      <c r="F72" s="114">
        <v>251</v>
      </c>
      <c r="G72" s="114">
        <v>257</v>
      </c>
      <c r="H72" s="114">
        <v>306</v>
      </c>
      <c r="I72" s="140">
        <v>236</v>
      </c>
      <c r="J72" s="115">
        <v>-25</v>
      </c>
      <c r="K72" s="116">
        <v>-10.59322033898305</v>
      </c>
    </row>
    <row r="73" spans="1:11" ht="14.1" customHeight="1" x14ac:dyDescent="0.2">
      <c r="A73" s="306" t="s">
        <v>309</v>
      </c>
      <c r="B73" s="307" t="s">
        <v>310</v>
      </c>
      <c r="C73" s="308"/>
      <c r="D73" s="113">
        <v>8.2582065928015966E-2</v>
      </c>
      <c r="E73" s="115">
        <v>12</v>
      </c>
      <c r="F73" s="114">
        <v>10</v>
      </c>
      <c r="G73" s="114">
        <v>6</v>
      </c>
      <c r="H73" s="114">
        <v>9</v>
      </c>
      <c r="I73" s="140">
        <v>8</v>
      </c>
      <c r="J73" s="115">
        <v>4</v>
      </c>
      <c r="K73" s="116">
        <v>50</v>
      </c>
    </row>
    <row r="74" spans="1:11" ht="14.1" customHeight="1" x14ac:dyDescent="0.2">
      <c r="A74" s="306" t="s">
        <v>311</v>
      </c>
      <c r="B74" s="307" t="s">
        <v>312</v>
      </c>
      <c r="C74" s="308"/>
      <c r="D74" s="113">
        <v>5.5054710618677311E-2</v>
      </c>
      <c r="E74" s="115">
        <v>8</v>
      </c>
      <c r="F74" s="114">
        <v>6</v>
      </c>
      <c r="G74" s="114">
        <v>9</v>
      </c>
      <c r="H74" s="114">
        <v>12</v>
      </c>
      <c r="I74" s="140">
        <v>11</v>
      </c>
      <c r="J74" s="115">
        <v>-3</v>
      </c>
      <c r="K74" s="116">
        <v>-27.272727272727273</v>
      </c>
    </row>
    <row r="75" spans="1:11" ht="14.1" customHeight="1" x14ac:dyDescent="0.2">
      <c r="A75" s="306" t="s">
        <v>313</v>
      </c>
      <c r="B75" s="307" t="s">
        <v>314</v>
      </c>
      <c r="C75" s="308"/>
      <c r="D75" s="113">
        <v>0.64001101094212376</v>
      </c>
      <c r="E75" s="115">
        <v>93</v>
      </c>
      <c r="F75" s="114">
        <v>130</v>
      </c>
      <c r="G75" s="114">
        <v>129</v>
      </c>
      <c r="H75" s="114">
        <v>175</v>
      </c>
      <c r="I75" s="140">
        <v>115</v>
      </c>
      <c r="J75" s="115">
        <v>-22</v>
      </c>
      <c r="K75" s="116">
        <v>-19.130434782608695</v>
      </c>
    </row>
    <row r="76" spans="1:11" ht="14.1" customHeight="1" x14ac:dyDescent="0.2">
      <c r="A76" s="306">
        <v>91</v>
      </c>
      <c r="B76" s="307" t="s">
        <v>315</v>
      </c>
      <c r="C76" s="308"/>
      <c r="D76" s="113" t="s">
        <v>514</v>
      </c>
      <c r="E76" s="115" t="s">
        <v>514</v>
      </c>
      <c r="F76" s="114">
        <v>12</v>
      </c>
      <c r="G76" s="114">
        <v>14</v>
      </c>
      <c r="H76" s="114">
        <v>16</v>
      </c>
      <c r="I76" s="140">
        <v>18</v>
      </c>
      <c r="J76" s="115" t="s">
        <v>514</v>
      </c>
      <c r="K76" s="116" t="s">
        <v>514</v>
      </c>
    </row>
    <row r="77" spans="1:11" ht="14.1" customHeight="1" x14ac:dyDescent="0.2">
      <c r="A77" s="306">
        <v>92</v>
      </c>
      <c r="B77" s="307" t="s">
        <v>316</v>
      </c>
      <c r="C77" s="308"/>
      <c r="D77" s="113">
        <v>0.37850113550340653</v>
      </c>
      <c r="E77" s="115">
        <v>55</v>
      </c>
      <c r="F77" s="114">
        <v>54</v>
      </c>
      <c r="G77" s="114">
        <v>57</v>
      </c>
      <c r="H77" s="114">
        <v>68</v>
      </c>
      <c r="I77" s="140">
        <v>69</v>
      </c>
      <c r="J77" s="115">
        <v>-14</v>
      </c>
      <c r="K77" s="116">
        <v>-20.289855072463769</v>
      </c>
    </row>
    <row r="78" spans="1:11" ht="14.1" customHeight="1" x14ac:dyDescent="0.2">
      <c r="A78" s="306">
        <v>93</v>
      </c>
      <c r="B78" s="307" t="s">
        <v>317</v>
      </c>
      <c r="C78" s="308"/>
      <c r="D78" s="113">
        <v>8.2582065928015966E-2</v>
      </c>
      <c r="E78" s="115">
        <v>12</v>
      </c>
      <c r="F78" s="114" t="s">
        <v>514</v>
      </c>
      <c r="G78" s="114" t="s">
        <v>514</v>
      </c>
      <c r="H78" s="114">
        <v>15</v>
      </c>
      <c r="I78" s="140">
        <v>11</v>
      </c>
      <c r="J78" s="115">
        <v>1</v>
      </c>
      <c r="K78" s="116">
        <v>9.0909090909090917</v>
      </c>
    </row>
    <row r="79" spans="1:11" ht="14.1" customHeight="1" x14ac:dyDescent="0.2">
      <c r="A79" s="306">
        <v>94</v>
      </c>
      <c r="B79" s="307" t="s">
        <v>318</v>
      </c>
      <c r="C79" s="308"/>
      <c r="D79" s="113">
        <v>0.9221664028628449</v>
      </c>
      <c r="E79" s="115">
        <v>134</v>
      </c>
      <c r="F79" s="114">
        <v>143</v>
      </c>
      <c r="G79" s="114">
        <v>157</v>
      </c>
      <c r="H79" s="114">
        <v>137</v>
      </c>
      <c r="I79" s="140">
        <v>127</v>
      </c>
      <c r="J79" s="115">
        <v>7</v>
      </c>
      <c r="K79" s="116">
        <v>5.5118110236220472</v>
      </c>
    </row>
    <row r="80" spans="1:11" ht="14.1" customHeight="1" x14ac:dyDescent="0.2">
      <c r="A80" s="306" t="s">
        <v>319</v>
      </c>
      <c r="B80" s="307" t="s">
        <v>320</v>
      </c>
      <c r="C80" s="308"/>
      <c r="D80" s="113" t="s">
        <v>514</v>
      </c>
      <c r="E80" s="115" t="s">
        <v>514</v>
      </c>
      <c r="F80" s="114" t="s">
        <v>514</v>
      </c>
      <c r="G80" s="114" t="s">
        <v>514</v>
      </c>
      <c r="H80" s="114">
        <v>0</v>
      </c>
      <c r="I80" s="140">
        <v>0</v>
      </c>
      <c r="J80" s="115" t="s">
        <v>514</v>
      </c>
      <c r="K80" s="116" t="s">
        <v>514</v>
      </c>
    </row>
    <row r="81" spans="1:11" ht="14.1" customHeight="1" x14ac:dyDescent="0.2">
      <c r="A81" s="310" t="s">
        <v>321</v>
      </c>
      <c r="B81" s="311" t="s">
        <v>334</v>
      </c>
      <c r="C81" s="312"/>
      <c r="D81" s="125">
        <v>3.193173215883284</v>
      </c>
      <c r="E81" s="143">
        <v>464</v>
      </c>
      <c r="F81" s="144">
        <v>477</v>
      </c>
      <c r="G81" s="144">
        <v>465</v>
      </c>
      <c r="H81" s="144">
        <v>484</v>
      </c>
      <c r="I81" s="145">
        <v>469</v>
      </c>
      <c r="J81" s="143">
        <v>-5</v>
      </c>
      <c r="K81" s="146">
        <v>-1.0660980810234542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9329</v>
      </c>
      <c r="G12" s="536">
        <v>6943</v>
      </c>
      <c r="H12" s="536">
        <v>11038</v>
      </c>
      <c r="I12" s="536">
        <v>8723</v>
      </c>
      <c r="J12" s="537">
        <v>9818</v>
      </c>
      <c r="K12" s="538">
        <v>-489</v>
      </c>
      <c r="L12" s="349">
        <v>-4.9806477897738848</v>
      </c>
    </row>
    <row r="13" spans="1:17" s="110" customFormat="1" ht="15" customHeight="1" x14ac:dyDescent="0.2">
      <c r="A13" s="350" t="s">
        <v>345</v>
      </c>
      <c r="B13" s="351" t="s">
        <v>346</v>
      </c>
      <c r="C13" s="347"/>
      <c r="D13" s="347"/>
      <c r="E13" s="348"/>
      <c r="F13" s="536">
        <v>5445</v>
      </c>
      <c r="G13" s="536">
        <v>3723</v>
      </c>
      <c r="H13" s="536">
        <v>6327</v>
      </c>
      <c r="I13" s="536">
        <v>5235</v>
      </c>
      <c r="J13" s="537">
        <v>5679</v>
      </c>
      <c r="K13" s="538">
        <v>-234</v>
      </c>
      <c r="L13" s="349">
        <v>-4.1204437400950873</v>
      </c>
    </row>
    <row r="14" spans="1:17" s="110" customFormat="1" ht="22.5" customHeight="1" x14ac:dyDescent="0.2">
      <c r="A14" s="350"/>
      <c r="B14" s="351" t="s">
        <v>347</v>
      </c>
      <c r="C14" s="347"/>
      <c r="D14" s="347"/>
      <c r="E14" s="348"/>
      <c r="F14" s="536">
        <v>3884</v>
      </c>
      <c r="G14" s="536">
        <v>3220</v>
      </c>
      <c r="H14" s="536">
        <v>4711</v>
      </c>
      <c r="I14" s="536">
        <v>3488</v>
      </c>
      <c r="J14" s="537">
        <v>4139</v>
      </c>
      <c r="K14" s="538">
        <v>-255</v>
      </c>
      <c r="L14" s="349">
        <v>-6.1609084319884033</v>
      </c>
    </row>
    <row r="15" spans="1:17" s="110" customFormat="1" ht="15" customHeight="1" x14ac:dyDescent="0.2">
      <c r="A15" s="350" t="s">
        <v>348</v>
      </c>
      <c r="B15" s="351" t="s">
        <v>108</v>
      </c>
      <c r="C15" s="347"/>
      <c r="D15" s="347"/>
      <c r="E15" s="348"/>
      <c r="F15" s="536">
        <v>1442</v>
      </c>
      <c r="G15" s="536">
        <v>1142</v>
      </c>
      <c r="H15" s="536">
        <v>3777</v>
      </c>
      <c r="I15" s="536">
        <v>1296</v>
      </c>
      <c r="J15" s="537">
        <v>1332</v>
      </c>
      <c r="K15" s="538">
        <v>110</v>
      </c>
      <c r="L15" s="349">
        <v>8.2582582582582589</v>
      </c>
    </row>
    <row r="16" spans="1:17" s="110" customFormat="1" ht="15" customHeight="1" x14ac:dyDescent="0.2">
      <c r="A16" s="350"/>
      <c r="B16" s="351" t="s">
        <v>109</v>
      </c>
      <c r="C16" s="347"/>
      <c r="D16" s="347"/>
      <c r="E16" s="348"/>
      <c r="F16" s="536">
        <v>6507</v>
      </c>
      <c r="G16" s="536">
        <v>4934</v>
      </c>
      <c r="H16" s="536">
        <v>6218</v>
      </c>
      <c r="I16" s="536">
        <v>6169</v>
      </c>
      <c r="J16" s="537">
        <v>6853</v>
      </c>
      <c r="K16" s="538">
        <v>-346</v>
      </c>
      <c r="L16" s="349">
        <v>-5.0488837005690934</v>
      </c>
    </row>
    <row r="17" spans="1:12" s="110" customFormat="1" ht="15" customHeight="1" x14ac:dyDescent="0.2">
      <c r="A17" s="350"/>
      <c r="B17" s="351" t="s">
        <v>110</v>
      </c>
      <c r="C17" s="347"/>
      <c r="D17" s="347"/>
      <c r="E17" s="348"/>
      <c r="F17" s="536">
        <v>1251</v>
      </c>
      <c r="G17" s="536">
        <v>774</v>
      </c>
      <c r="H17" s="536">
        <v>945</v>
      </c>
      <c r="I17" s="536">
        <v>1158</v>
      </c>
      <c r="J17" s="537">
        <v>1507</v>
      </c>
      <c r="K17" s="538">
        <v>-256</v>
      </c>
      <c r="L17" s="349">
        <v>-16.987392169873921</v>
      </c>
    </row>
    <row r="18" spans="1:12" s="110" customFormat="1" ht="15" customHeight="1" x14ac:dyDescent="0.2">
      <c r="A18" s="350"/>
      <c r="B18" s="351" t="s">
        <v>111</v>
      </c>
      <c r="C18" s="347"/>
      <c r="D18" s="347"/>
      <c r="E18" s="348"/>
      <c r="F18" s="536">
        <v>129</v>
      </c>
      <c r="G18" s="536">
        <v>93</v>
      </c>
      <c r="H18" s="536">
        <v>98</v>
      </c>
      <c r="I18" s="536">
        <v>100</v>
      </c>
      <c r="J18" s="537">
        <v>126</v>
      </c>
      <c r="K18" s="538">
        <v>3</v>
      </c>
      <c r="L18" s="349">
        <v>2.3809523809523809</v>
      </c>
    </row>
    <row r="19" spans="1:12" s="110" customFormat="1" ht="15" customHeight="1" x14ac:dyDescent="0.2">
      <c r="A19" s="118" t="s">
        <v>113</v>
      </c>
      <c r="B19" s="119" t="s">
        <v>181</v>
      </c>
      <c r="C19" s="347"/>
      <c r="D19" s="347"/>
      <c r="E19" s="348"/>
      <c r="F19" s="536">
        <v>6445</v>
      </c>
      <c r="G19" s="536">
        <v>4558</v>
      </c>
      <c r="H19" s="536">
        <v>8151</v>
      </c>
      <c r="I19" s="536">
        <v>6051</v>
      </c>
      <c r="J19" s="537">
        <v>6722</v>
      </c>
      <c r="K19" s="538">
        <v>-277</v>
      </c>
      <c r="L19" s="349">
        <v>-4.1207973817316272</v>
      </c>
    </row>
    <row r="20" spans="1:12" s="110" customFormat="1" ht="15" customHeight="1" x14ac:dyDescent="0.2">
      <c r="A20" s="118"/>
      <c r="B20" s="119" t="s">
        <v>182</v>
      </c>
      <c r="C20" s="347"/>
      <c r="D20" s="347"/>
      <c r="E20" s="348"/>
      <c r="F20" s="536">
        <v>2884</v>
      </c>
      <c r="G20" s="536">
        <v>2385</v>
      </c>
      <c r="H20" s="536">
        <v>2887</v>
      </c>
      <c r="I20" s="536">
        <v>2672</v>
      </c>
      <c r="J20" s="537">
        <v>3096</v>
      </c>
      <c r="K20" s="538">
        <v>-212</v>
      </c>
      <c r="L20" s="349">
        <v>-6.8475452196382429</v>
      </c>
    </row>
    <row r="21" spans="1:12" s="110" customFormat="1" ht="15" customHeight="1" x14ac:dyDescent="0.2">
      <c r="A21" s="118" t="s">
        <v>113</v>
      </c>
      <c r="B21" s="119" t="s">
        <v>116</v>
      </c>
      <c r="C21" s="347"/>
      <c r="D21" s="347"/>
      <c r="E21" s="348"/>
      <c r="F21" s="536">
        <v>7746</v>
      </c>
      <c r="G21" s="536">
        <v>5809</v>
      </c>
      <c r="H21" s="536">
        <v>9353</v>
      </c>
      <c r="I21" s="536">
        <v>7340</v>
      </c>
      <c r="J21" s="537">
        <v>8439</v>
      </c>
      <c r="K21" s="538">
        <v>-693</v>
      </c>
      <c r="L21" s="349">
        <v>-8.2118734447209381</v>
      </c>
    </row>
    <row r="22" spans="1:12" s="110" customFormat="1" ht="15" customHeight="1" x14ac:dyDescent="0.2">
      <c r="A22" s="118"/>
      <c r="B22" s="119" t="s">
        <v>117</v>
      </c>
      <c r="C22" s="347"/>
      <c r="D22" s="347"/>
      <c r="E22" s="348"/>
      <c r="F22" s="536">
        <v>1579</v>
      </c>
      <c r="G22" s="536">
        <v>1130</v>
      </c>
      <c r="H22" s="536">
        <v>1683</v>
      </c>
      <c r="I22" s="536">
        <v>1381</v>
      </c>
      <c r="J22" s="537">
        <v>1378</v>
      </c>
      <c r="K22" s="538">
        <v>201</v>
      </c>
      <c r="L22" s="349">
        <v>14.586357039187227</v>
      </c>
    </row>
    <row r="23" spans="1:12" s="110" customFormat="1" ht="15" customHeight="1" x14ac:dyDescent="0.2">
      <c r="A23" s="352" t="s">
        <v>348</v>
      </c>
      <c r="B23" s="353" t="s">
        <v>193</v>
      </c>
      <c r="C23" s="354"/>
      <c r="D23" s="354"/>
      <c r="E23" s="355"/>
      <c r="F23" s="539">
        <v>135</v>
      </c>
      <c r="G23" s="539">
        <v>188</v>
      </c>
      <c r="H23" s="539">
        <v>1819</v>
      </c>
      <c r="I23" s="539">
        <v>77</v>
      </c>
      <c r="J23" s="540">
        <v>107</v>
      </c>
      <c r="K23" s="541">
        <v>28</v>
      </c>
      <c r="L23" s="356">
        <v>26.168224299065422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30.8</v>
      </c>
      <c r="G25" s="542">
        <v>34.200000000000003</v>
      </c>
      <c r="H25" s="542">
        <v>33.1</v>
      </c>
      <c r="I25" s="542">
        <v>30.3</v>
      </c>
      <c r="J25" s="542">
        <v>32.1</v>
      </c>
      <c r="K25" s="543" t="s">
        <v>350</v>
      </c>
      <c r="L25" s="364">
        <v>-1.3000000000000007</v>
      </c>
    </row>
    <row r="26" spans="1:12" s="110" customFormat="1" ht="15" customHeight="1" x14ac:dyDescent="0.2">
      <c r="A26" s="365" t="s">
        <v>105</v>
      </c>
      <c r="B26" s="366" t="s">
        <v>346</v>
      </c>
      <c r="C26" s="362"/>
      <c r="D26" s="362"/>
      <c r="E26" s="363"/>
      <c r="F26" s="542">
        <v>28.7</v>
      </c>
      <c r="G26" s="542">
        <v>30.8</v>
      </c>
      <c r="H26" s="542">
        <v>29.3</v>
      </c>
      <c r="I26" s="542">
        <v>26.3</v>
      </c>
      <c r="J26" s="544">
        <v>29.3</v>
      </c>
      <c r="K26" s="543" t="s">
        <v>350</v>
      </c>
      <c r="L26" s="364">
        <v>-0.60000000000000142</v>
      </c>
    </row>
    <row r="27" spans="1:12" s="110" customFormat="1" ht="15" customHeight="1" x14ac:dyDescent="0.2">
      <c r="A27" s="365"/>
      <c r="B27" s="366" t="s">
        <v>347</v>
      </c>
      <c r="C27" s="362"/>
      <c r="D27" s="362"/>
      <c r="E27" s="363"/>
      <c r="F27" s="542">
        <v>33.700000000000003</v>
      </c>
      <c r="G27" s="542">
        <v>38</v>
      </c>
      <c r="H27" s="542">
        <v>38.1</v>
      </c>
      <c r="I27" s="542">
        <v>36.4</v>
      </c>
      <c r="J27" s="542">
        <v>35.9</v>
      </c>
      <c r="K27" s="543" t="s">
        <v>350</v>
      </c>
      <c r="L27" s="364">
        <v>-2.1999999999999957</v>
      </c>
    </row>
    <row r="28" spans="1:12" s="110" customFormat="1" ht="15" customHeight="1" x14ac:dyDescent="0.2">
      <c r="A28" s="365" t="s">
        <v>113</v>
      </c>
      <c r="B28" s="366" t="s">
        <v>108</v>
      </c>
      <c r="C28" s="362"/>
      <c r="D28" s="362"/>
      <c r="E28" s="363"/>
      <c r="F28" s="542">
        <v>39.4</v>
      </c>
      <c r="G28" s="542">
        <v>41</v>
      </c>
      <c r="H28" s="542">
        <v>41.3</v>
      </c>
      <c r="I28" s="542">
        <v>38.4</v>
      </c>
      <c r="J28" s="542">
        <v>41.3</v>
      </c>
      <c r="K28" s="543" t="s">
        <v>350</v>
      </c>
      <c r="L28" s="364">
        <v>-1.8999999999999986</v>
      </c>
    </row>
    <row r="29" spans="1:12" s="110" customFormat="1" ht="11.25" x14ac:dyDescent="0.2">
      <c r="A29" s="365"/>
      <c r="B29" s="366" t="s">
        <v>109</v>
      </c>
      <c r="C29" s="362"/>
      <c r="D29" s="362"/>
      <c r="E29" s="363"/>
      <c r="F29" s="542">
        <v>29.7</v>
      </c>
      <c r="G29" s="542">
        <v>33.4</v>
      </c>
      <c r="H29" s="542">
        <v>31.2</v>
      </c>
      <c r="I29" s="542">
        <v>29.3</v>
      </c>
      <c r="J29" s="544">
        <v>31.2</v>
      </c>
      <c r="K29" s="543" t="s">
        <v>350</v>
      </c>
      <c r="L29" s="364">
        <v>-1.5</v>
      </c>
    </row>
    <row r="30" spans="1:12" s="110" customFormat="1" ht="15" customHeight="1" x14ac:dyDescent="0.2">
      <c r="A30" s="365"/>
      <c r="B30" s="366" t="s">
        <v>110</v>
      </c>
      <c r="C30" s="362"/>
      <c r="D30" s="362"/>
      <c r="E30" s="363"/>
      <c r="F30" s="542">
        <v>27</v>
      </c>
      <c r="G30" s="542">
        <v>28.9</v>
      </c>
      <c r="H30" s="542">
        <v>28.3</v>
      </c>
      <c r="I30" s="542">
        <v>26.1</v>
      </c>
      <c r="J30" s="542">
        <v>26.7</v>
      </c>
      <c r="K30" s="543" t="s">
        <v>350</v>
      </c>
      <c r="L30" s="364">
        <v>0.30000000000000071</v>
      </c>
    </row>
    <row r="31" spans="1:12" s="110" customFormat="1" ht="15" customHeight="1" x14ac:dyDescent="0.2">
      <c r="A31" s="365"/>
      <c r="B31" s="366" t="s">
        <v>111</v>
      </c>
      <c r="C31" s="362"/>
      <c r="D31" s="362"/>
      <c r="E31" s="363"/>
      <c r="F31" s="542">
        <v>35.9</v>
      </c>
      <c r="G31" s="542">
        <v>50</v>
      </c>
      <c r="H31" s="542">
        <v>47.4</v>
      </c>
      <c r="I31" s="542">
        <v>46.5</v>
      </c>
      <c r="J31" s="542">
        <v>50.4</v>
      </c>
      <c r="K31" s="543" t="s">
        <v>350</v>
      </c>
      <c r="L31" s="364">
        <v>-14.5</v>
      </c>
    </row>
    <row r="32" spans="1:12" s="110" customFormat="1" ht="15" customHeight="1" x14ac:dyDescent="0.2">
      <c r="A32" s="367" t="s">
        <v>113</v>
      </c>
      <c r="B32" s="368" t="s">
        <v>181</v>
      </c>
      <c r="C32" s="362"/>
      <c r="D32" s="362"/>
      <c r="E32" s="363"/>
      <c r="F32" s="542">
        <v>27.8</v>
      </c>
      <c r="G32" s="542">
        <v>30.5</v>
      </c>
      <c r="H32" s="542">
        <v>29.7</v>
      </c>
      <c r="I32" s="542">
        <v>26.3</v>
      </c>
      <c r="J32" s="544">
        <v>28.5</v>
      </c>
      <c r="K32" s="543" t="s">
        <v>350</v>
      </c>
      <c r="L32" s="364">
        <v>-0.69999999999999929</v>
      </c>
    </row>
    <row r="33" spans="1:12" s="110" customFormat="1" ht="15" customHeight="1" x14ac:dyDescent="0.2">
      <c r="A33" s="367"/>
      <c r="B33" s="368" t="s">
        <v>182</v>
      </c>
      <c r="C33" s="362"/>
      <c r="D33" s="362"/>
      <c r="E33" s="363"/>
      <c r="F33" s="542">
        <v>37.4</v>
      </c>
      <c r="G33" s="542">
        <v>41</v>
      </c>
      <c r="H33" s="542">
        <v>40.6</v>
      </c>
      <c r="I33" s="542">
        <v>39.6</v>
      </c>
      <c r="J33" s="542">
        <v>40</v>
      </c>
      <c r="K33" s="543" t="s">
        <v>350</v>
      </c>
      <c r="L33" s="364">
        <v>-2.6000000000000014</v>
      </c>
    </row>
    <row r="34" spans="1:12" s="369" customFormat="1" ht="15" customHeight="1" x14ac:dyDescent="0.2">
      <c r="A34" s="367" t="s">
        <v>113</v>
      </c>
      <c r="B34" s="368" t="s">
        <v>116</v>
      </c>
      <c r="C34" s="362"/>
      <c r="D34" s="362"/>
      <c r="E34" s="363"/>
      <c r="F34" s="542">
        <v>29.5</v>
      </c>
      <c r="G34" s="542">
        <v>33</v>
      </c>
      <c r="H34" s="542">
        <v>33</v>
      </c>
      <c r="I34" s="542">
        <v>29.4</v>
      </c>
      <c r="J34" s="542">
        <v>30.5</v>
      </c>
      <c r="K34" s="543" t="s">
        <v>350</v>
      </c>
      <c r="L34" s="364">
        <v>-1</v>
      </c>
    </row>
    <row r="35" spans="1:12" s="369" customFormat="1" ht="11.25" x14ac:dyDescent="0.2">
      <c r="A35" s="370"/>
      <c r="B35" s="371" t="s">
        <v>117</v>
      </c>
      <c r="C35" s="372"/>
      <c r="D35" s="372"/>
      <c r="E35" s="373"/>
      <c r="F35" s="545">
        <v>37</v>
      </c>
      <c r="G35" s="545">
        <v>40.1</v>
      </c>
      <c r="H35" s="545">
        <v>33.700000000000003</v>
      </c>
      <c r="I35" s="545">
        <v>35.5</v>
      </c>
      <c r="J35" s="546">
        <v>41.6</v>
      </c>
      <c r="K35" s="547" t="s">
        <v>350</v>
      </c>
      <c r="L35" s="374">
        <v>-4.6000000000000014</v>
      </c>
    </row>
    <row r="36" spans="1:12" s="369" customFormat="1" ht="15.95" customHeight="1" x14ac:dyDescent="0.2">
      <c r="A36" s="375" t="s">
        <v>351</v>
      </c>
      <c r="B36" s="376"/>
      <c r="C36" s="377"/>
      <c r="D36" s="376"/>
      <c r="E36" s="378"/>
      <c r="F36" s="548">
        <v>9093</v>
      </c>
      <c r="G36" s="548">
        <v>6609</v>
      </c>
      <c r="H36" s="548">
        <v>8790</v>
      </c>
      <c r="I36" s="548">
        <v>8557</v>
      </c>
      <c r="J36" s="548">
        <v>9553</v>
      </c>
      <c r="K36" s="549">
        <v>-460</v>
      </c>
      <c r="L36" s="380">
        <v>-4.8152412854600648</v>
      </c>
    </row>
    <row r="37" spans="1:12" s="369" customFormat="1" ht="15.95" customHeight="1" x14ac:dyDescent="0.2">
      <c r="A37" s="381"/>
      <c r="B37" s="382" t="s">
        <v>113</v>
      </c>
      <c r="C37" s="382" t="s">
        <v>352</v>
      </c>
      <c r="D37" s="382"/>
      <c r="E37" s="383"/>
      <c r="F37" s="548">
        <v>2802</v>
      </c>
      <c r="G37" s="548">
        <v>2257</v>
      </c>
      <c r="H37" s="548">
        <v>2910</v>
      </c>
      <c r="I37" s="548">
        <v>2596</v>
      </c>
      <c r="J37" s="548">
        <v>3062</v>
      </c>
      <c r="K37" s="549">
        <v>-260</v>
      </c>
      <c r="L37" s="380">
        <v>-8.4911822338340954</v>
      </c>
    </row>
    <row r="38" spans="1:12" s="369" customFormat="1" ht="15.95" customHeight="1" x14ac:dyDescent="0.2">
      <c r="A38" s="381"/>
      <c r="B38" s="384" t="s">
        <v>105</v>
      </c>
      <c r="C38" s="384" t="s">
        <v>106</v>
      </c>
      <c r="D38" s="385"/>
      <c r="E38" s="383"/>
      <c r="F38" s="548">
        <v>5320</v>
      </c>
      <c r="G38" s="548">
        <v>3576</v>
      </c>
      <c r="H38" s="548">
        <v>5014</v>
      </c>
      <c r="I38" s="548">
        <v>5139</v>
      </c>
      <c r="J38" s="550">
        <v>5548</v>
      </c>
      <c r="K38" s="549">
        <v>-228</v>
      </c>
      <c r="L38" s="380">
        <v>-4.1095890410958908</v>
      </c>
    </row>
    <row r="39" spans="1:12" s="369" customFormat="1" ht="15.95" customHeight="1" x14ac:dyDescent="0.2">
      <c r="A39" s="381"/>
      <c r="B39" s="385"/>
      <c r="C39" s="382" t="s">
        <v>353</v>
      </c>
      <c r="D39" s="385"/>
      <c r="E39" s="383"/>
      <c r="F39" s="548">
        <v>1529</v>
      </c>
      <c r="G39" s="548">
        <v>1103</v>
      </c>
      <c r="H39" s="548">
        <v>1470</v>
      </c>
      <c r="I39" s="548">
        <v>1351</v>
      </c>
      <c r="J39" s="548">
        <v>1626</v>
      </c>
      <c r="K39" s="549">
        <v>-97</v>
      </c>
      <c r="L39" s="380">
        <v>-5.9655596555965555</v>
      </c>
    </row>
    <row r="40" spans="1:12" s="369" customFormat="1" ht="15.95" customHeight="1" x14ac:dyDescent="0.2">
      <c r="A40" s="381"/>
      <c r="B40" s="384"/>
      <c r="C40" s="384" t="s">
        <v>107</v>
      </c>
      <c r="D40" s="385"/>
      <c r="E40" s="383"/>
      <c r="F40" s="548">
        <v>3773</v>
      </c>
      <c r="G40" s="548">
        <v>3033</v>
      </c>
      <c r="H40" s="548">
        <v>3776</v>
      </c>
      <c r="I40" s="548">
        <v>3418</v>
      </c>
      <c r="J40" s="548">
        <v>4005</v>
      </c>
      <c r="K40" s="549">
        <v>-232</v>
      </c>
      <c r="L40" s="380">
        <v>-5.7927590511860174</v>
      </c>
    </row>
    <row r="41" spans="1:12" s="369" customFormat="1" ht="24" customHeight="1" x14ac:dyDescent="0.2">
      <c r="A41" s="381"/>
      <c r="B41" s="385"/>
      <c r="C41" s="382" t="s">
        <v>353</v>
      </c>
      <c r="D41" s="385"/>
      <c r="E41" s="383"/>
      <c r="F41" s="548">
        <v>1273</v>
      </c>
      <c r="G41" s="548">
        <v>1154</v>
      </c>
      <c r="H41" s="548">
        <v>1440</v>
      </c>
      <c r="I41" s="548">
        <v>1245</v>
      </c>
      <c r="J41" s="550">
        <v>1436</v>
      </c>
      <c r="K41" s="549">
        <v>-163</v>
      </c>
      <c r="L41" s="380">
        <v>-11.350974930362117</v>
      </c>
    </row>
    <row r="42" spans="1:12" s="110" customFormat="1" ht="15" customHeight="1" x14ac:dyDescent="0.2">
      <c r="A42" s="381"/>
      <c r="B42" s="384" t="s">
        <v>113</v>
      </c>
      <c r="C42" s="384" t="s">
        <v>354</v>
      </c>
      <c r="D42" s="385"/>
      <c r="E42" s="383"/>
      <c r="F42" s="548">
        <v>1283</v>
      </c>
      <c r="G42" s="548">
        <v>898</v>
      </c>
      <c r="H42" s="548">
        <v>1769</v>
      </c>
      <c r="I42" s="548">
        <v>1214</v>
      </c>
      <c r="J42" s="548">
        <v>1211</v>
      </c>
      <c r="K42" s="549">
        <v>72</v>
      </c>
      <c r="L42" s="380">
        <v>5.9454995871180838</v>
      </c>
    </row>
    <row r="43" spans="1:12" s="110" customFormat="1" ht="15" customHeight="1" x14ac:dyDescent="0.2">
      <c r="A43" s="381"/>
      <c r="B43" s="385"/>
      <c r="C43" s="382" t="s">
        <v>353</v>
      </c>
      <c r="D43" s="385"/>
      <c r="E43" s="383"/>
      <c r="F43" s="548">
        <v>505</v>
      </c>
      <c r="G43" s="548">
        <v>368</v>
      </c>
      <c r="H43" s="548">
        <v>731</v>
      </c>
      <c r="I43" s="548">
        <v>466</v>
      </c>
      <c r="J43" s="548">
        <v>500</v>
      </c>
      <c r="K43" s="549">
        <v>5</v>
      </c>
      <c r="L43" s="380">
        <v>1</v>
      </c>
    </row>
    <row r="44" spans="1:12" s="110" customFormat="1" ht="15" customHeight="1" x14ac:dyDescent="0.2">
      <c r="A44" s="381"/>
      <c r="B44" s="384"/>
      <c r="C44" s="366" t="s">
        <v>109</v>
      </c>
      <c r="D44" s="385"/>
      <c r="E44" s="383"/>
      <c r="F44" s="548">
        <v>6452</v>
      </c>
      <c r="G44" s="548">
        <v>4875</v>
      </c>
      <c r="H44" s="548">
        <v>6008</v>
      </c>
      <c r="I44" s="548">
        <v>6112</v>
      </c>
      <c r="J44" s="550">
        <v>6760</v>
      </c>
      <c r="K44" s="549">
        <v>-308</v>
      </c>
      <c r="L44" s="380">
        <v>-4.556213017751479</v>
      </c>
    </row>
    <row r="45" spans="1:12" s="110" customFormat="1" ht="15" customHeight="1" x14ac:dyDescent="0.2">
      <c r="A45" s="381"/>
      <c r="B45" s="385"/>
      <c r="C45" s="382" t="s">
        <v>353</v>
      </c>
      <c r="D45" s="385"/>
      <c r="E45" s="383"/>
      <c r="F45" s="548">
        <v>1919</v>
      </c>
      <c r="G45" s="548">
        <v>1628</v>
      </c>
      <c r="H45" s="548">
        <v>1874</v>
      </c>
      <c r="I45" s="548">
        <v>1789</v>
      </c>
      <c r="J45" s="548">
        <v>2110</v>
      </c>
      <c r="K45" s="549">
        <v>-191</v>
      </c>
      <c r="L45" s="380">
        <v>-9.0521327014218009</v>
      </c>
    </row>
    <row r="46" spans="1:12" s="110" customFormat="1" ht="15" customHeight="1" x14ac:dyDescent="0.2">
      <c r="A46" s="381"/>
      <c r="B46" s="384"/>
      <c r="C46" s="366" t="s">
        <v>110</v>
      </c>
      <c r="D46" s="385"/>
      <c r="E46" s="383"/>
      <c r="F46" s="548">
        <v>1230</v>
      </c>
      <c r="G46" s="548">
        <v>744</v>
      </c>
      <c r="H46" s="548">
        <v>916</v>
      </c>
      <c r="I46" s="548">
        <v>1132</v>
      </c>
      <c r="J46" s="548">
        <v>1459</v>
      </c>
      <c r="K46" s="549">
        <v>-229</v>
      </c>
      <c r="L46" s="380">
        <v>-15.695681973954764</v>
      </c>
    </row>
    <row r="47" spans="1:12" s="110" customFormat="1" ht="15" customHeight="1" x14ac:dyDescent="0.2">
      <c r="A47" s="381"/>
      <c r="B47" s="385"/>
      <c r="C47" s="382" t="s">
        <v>353</v>
      </c>
      <c r="D47" s="385"/>
      <c r="E47" s="383"/>
      <c r="F47" s="548">
        <v>332</v>
      </c>
      <c r="G47" s="548">
        <v>215</v>
      </c>
      <c r="H47" s="548">
        <v>259</v>
      </c>
      <c r="I47" s="548">
        <v>295</v>
      </c>
      <c r="J47" s="550">
        <v>390</v>
      </c>
      <c r="K47" s="549">
        <v>-58</v>
      </c>
      <c r="L47" s="380">
        <v>-14.871794871794872</v>
      </c>
    </row>
    <row r="48" spans="1:12" s="110" customFormat="1" ht="15" customHeight="1" x14ac:dyDescent="0.2">
      <c r="A48" s="381"/>
      <c r="B48" s="385"/>
      <c r="C48" s="366" t="s">
        <v>111</v>
      </c>
      <c r="D48" s="386"/>
      <c r="E48" s="387"/>
      <c r="F48" s="548">
        <v>128</v>
      </c>
      <c r="G48" s="548">
        <v>92</v>
      </c>
      <c r="H48" s="548">
        <v>97</v>
      </c>
      <c r="I48" s="548">
        <v>99</v>
      </c>
      <c r="J48" s="548">
        <v>123</v>
      </c>
      <c r="K48" s="549">
        <v>5</v>
      </c>
      <c r="L48" s="380">
        <v>4.0650406504065044</v>
      </c>
    </row>
    <row r="49" spans="1:12" s="110" customFormat="1" ht="15" customHeight="1" x14ac:dyDescent="0.2">
      <c r="A49" s="381"/>
      <c r="B49" s="385"/>
      <c r="C49" s="382" t="s">
        <v>353</v>
      </c>
      <c r="D49" s="385"/>
      <c r="E49" s="383"/>
      <c r="F49" s="548">
        <v>46</v>
      </c>
      <c r="G49" s="548">
        <v>46</v>
      </c>
      <c r="H49" s="548">
        <v>46</v>
      </c>
      <c r="I49" s="548">
        <v>46</v>
      </c>
      <c r="J49" s="548">
        <v>62</v>
      </c>
      <c r="K49" s="549">
        <v>-16</v>
      </c>
      <c r="L49" s="380">
        <v>-25.806451612903224</v>
      </c>
    </row>
    <row r="50" spans="1:12" s="110" customFormat="1" ht="15" customHeight="1" x14ac:dyDescent="0.2">
      <c r="A50" s="381"/>
      <c r="B50" s="384" t="s">
        <v>113</v>
      </c>
      <c r="C50" s="382" t="s">
        <v>181</v>
      </c>
      <c r="D50" s="385"/>
      <c r="E50" s="383"/>
      <c r="F50" s="548">
        <v>6272</v>
      </c>
      <c r="G50" s="548">
        <v>4304</v>
      </c>
      <c r="H50" s="548">
        <v>6019</v>
      </c>
      <c r="I50" s="548">
        <v>5952</v>
      </c>
      <c r="J50" s="550">
        <v>6589</v>
      </c>
      <c r="K50" s="549">
        <v>-317</v>
      </c>
      <c r="L50" s="380">
        <v>-4.8110487175595686</v>
      </c>
    </row>
    <row r="51" spans="1:12" s="110" customFormat="1" ht="15" customHeight="1" x14ac:dyDescent="0.2">
      <c r="A51" s="381"/>
      <c r="B51" s="385"/>
      <c r="C51" s="382" t="s">
        <v>353</v>
      </c>
      <c r="D51" s="385"/>
      <c r="E51" s="383"/>
      <c r="F51" s="548">
        <v>1746</v>
      </c>
      <c r="G51" s="548">
        <v>1313</v>
      </c>
      <c r="H51" s="548">
        <v>1786</v>
      </c>
      <c r="I51" s="548">
        <v>1564</v>
      </c>
      <c r="J51" s="548">
        <v>1877</v>
      </c>
      <c r="K51" s="549">
        <v>-131</v>
      </c>
      <c r="L51" s="380">
        <v>-6.9792221630261055</v>
      </c>
    </row>
    <row r="52" spans="1:12" s="110" customFormat="1" ht="15" customHeight="1" x14ac:dyDescent="0.2">
      <c r="A52" s="381"/>
      <c r="B52" s="384"/>
      <c r="C52" s="382" t="s">
        <v>182</v>
      </c>
      <c r="D52" s="385"/>
      <c r="E52" s="383"/>
      <c r="F52" s="548">
        <v>2821</v>
      </c>
      <c r="G52" s="548">
        <v>2305</v>
      </c>
      <c r="H52" s="548">
        <v>2771</v>
      </c>
      <c r="I52" s="548">
        <v>2605</v>
      </c>
      <c r="J52" s="548">
        <v>2964</v>
      </c>
      <c r="K52" s="549">
        <v>-143</v>
      </c>
      <c r="L52" s="380">
        <v>-4.8245614035087723</v>
      </c>
    </row>
    <row r="53" spans="1:12" s="269" customFormat="1" ht="11.25" customHeight="1" x14ac:dyDescent="0.2">
      <c r="A53" s="381"/>
      <c r="B53" s="385"/>
      <c r="C53" s="382" t="s">
        <v>353</v>
      </c>
      <c r="D53" s="385"/>
      <c r="E53" s="383"/>
      <c r="F53" s="548">
        <v>1056</v>
      </c>
      <c r="G53" s="548">
        <v>944</v>
      </c>
      <c r="H53" s="548">
        <v>1124</v>
      </c>
      <c r="I53" s="548">
        <v>1032</v>
      </c>
      <c r="J53" s="550">
        <v>1185</v>
      </c>
      <c r="K53" s="549">
        <v>-129</v>
      </c>
      <c r="L53" s="380">
        <v>-10.886075949367088</v>
      </c>
    </row>
    <row r="54" spans="1:12" s="151" customFormat="1" ht="12.75" customHeight="1" x14ac:dyDescent="0.2">
      <c r="A54" s="381"/>
      <c r="B54" s="384" t="s">
        <v>113</v>
      </c>
      <c r="C54" s="384" t="s">
        <v>116</v>
      </c>
      <c r="D54" s="385"/>
      <c r="E54" s="383"/>
      <c r="F54" s="548">
        <v>7517</v>
      </c>
      <c r="G54" s="548">
        <v>5493</v>
      </c>
      <c r="H54" s="548">
        <v>7242</v>
      </c>
      <c r="I54" s="548">
        <v>7182</v>
      </c>
      <c r="J54" s="548">
        <v>8193</v>
      </c>
      <c r="K54" s="549">
        <v>-676</v>
      </c>
      <c r="L54" s="380">
        <v>-8.2509459294519711</v>
      </c>
    </row>
    <row r="55" spans="1:12" ht="11.25" x14ac:dyDescent="0.2">
      <c r="A55" s="381"/>
      <c r="B55" s="385"/>
      <c r="C55" s="382" t="s">
        <v>353</v>
      </c>
      <c r="D55" s="385"/>
      <c r="E55" s="383"/>
      <c r="F55" s="548">
        <v>2221</v>
      </c>
      <c r="G55" s="548">
        <v>1810</v>
      </c>
      <c r="H55" s="548">
        <v>2387</v>
      </c>
      <c r="I55" s="548">
        <v>2109</v>
      </c>
      <c r="J55" s="548">
        <v>2495</v>
      </c>
      <c r="K55" s="549">
        <v>-274</v>
      </c>
      <c r="L55" s="380">
        <v>-10.981963927855711</v>
      </c>
    </row>
    <row r="56" spans="1:12" ht="14.25" customHeight="1" x14ac:dyDescent="0.2">
      <c r="A56" s="381"/>
      <c r="B56" s="385"/>
      <c r="C56" s="384" t="s">
        <v>117</v>
      </c>
      <c r="D56" s="385"/>
      <c r="E56" s="383"/>
      <c r="F56" s="548">
        <v>1572</v>
      </c>
      <c r="G56" s="548">
        <v>1113</v>
      </c>
      <c r="H56" s="548">
        <v>1547</v>
      </c>
      <c r="I56" s="548">
        <v>1373</v>
      </c>
      <c r="J56" s="548">
        <v>1359</v>
      </c>
      <c r="K56" s="549">
        <v>213</v>
      </c>
      <c r="L56" s="380">
        <v>15.673289183222957</v>
      </c>
    </row>
    <row r="57" spans="1:12" ht="18.75" customHeight="1" x14ac:dyDescent="0.2">
      <c r="A57" s="388"/>
      <c r="B57" s="389"/>
      <c r="C57" s="390" t="s">
        <v>353</v>
      </c>
      <c r="D57" s="389"/>
      <c r="E57" s="391"/>
      <c r="F57" s="551">
        <v>581</v>
      </c>
      <c r="G57" s="552">
        <v>446</v>
      </c>
      <c r="H57" s="552">
        <v>522</v>
      </c>
      <c r="I57" s="552">
        <v>487</v>
      </c>
      <c r="J57" s="552">
        <v>566</v>
      </c>
      <c r="K57" s="553">
        <f t="shared" ref="K57" si="0">IF(OR(F57=".",J57=".")=TRUE,".",IF(OR(F57="*",J57="*")=TRUE,"*",IF(AND(F57="-",J57="-")=TRUE,"-",IF(AND(ISNUMBER(J57),ISNUMBER(F57))=TRUE,IF(F57-J57=0,0,F57-J57),IF(ISNUMBER(F57)=TRUE,F57,-J57)))))</f>
        <v>15</v>
      </c>
      <c r="L57" s="392">
        <f t="shared" ref="L57" si="1">IF(K57 =".",".",IF(K57 ="*","*",IF(K57="-","-",IF(K57=0,0,IF(OR(J57="-",J57=".",F57="-",F57=".")=TRUE,"X",IF(J57=0,"0,0",IF(ABS(K57*100/J57)&gt;250,".X",(K57*100/J57))))))))</f>
        <v>2.6501766784452299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9329</v>
      </c>
      <c r="E11" s="114">
        <v>6943</v>
      </c>
      <c r="F11" s="114">
        <v>11038</v>
      </c>
      <c r="G11" s="114">
        <v>8723</v>
      </c>
      <c r="H11" s="140">
        <v>9818</v>
      </c>
      <c r="I11" s="115">
        <v>-489</v>
      </c>
      <c r="J11" s="116">
        <v>-4.9806477897738848</v>
      </c>
    </row>
    <row r="12" spans="1:15" s="110" customFormat="1" ht="24.95" customHeight="1" x14ac:dyDescent="0.2">
      <c r="A12" s="193" t="s">
        <v>132</v>
      </c>
      <c r="B12" s="194" t="s">
        <v>133</v>
      </c>
      <c r="C12" s="113">
        <v>5.3060349447957984</v>
      </c>
      <c r="D12" s="115">
        <v>495</v>
      </c>
      <c r="E12" s="114">
        <v>225</v>
      </c>
      <c r="F12" s="114">
        <v>409</v>
      </c>
      <c r="G12" s="114">
        <v>331</v>
      </c>
      <c r="H12" s="140">
        <v>265</v>
      </c>
      <c r="I12" s="115">
        <v>230</v>
      </c>
      <c r="J12" s="116">
        <v>86.79245283018868</v>
      </c>
    </row>
    <row r="13" spans="1:15" s="110" customFormat="1" ht="24.95" customHeight="1" x14ac:dyDescent="0.2">
      <c r="A13" s="193" t="s">
        <v>134</v>
      </c>
      <c r="B13" s="199" t="s">
        <v>214</v>
      </c>
      <c r="C13" s="113">
        <v>1.7258012648729768</v>
      </c>
      <c r="D13" s="115">
        <v>161</v>
      </c>
      <c r="E13" s="114">
        <v>119</v>
      </c>
      <c r="F13" s="114">
        <v>196</v>
      </c>
      <c r="G13" s="114">
        <v>167</v>
      </c>
      <c r="H13" s="140">
        <v>172</v>
      </c>
      <c r="I13" s="115">
        <v>-11</v>
      </c>
      <c r="J13" s="116">
        <v>-6.3953488372093021</v>
      </c>
    </row>
    <row r="14" spans="1:15" s="287" customFormat="1" ht="24.95" customHeight="1" x14ac:dyDescent="0.2">
      <c r="A14" s="193" t="s">
        <v>215</v>
      </c>
      <c r="B14" s="199" t="s">
        <v>137</v>
      </c>
      <c r="C14" s="113">
        <v>18.265623325115232</v>
      </c>
      <c r="D14" s="115">
        <v>1704</v>
      </c>
      <c r="E14" s="114">
        <v>1029</v>
      </c>
      <c r="F14" s="114">
        <v>1834</v>
      </c>
      <c r="G14" s="114">
        <v>1659</v>
      </c>
      <c r="H14" s="140">
        <v>1776</v>
      </c>
      <c r="I14" s="115">
        <v>-72</v>
      </c>
      <c r="J14" s="116">
        <v>-4.0540540540540544</v>
      </c>
      <c r="K14" s="110"/>
      <c r="L14" s="110"/>
      <c r="M14" s="110"/>
      <c r="N14" s="110"/>
      <c r="O14" s="110"/>
    </row>
    <row r="15" spans="1:15" s="110" customFormat="1" ht="24.95" customHeight="1" x14ac:dyDescent="0.2">
      <c r="A15" s="193" t="s">
        <v>216</v>
      </c>
      <c r="B15" s="199" t="s">
        <v>217</v>
      </c>
      <c r="C15" s="113">
        <v>5.1774037946189306</v>
      </c>
      <c r="D15" s="115">
        <v>483</v>
      </c>
      <c r="E15" s="114">
        <v>367</v>
      </c>
      <c r="F15" s="114">
        <v>628</v>
      </c>
      <c r="G15" s="114">
        <v>445</v>
      </c>
      <c r="H15" s="140">
        <v>418</v>
      </c>
      <c r="I15" s="115">
        <v>65</v>
      </c>
      <c r="J15" s="116">
        <v>15.55023923444976</v>
      </c>
    </row>
    <row r="16" spans="1:15" s="287" customFormat="1" ht="24.95" customHeight="1" x14ac:dyDescent="0.2">
      <c r="A16" s="193" t="s">
        <v>218</v>
      </c>
      <c r="B16" s="199" t="s">
        <v>141</v>
      </c>
      <c r="C16" s="113">
        <v>8.9505841998070537</v>
      </c>
      <c r="D16" s="115">
        <v>835</v>
      </c>
      <c r="E16" s="114">
        <v>452</v>
      </c>
      <c r="F16" s="114">
        <v>718</v>
      </c>
      <c r="G16" s="114">
        <v>807</v>
      </c>
      <c r="H16" s="140">
        <v>904</v>
      </c>
      <c r="I16" s="115">
        <v>-69</v>
      </c>
      <c r="J16" s="116">
        <v>-7.6327433628318584</v>
      </c>
      <c r="K16" s="110"/>
      <c r="L16" s="110"/>
      <c r="M16" s="110"/>
      <c r="N16" s="110"/>
      <c r="O16" s="110"/>
    </row>
    <row r="17" spans="1:15" s="110" customFormat="1" ht="24.95" customHeight="1" x14ac:dyDescent="0.2">
      <c r="A17" s="193" t="s">
        <v>142</v>
      </c>
      <c r="B17" s="199" t="s">
        <v>220</v>
      </c>
      <c r="C17" s="113">
        <v>4.1376353306892488</v>
      </c>
      <c r="D17" s="115">
        <v>386</v>
      </c>
      <c r="E17" s="114">
        <v>210</v>
      </c>
      <c r="F17" s="114">
        <v>488</v>
      </c>
      <c r="G17" s="114">
        <v>407</v>
      </c>
      <c r="H17" s="140">
        <v>454</v>
      </c>
      <c r="I17" s="115">
        <v>-68</v>
      </c>
      <c r="J17" s="116">
        <v>-14.977973568281937</v>
      </c>
    </row>
    <row r="18" spans="1:15" s="287" customFormat="1" ht="24.95" customHeight="1" x14ac:dyDescent="0.2">
      <c r="A18" s="201" t="s">
        <v>144</v>
      </c>
      <c r="B18" s="202" t="s">
        <v>145</v>
      </c>
      <c r="C18" s="113">
        <v>8.5003751741880151</v>
      </c>
      <c r="D18" s="115">
        <v>793</v>
      </c>
      <c r="E18" s="114">
        <v>387</v>
      </c>
      <c r="F18" s="114">
        <v>869</v>
      </c>
      <c r="G18" s="114">
        <v>798</v>
      </c>
      <c r="H18" s="140">
        <v>976</v>
      </c>
      <c r="I18" s="115">
        <v>-183</v>
      </c>
      <c r="J18" s="116">
        <v>-18.75</v>
      </c>
      <c r="K18" s="110"/>
      <c r="L18" s="110"/>
      <c r="M18" s="110"/>
      <c r="N18" s="110"/>
      <c r="O18" s="110"/>
    </row>
    <row r="19" spans="1:15" s="110" customFormat="1" ht="24.95" customHeight="1" x14ac:dyDescent="0.2">
      <c r="A19" s="193" t="s">
        <v>146</v>
      </c>
      <c r="B19" s="199" t="s">
        <v>147</v>
      </c>
      <c r="C19" s="113">
        <v>11.062278915210634</v>
      </c>
      <c r="D19" s="115">
        <v>1032</v>
      </c>
      <c r="E19" s="114">
        <v>901</v>
      </c>
      <c r="F19" s="114">
        <v>1307</v>
      </c>
      <c r="G19" s="114">
        <v>936</v>
      </c>
      <c r="H19" s="140">
        <v>1041</v>
      </c>
      <c r="I19" s="115">
        <v>-9</v>
      </c>
      <c r="J19" s="116">
        <v>-0.86455331412103742</v>
      </c>
    </row>
    <row r="20" spans="1:15" s="287" customFormat="1" ht="24.95" customHeight="1" x14ac:dyDescent="0.2">
      <c r="A20" s="193" t="s">
        <v>148</v>
      </c>
      <c r="B20" s="199" t="s">
        <v>149</v>
      </c>
      <c r="C20" s="113">
        <v>5.4239468324579265</v>
      </c>
      <c r="D20" s="115">
        <v>506</v>
      </c>
      <c r="E20" s="114">
        <v>660</v>
      </c>
      <c r="F20" s="114">
        <v>716</v>
      </c>
      <c r="G20" s="114">
        <v>596</v>
      </c>
      <c r="H20" s="140">
        <v>598</v>
      </c>
      <c r="I20" s="115">
        <v>-92</v>
      </c>
      <c r="J20" s="116">
        <v>-15.384615384615385</v>
      </c>
      <c r="K20" s="110"/>
      <c r="L20" s="110"/>
      <c r="M20" s="110"/>
      <c r="N20" s="110"/>
      <c r="O20" s="110"/>
    </row>
    <row r="21" spans="1:15" s="110" customFormat="1" ht="24.95" customHeight="1" x14ac:dyDescent="0.2">
      <c r="A21" s="201" t="s">
        <v>150</v>
      </c>
      <c r="B21" s="202" t="s">
        <v>151</v>
      </c>
      <c r="C21" s="113">
        <v>5.0058955943831061</v>
      </c>
      <c r="D21" s="115">
        <v>467</v>
      </c>
      <c r="E21" s="114">
        <v>371</v>
      </c>
      <c r="F21" s="114">
        <v>535</v>
      </c>
      <c r="G21" s="114">
        <v>525</v>
      </c>
      <c r="H21" s="140">
        <v>483</v>
      </c>
      <c r="I21" s="115">
        <v>-16</v>
      </c>
      <c r="J21" s="116">
        <v>-3.3126293995859215</v>
      </c>
    </row>
    <row r="22" spans="1:15" s="110" customFormat="1" ht="24.95" customHeight="1" x14ac:dyDescent="0.2">
      <c r="A22" s="201" t="s">
        <v>152</v>
      </c>
      <c r="B22" s="199" t="s">
        <v>153</v>
      </c>
      <c r="C22" s="113">
        <v>0.49308607567799334</v>
      </c>
      <c r="D22" s="115">
        <v>46</v>
      </c>
      <c r="E22" s="114">
        <v>62</v>
      </c>
      <c r="F22" s="114">
        <v>83</v>
      </c>
      <c r="G22" s="114">
        <v>67</v>
      </c>
      <c r="H22" s="140">
        <v>33</v>
      </c>
      <c r="I22" s="115">
        <v>13</v>
      </c>
      <c r="J22" s="116">
        <v>39.393939393939391</v>
      </c>
    </row>
    <row r="23" spans="1:15" s="110" customFormat="1" ht="24.95" customHeight="1" x14ac:dyDescent="0.2">
      <c r="A23" s="193" t="s">
        <v>154</v>
      </c>
      <c r="B23" s="199" t="s">
        <v>155</v>
      </c>
      <c r="C23" s="113">
        <v>0.49308607567799334</v>
      </c>
      <c r="D23" s="115">
        <v>46</v>
      </c>
      <c r="E23" s="114">
        <v>19</v>
      </c>
      <c r="F23" s="114">
        <v>56</v>
      </c>
      <c r="G23" s="114">
        <v>51</v>
      </c>
      <c r="H23" s="140">
        <v>46</v>
      </c>
      <c r="I23" s="115">
        <v>0</v>
      </c>
      <c r="J23" s="116">
        <v>0</v>
      </c>
    </row>
    <row r="24" spans="1:15" s="110" customFormat="1" ht="24.95" customHeight="1" x14ac:dyDescent="0.2">
      <c r="A24" s="193" t="s">
        <v>156</v>
      </c>
      <c r="B24" s="199" t="s">
        <v>221</v>
      </c>
      <c r="C24" s="113">
        <v>4.5128095187051134</v>
      </c>
      <c r="D24" s="115">
        <v>421</v>
      </c>
      <c r="E24" s="114">
        <v>323</v>
      </c>
      <c r="F24" s="114">
        <v>448</v>
      </c>
      <c r="G24" s="114">
        <v>305</v>
      </c>
      <c r="H24" s="140">
        <v>347</v>
      </c>
      <c r="I24" s="115">
        <v>74</v>
      </c>
      <c r="J24" s="116">
        <v>21.32564841498559</v>
      </c>
    </row>
    <row r="25" spans="1:15" s="110" customFormat="1" ht="24.95" customHeight="1" x14ac:dyDescent="0.2">
      <c r="A25" s="193" t="s">
        <v>222</v>
      </c>
      <c r="B25" s="204" t="s">
        <v>159</v>
      </c>
      <c r="C25" s="113">
        <v>6.2171722585486116</v>
      </c>
      <c r="D25" s="115">
        <v>580</v>
      </c>
      <c r="E25" s="114">
        <v>434</v>
      </c>
      <c r="F25" s="114">
        <v>544</v>
      </c>
      <c r="G25" s="114">
        <v>525</v>
      </c>
      <c r="H25" s="140">
        <v>679</v>
      </c>
      <c r="I25" s="115">
        <v>-99</v>
      </c>
      <c r="J25" s="116">
        <v>-14.580265095729013</v>
      </c>
    </row>
    <row r="26" spans="1:15" s="110" customFormat="1" ht="24.95" customHeight="1" x14ac:dyDescent="0.2">
      <c r="A26" s="201">
        <v>782.78300000000002</v>
      </c>
      <c r="B26" s="203" t="s">
        <v>160</v>
      </c>
      <c r="C26" s="113">
        <v>9.7438096258977378</v>
      </c>
      <c r="D26" s="115">
        <v>909</v>
      </c>
      <c r="E26" s="114">
        <v>700</v>
      </c>
      <c r="F26" s="114">
        <v>1141</v>
      </c>
      <c r="G26" s="114">
        <v>1082</v>
      </c>
      <c r="H26" s="140">
        <v>922</v>
      </c>
      <c r="I26" s="115">
        <v>-13</v>
      </c>
      <c r="J26" s="116">
        <v>-1.4099783080260304</v>
      </c>
    </row>
    <row r="27" spans="1:15" s="110" customFormat="1" ht="24.95" customHeight="1" x14ac:dyDescent="0.2">
      <c r="A27" s="193" t="s">
        <v>161</v>
      </c>
      <c r="B27" s="199" t="s">
        <v>162</v>
      </c>
      <c r="C27" s="113">
        <v>3.891092292850252</v>
      </c>
      <c r="D27" s="115">
        <v>363</v>
      </c>
      <c r="E27" s="114">
        <v>220</v>
      </c>
      <c r="F27" s="114">
        <v>454</v>
      </c>
      <c r="G27" s="114">
        <v>230</v>
      </c>
      <c r="H27" s="140">
        <v>640</v>
      </c>
      <c r="I27" s="115">
        <v>-277</v>
      </c>
      <c r="J27" s="116">
        <v>-43.28125</v>
      </c>
    </row>
    <row r="28" spans="1:15" s="110" customFormat="1" ht="24.95" customHeight="1" x14ac:dyDescent="0.2">
      <c r="A28" s="193" t="s">
        <v>163</v>
      </c>
      <c r="B28" s="199" t="s">
        <v>164</v>
      </c>
      <c r="C28" s="113">
        <v>2.7119734162289633</v>
      </c>
      <c r="D28" s="115">
        <v>253</v>
      </c>
      <c r="E28" s="114">
        <v>206</v>
      </c>
      <c r="F28" s="114">
        <v>432</v>
      </c>
      <c r="G28" s="114">
        <v>199</v>
      </c>
      <c r="H28" s="140">
        <v>326</v>
      </c>
      <c r="I28" s="115">
        <v>-73</v>
      </c>
      <c r="J28" s="116">
        <v>-22.392638036809817</v>
      </c>
    </row>
    <row r="29" spans="1:15" s="110" customFormat="1" ht="24.95" customHeight="1" x14ac:dyDescent="0.2">
      <c r="A29" s="193">
        <v>86</v>
      </c>
      <c r="B29" s="199" t="s">
        <v>165</v>
      </c>
      <c r="C29" s="113">
        <v>5.1345267445599747</v>
      </c>
      <c r="D29" s="115">
        <v>479</v>
      </c>
      <c r="E29" s="114">
        <v>427</v>
      </c>
      <c r="F29" s="114">
        <v>661</v>
      </c>
      <c r="G29" s="114">
        <v>369</v>
      </c>
      <c r="H29" s="140">
        <v>484</v>
      </c>
      <c r="I29" s="115">
        <v>-5</v>
      </c>
      <c r="J29" s="116">
        <v>-1.0330578512396693</v>
      </c>
    </row>
    <row r="30" spans="1:15" s="110" customFormat="1" ht="24.95" customHeight="1" x14ac:dyDescent="0.2">
      <c r="A30" s="193">
        <v>87.88</v>
      </c>
      <c r="B30" s="204" t="s">
        <v>166</v>
      </c>
      <c r="C30" s="113">
        <v>7.7714653231857644</v>
      </c>
      <c r="D30" s="115">
        <v>725</v>
      </c>
      <c r="E30" s="114">
        <v>587</v>
      </c>
      <c r="F30" s="114">
        <v>990</v>
      </c>
      <c r="G30" s="114">
        <v>584</v>
      </c>
      <c r="H30" s="140">
        <v>648</v>
      </c>
      <c r="I30" s="115">
        <v>77</v>
      </c>
      <c r="J30" s="116">
        <v>11.882716049382717</v>
      </c>
    </row>
    <row r="31" spans="1:15" s="110" customFormat="1" ht="24.95" customHeight="1" x14ac:dyDescent="0.2">
      <c r="A31" s="193" t="s">
        <v>167</v>
      </c>
      <c r="B31" s="199" t="s">
        <v>168</v>
      </c>
      <c r="C31" s="113">
        <v>3.7410226176439063</v>
      </c>
      <c r="D31" s="115">
        <v>349</v>
      </c>
      <c r="E31" s="114">
        <v>273</v>
      </c>
      <c r="F31" s="114">
        <v>363</v>
      </c>
      <c r="G31" s="114">
        <v>299</v>
      </c>
      <c r="H31" s="140">
        <v>382</v>
      </c>
      <c r="I31" s="115">
        <v>-33</v>
      </c>
      <c r="J31" s="116">
        <v>-8.6387434554973819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5.3060349447957984</v>
      </c>
      <c r="D34" s="115">
        <v>495</v>
      </c>
      <c r="E34" s="114">
        <v>225</v>
      </c>
      <c r="F34" s="114">
        <v>409</v>
      </c>
      <c r="G34" s="114">
        <v>331</v>
      </c>
      <c r="H34" s="140">
        <v>265</v>
      </c>
      <c r="I34" s="115">
        <v>230</v>
      </c>
      <c r="J34" s="116">
        <v>86.79245283018868</v>
      </c>
    </row>
    <row r="35" spans="1:10" s="110" customFormat="1" ht="24.95" customHeight="1" x14ac:dyDescent="0.2">
      <c r="A35" s="292" t="s">
        <v>171</v>
      </c>
      <c r="B35" s="293" t="s">
        <v>172</v>
      </c>
      <c r="C35" s="113">
        <v>28.491799764176225</v>
      </c>
      <c r="D35" s="115">
        <v>2658</v>
      </c>
      <c r="E35" s="114">
        <v>1535</v>
      </c>
      <c r="F35" s="114">
        <v>2899</v>
      </c>
      <c r="G35" s="114">
        <v>2624</v>
      </c>
      <c r="H35" s="140">
        <v>2924</v>
      </c>
      <c r="I35" s="115">
        <v>-266</v>
      </c>
      <c r="J35" s="116">
        <v>-9.0971272229822162</v>
      </c>
    </row>
    <row r="36" spans="1:10" s="110" customFormat="1" ht="24.95" customHeight="1" x14ac:dyDescent="0.2">
      <c r="A36" s="294" t="s">
        <v>173</v>
      </c>
      <c r="B36" s="295" t="s">
        <v>174</v>
      </c>
      <c r="C36" s="125">
        <v>66.202165291027981</v>
      </c>
      <c r="D36" s="143">
        <v>6176</v>
      </c>
      <c r="E36" s="144">
        <v>5183</v>
      </c>
      <c r="F36" s="144">
        <v>7730</v>
      </c>
      <c r="G36" s="144">
        <v>5768</v>
      </c>
      <c r="H36" s="145">
        <v>6629</v>
      </c>
      <c r="I36" s="143">
        <v>-453</v>
      </c>
      <c r="J36" s="146">
        <v>-6.833609895911902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9329</v>
      </c>
      <c r="F11" s="264">
        <v>6943</v>
      </c>
      <c r="G11" s="264">
        <v>11038</v>
      </c>
      <c r="H11" s="264">
        <v>8723</v>
      </c>
      <c r="I11" s="265">
        <v>9818</v>
      </c>
      <c r="J11" s="263">
        <v>-489</v>
      </c>
      <c r="K11" s="266">
        <v>-4.9806477897738848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26.723121449244292</v>
      </c>
      <c r="E13" s="115">
        <v>2493</v>
      </c>
      <c r="F13" s="114">
        <v>2021</v>
      </c>
      <c r="G13" s="114">
        <v>2887</v>
      </c>
      <c r="H13" s="114">
        <v>2513</v>
      </c>
      <c r="I13" s="140">
        <v>2631</v>
      </c>
      <c r="J13" s="115">
        <v>-138</v>
      </c>
      <c r="K13" s="116">
        <v>-5.24515393386545</v>
      </c>
    </row>
    <row r="14" spans="1:15" ht="15.95" customHeight="1" x14ac:dyDescent="0.2">
      <c r="A14" s="306" t="s">
        <v>230</v>
      </c>
      <c r="B14" s="307"/>
      <c r="C14" s="308"/>
      <c r="D14" s="113">
        <v>58.076964304855828</v>
      </c>
      <c r="E14" s="115">
        <v>5418</v>
      </c>
      <c r="F14" s="114">
        <v>3901</v>
      </c>
      <c r="G14" s="114">
        <v>6742</v>
      </c>
      <c r="H14" s="114">
        <v>5048</v>
      </c>
      <c r="I14" s="140">
        <v>5702</v>
      </c>
      <c r="J14" s="115">
        <v>-284</v>
      </c>
      <c r="K14" s="116">
        <v>-4.9807085233251494</v>
      </c>
    </row>
    <row r="15" spans="1:15" ht="15.95" customHeight="1" x14ac:dyDescent="0.2">
      <c r="A15" s="306" t="s">
        <v>231</v>
      </c>
      <c r="B15" s="307"/>
      <c r="C15" s="308"/>
      <c r="D15" s="113">
        <v>6.9996784221245578</v>
      </c>
      <c r="E15" s="115">
        <v>653</v>
      </c>
      <c r="F15" s="114">
        <v>462</v>
      </c>
      <c r="G15" s="114">
        <v>652</v>
      </c>
      <c r="H15" s="114">
        <v>611</v>
      </c>
      <c r="I15" s="140">
        <v>716</v>
      </c>
      <c r="J15" s="115">
        <v>-63</v>
      </c>
      <c r="K15" s="116">
        <v>-8.7988826815642458</v>
      </c>
    </row>
    <row r="16" spans="1:15" ht="15.95" customHeight="1" x14ac:dyDescent="0.2">
      <c r="A16" s="306" t="s">
        <v>232</v>
      </c>
      <c r="B16" s="307"/>
      <c r="C16" s="308"/>
      <c r="D16" s="113">
        <v>7.942973523421589</v>
      </c>
      <c r="E16" s="115">
        <v>741</v>
      </c>
      <c r="F16" s="114">
        <v>524</v>
      </c>
      <c r="G16" s="114">
        <v>606</v>
      </c>
      <c r="H16" s="114">
        <v>526</v>
      </c>
      <c r="I16" s="140">
        <v>736</v>
      </c>
      <c r="J16" s="115">
        <v>5</v>
      </c>
      <c r="K16" s="116">
        <v>0.67934782608695654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2.7870082538321364</v>
      </c>
      <c r="E18" s="115">
        <v>260</v>
      </c>
      <c r="F18" s="114">
        <v>219</v>
      </c>
      <c r="G18" s="114">
        <v>303</v>
      </c>
      <c r="H18" s="114">
        <v>227</v>
      </c>
      <c r="I18" s="140">
        <v>238</v>
      </c>
      <c r="J18" s="115">
        <v>22</v>
      </c>
      <c r="K18" s="116">
        <v>9.2436974789915958</v>
      </c>
    </row>
    <row r="19" spans="1:11" ht="14.1" customHeight="1" x14ac:dyDescent="0.2">
      <c r="A19" s="306" t="s">
        <v>235</v>
      </c>
      <c r="B19" s="307" t="s">
        <v>236</v>
      </c>
      <c r="C19" s="308"/>
      <c r="D19" s="113">
        <v>1.8544324150498446</v>
      </c>
      <c r="E19" s="115">
        <v>173</v>
      </c>
      <c r="F19" s="114">
        <v>154</v>
      </c>
      <c r="G19" s="114">
        <v>211</v>
      </c>
      <c r="H19" s="114">
        <v>163</v>
      </c>
      <c r="I19" s="140">
        <v>154</v>
      </c>
      <c r="J19" s="115">
        <v>19</v>
      </c>
      <c r="K19" s="116">
        <v>12.337662337662337</v>
      </c>
    </row>
    <row r="20" spans="1:11" ht="14.1" customHeight="1" x14ac:dyDescent="0.2">
      <c r="A20" s="306">
        <v>12</v>
      </c>
      <c r="B20" s="307" t="s">
        <v>237</v>
      </c>
      <c r="C20" s="308"/>
      <c r="D20" s="113">
        <v>3.7195840926144279</v>
      </c>
      <c r="E20" s="115">
        <v>347</v>
      </c>
      <c r="F20" s="114">
        <v>82</v>
      </c>
      <c r="G20" s="114">
        <v>270</v>
      </c>
      <c r="H20" s="114">
        <v>298</v>
      </c>
      <c r="I20" s="140">
        <v>217</v>
      </c>
      <c r="J20" s="115">
        <v>130</v>
      </c>
      <c r="K20" s="116">
        <v>59.907834101382491</v>
      </c>
    </row>
    <row r="21" spans="1:11" ht="14.1" customHeight="1" x14ac:dyDescent="0.2">
      <c r="A21" s="306">
        <v>21</v>
      </c>
      <c r="B21" s="307" t="s">
        <v>238</v>
      </c>
      <c r="C21" s="308"/>
      <c r="D21" s="113">
        <v>0.52524386322221028</v>
      </c>
      <c r="E21" s="115">
        <v>49</v>
      </c>
      <c r="F21" s="114">
        <v>37</v>
      </c>
      <c r="G21" s="114">
        <v>58</v>
      </c>
      <c r="H21" s="114">
        <v>81</v>
      </c>
      <c r="I21" s="140">
        <v>110</v>
      </c>
      <c r="J21" s="115">
        <v>-61</v>
      </c>
      <c r="K21" s="116">
        <v>-55.454545454545453</v>
      </c>
    </row>
    <row r="22" spans="1:11" ht="14.1" customHeight="1" x14ac:dyDescent="0.2">
      <c r="A22" s="306">
        <v>22</v>
      </c>
      <c r="B22" s="307" t="s">
        <v>239</v>
      </c>
      <c r="C22" s="308"/>
      <c r="D22" s="113">
        <v>1.3827848644013292</v>
      </c>
      <c r="E22" s="115">
        <v>129</v>
      </c>
      <c r="F22" s="114">
        <v>92</v>
      </c>
      <c r="G22" s="114">
        <v>173</v>
      </c>
      <c r="H22" s="114">
        <v>114</v>
      </c>
      <c r="I22" s="140">
        <v>103</v>
      </c>
      <c r="J22" s="115">
        <v>26</v>
      </c>
      <c r="K22" s="116">
        <v>25.242718446601941</v>
      </c>
    </row>
    <row r="23" spans="1:11" ht="14.1" customHeight="1" x14ac:dyDescent="0.2">
      <c r="A23" s="306">
        <v>23</v>
      </c>
      <c r="B23" s="307" t="s">
        <v>240</v>
      </c>
      <c r="C23" s="308"/>
      <c r="D23" s="113">
        <v>0.56812091328116621</v>
      </c>
      <c r="E23" s="115">
        <v>53</v>
      </c>
      <c r="F23" s="114">
        <v>44</v>
      </c>
      <c r="G23" s="114">
        <v>98</v>
      </c>
      <c r="H23" s="114">
        <v>44</v>
      </c>
      <c r="I23" s="140">
        <v>52</v>
      </c>
      <c r="J23" s="115">
        <v>1</v>
      </c>
      <c r="K23" s="116">
        <v>1.9230769230769231</v>
      </c>
    </row>
    <row r="24" spans="1:11" ht="14.1" customHeight="1" x14ac:dyDescent="0.2">
      <c r="A24" s="306">
        <v>24</v>
      </c>
      <c r="B24" s="307" t="s">
        <v>241</v>
      </c>
      <c r="C24" s="308"/>
      <c r="D24" s="113">
        <v>6.313645621181263</v>
      </c>
      <c r="E24" s="115">
        <v>589</v>
      </c>
      <c r="F24" s="114">
        <v>334</v>
      </c>
      <c r="G24" s="114">
        <v>610</v>
      </c>
      <c r="H24" s="114">
        <v>563</v>
      </c>
      <c r="I24" s="140">
        <v>593</v>
      </c>
      <c r="J24" s="115">
        <v>-4</v>
      </c>
      <c r="K24" s="116">
        <v>-0.67453625632377745</v>
      </c>
    </row>
    <row r="25" spans="1:11" ht="14.1" customHeight="1" x14ac:dyDescent="0.2">
      <c r="A25" s="306">
        <v>25</v>
      </c>
      <c r="B25" s="307" t="s">
        <v>242</v>
      </c>
      <c r="C25" s="308"/>
      <c r="D25" s="113">
        <v>5.048772644442062</v>
      </c>
      <c r="E25" s="115">
        <v>471</v>
      </c>
      <c r="F25" s="114">
        <v>282</v>
      </c>
      <c r="G25" s="114">
        <v>499</v>
      </c>
      <c r="H25" s="114">
        <v>490</v>
      </c>
      <c r="I25" s="140">
        <v>679</v>
      </c>
      <c r="J25" s="115">
        <v>-208</v>
      </c>
      <c r="K25" s="116">
        <v>-30.633284241531666</v>
      </c>
    </row>
    <row r="26" spans="1:11" ht="14.1" customHeight="1" x14ac:dyDescent="0.2">
      <c r="A26" s="306">
        <v>26</v>
      </c>
      <c r="B26" s="307" t="s">
        <v>243</v>
      </c>
      <c r="C26" s="308"/>
      <c r="D26" s="113">
        <v>2.7226926787437025</v>
      </c>
      <c r="E26" s="115">
        <v>254</v>
      </c>
      <c r="F26" s="114">
        <v>127</v>
      </c>
      <c r="G26" s="114">
        <v>326</v>
      </c>
      <c r="H26" s="114">
        <v>200</v>
      </c>
      <c r="I26" s="140">
        <v>227</v>
      </c>
      <c r="J26" s="115">
        <v>27</v>
      </c>
      <c r="K26" s="116">
        <v>11.894273127753303</v>
      </c>
    </row>
    <row r="27" spans="1:11" ht="14.1" customHeight="1" x14ac:dyDescent="0.2">
      <c r="A27" s="306">
        <v>27</v>
      </c>
      <c r="B27" s="307" t="s">
        <v>244</v>
      </c>
      <c r="C27" s="308"/>
      <c r="D27" s="113">
        <v>1.9080287276235395</v>
      </c>
      <c r="E27" s="115">
        <v>178</v>
      </c>
      <c r="F27" s="114">
        <v>129</v>
      </c>
      <c r="G27" s="114">
        <v>173</v>
      </c>
      <c r="H27" s="114">
        <v>175</v>
      </c>
      <c r="I27" s="140">
        <v>200</v>
      </c>
      <c r="J27" s="115">
        <v>-22</v>
      </c>
      <c r="K27" s="116">
        <v>-11</v>
      </c>
    </row>
    <row r="28" spans="1:11" ht="14.1" customHeight="1" x14ac:dyDescent="0.2">
      <c r="A28" s="306">
        <v>28</v>
      </c>
      <c r="B28" s="307" t="s">
        <v>245</v>
      </c>
      <c r="C28" s="308"/>
      <c r="D28" s="113">
        <v>0.30013935041269163</v>
      </c>
      <c r="E28" s="115">
        <v>28</v>
      </c>
      <c r="F28" s="114">
        <v>6</v>
      </c>
      <c r="G28" s="114">
        <v>38</v>
      </c>
      <c r="H28" s="114">
        <v>33</v>
      </c>
      <c r="I28" s="140">
        <v>32</v>
      </c>
      <c r="J28" s="115">
        <v>-4</v>
      </c>
      <c r="K28" s="116">
        <v>-12.5</v>
      </c>
    </row>
    <row r="29" spans="1:11" ht="14.1" customHeight="1" x14ac:dyDescent="0.2">
      <c r="A29" s="306">
        <v>29</v>
      </c>
      <c r="B29" s="307" t="s">
        <v>246</v>
      </c>
      <c r="C29" s="308"/>
      <c r="D29" s="113">
        <v>4.6950369814556758</v>
      </c>
      <c r="E29" s="115">
        <v>438</v>
      </c>
      <c r="F29" s="114">
        <v>342</v>
      </c>
      <c r="G29" s="114">
        <v>468</v>
      </c>
      <c r="H29" s="114">
        <v>470</v>
      </c>
      <c r="I29" s="140">
        <v>393</v>
      </c>
      <c r="J29" s="115">
        <v>45</v>
      </c>
      <c r="K29" s="116">
        <v>11.450381679389313</v>
      </c>
    </row>
    <row r="30" spans="1:11" ht="14.1" customHeight="1" x14ac:dyDescent="0.2">
      <c r="A30" s="306" t="s">
        <v>247</v>
      </c>
      <c r="B30" s="307" t="s">
        <v>248</v>
      </c>
      <c r="C30" s="308"/>
      <c r="D30" s="113">
        <v>2.9263586665237433</v>
      </c>
      <c r="E30" s="115">
        <v>273</v>
      </c>
      <c r="F30" s="114">
        <v>175</v>
      </c>
      <c r="G30" s="114">
        <v>270</v>
      </c>
      <c r="H30" s="114">
        <v>286</v>
      </c>
      <c r="I30" s="140">
        <v>222</v>
      </c>
      <c r="J30" s="115">
        <v>51</v>
      </c>
      <c r="K30" s="116">
        <v>22.972972972972972</v>
      </c>
    </row>
    <row r="31" spans="1:11" ht="14.1" customHeight="1" x14ac:dyDescent="0.2">
      <c r="A31" s="306" t="s">
        <v>249</v>
      </c>
      <c r="B31" s="307" t="s">
        <v>250</v>
      </c>
      <c r="C31" s="308"/>
      <c r="D31" s="113">
        <v>1.7365205273877158</v>
      </c>
      <c r="E31" s="115">
        <v>162</v>
      </c>
      <c r="F31" s="114" t="s">
        <v>514</v>
      </c>
      <c r="G31" s="114" t="s">
        <v>514</v>
      </c>
      <c r="H31" s="114">
        <v>184</v>
      </c>
      <c r="I31" s="140">
        <v>168</v>
      </c>
      <c r="J31" s="115">
        <v>-6</v>
      </c>
      <c r="K31" s="116">
        <v>-3.5714285714285716</v>
      </c>
    </row>
    <row r="32" spans="1:11" ht="14.1" customHeight="1" x14ac:dyDescent="0.2">
      <c r="A32" s="306">
        <v>31</v>
      </c>
      <c r="B32" s="307" t="s">
        <v>251</v>
      </c>
      <c r="C32" s="308"/>
      <c r="D32" s="113">
        <v>0.30013935041269163</v>
      </c>
      <c r="E32" s="115">
        <v>28</v>
      </c>
      <c r="F32" s="114">
        <v>16</v>
      </c>
      <c r="G32" s="114">
        <v>32</v>
      </c>
      <c r="H32" s="114">
        <v>32</v>
      </c>
      <c r="I32" s="140">
        <v>31</v>
      </c>
      <c r="J32" s="115">
        <v>-3</v>
      </c>
      <c r="K32" s="116">
        <v>-9.67741935483871</v>
      </c>
    </row>
    <row r="33" spans="1:11" ht="14.1" customHeight="1" x14ac:dyDescent="0.2">
      <c r="A33" s="306">
        <v>32</v>
      </c>
      <c r="B33" s="307" t="s">
        <v>252</v>
      </c>
      <c r="C33" s="308"/>
      <c r="D33" s="113">
        <v>3.1729017043627397</v>
      </c>
      <c r="E33" s="115">
        <v>296</v>
      </c>
      <c r="F33" s="114">
        <v>150</v>
      </c>
      <c r="G33" s="114">
        <v>326</v>
      </c>
      <c r="H33" s="114">
        <v>379</v>
      </c>
      <c r="I33" s="140">
        <v>434</v>
      </c>
      <c r="J33" s="115">
        <v>-138</v>
      </c>
      <c r="K33" s="116">
        <v>-31.797235023041473</v>
      </c>
    </row>
    <row r="34" spans="1:11" ht="14.1" customHeight="1" x14ac:dyDescent="0.2">
      <c r="A34" s="306">
        <v>33</v>
      </c>
      <c r="B34" s="307" t="s">
        <v>253</v>
      </c>
      <c r="C34" s="308"/>
      <c r="D34" s="113">
        <v>2.0366598778004072</v>
      </c>
      <c r="E34" s="115">
        <v>190</v>
      </c>
      <c r="F34" s="114">
        <v>75</v>
      </c>
      <c r="G34" s="114">
        <v>178</v>
      </c>
      <c r="H34" s="114">
        <v>197</v>
      </c>
      <c r="I34" s="140">
        <v>167</v>
      </c>
      <c r="J34" s="115">
        <v>23</v>
      </c>
      <c r="K34" s="116">
        <v>13.77245508982036</v>
      </c>
    </row>
    <row r="35" spans="1:11" ht="14.1" customHeight="1" x14ac:dyDescent="0.2">
      <c r="A35" s="306">
        <v>34</v>
      </c>
      <c r="B35" s="307" t="s">
        <v>254</v>
      </c>
      <c r="C35" s="308"/>
      <c r="D35" s="113">
        <v>2.7119734162289633</v>
      </c>
      <c r="E35" s="115">
        <v>253</v>
      </c>
      <c r="F35" s="114">
        <v>192</v>
      </c>
      <c r="G35" s="114">
        <v>283</v>
      </c>
      <c r="H35" s="114">
        <v>252</v>
      </c>
      <c r="I35" s="140">
        <v>306</v>
      </c>
      <c r="J35" s="115">
        <v>-53</v>
      </c>
      <c r="K35" s="116">
        <v>-17.320261437908496</v>
      </c>
    </row>
    <row r="36" spans="1:11" ht="14.1" customHeight="1" x14ac:dyDescent="0.2">
      <c r="A36" s="306">
        <v>41</v>
      </c>
      <c r="B36" s="307" t="s">
        <v>255</v>
      </c>
      <c r="C36" s="308"/>
      <c r="D36" s="113">
        <v>2.6262193161110514</v>
      </c>
      <c r="E36" s="115">
        <v>245</v>
      </c>
      <c r="F36" s="114">
        <v>141</v>
      </c>
      <c r="G36" s="114">
        <v>272</v>
      </c>
      <c r="H36" s="114">
        <v>229</v>
      </c>
      <c r="I36" s="140">
        <v>257</v>
      </c>
      <c r="J36" s="115">
        <v>-12</v>
      </c>
      <c r="K36" s="116">
        <v>-4.6692607003891053</v>
      </c>
    </row>
    <row r="37" spans="1:11" ht="14.1" customHeight="1" x14ac:dyDescent="0.2">
      <c r="A37" s="306">
        <v>42</v>
      </c>
      <c r="B37" s="307" t="s">
        <v>256</v>
      </c>
      <c r="C37" s="308"/>
      <c r="D37" s="113">
        <v>0.15006967520634582</v>
      </c>
      <c r="E37" s="115">
        <v>14</v>
      </c>
      <c r="F37" s="114">
        <v>9</v>
      </c>
      <c r="G37" s="114">
        <v>12</v>
      </c>
      <c r="H37" s="114">
        <v>12</v>
      </c>
      <c r="I37" s="140">
        <v>20</v>
      </c>
      <c r="J37" s="115">
        <v>-6</v>
      </c>
      <c r="K37" s="116">
        <v>-30</v>
      </c>
    </row>
    <row r="38" spans="1:11" ht="14.1" customHeight="1" x14ac:dyDescent="0.2">
      <c r="A38" s="306">
        <v>43</v>
      </c>
      <c r="B38" s="307" t="s">
        <v>257</v>
      </c>
      <c r="C38" s="308"/>
      <c r="D38" s="113">
        <v>0.55740165076642723</v>
      </c>
      <c r="E38" s="115">
        <v>52</v>
      </c>
      <c r="F38" s="114">
        <v>27</v>
      </c>
      <c r="G38" s="114">
        <v>73</v>
      </c>
      <c r="H38" s="114">
        <v>55</v>
      </c>
      <c r="I38" s="140">
        <v>25</v>
      </c>
      <c r="J38" s="115">
        <v>27</v>
      </c>
      <c r="K38" s="116">
        <v>108</v>
      </c>
    </row>
    <row r="39" spans="1:11" ht="14.1" customHeight="1" x14ac:dyDescent="0.2">
      <c r="A39" s="306">
        <v>51</v>
      </c>
      <c r="B39" s="307" t="s">
        <v>258</v>
      </c>
      <c r="C39" s="308"/>
      <c r="D39" s="113">
        <v>10.108264551398864</v>
      </c>
      <c r="E39" s="115">
        <v>943</v>
      </c>
      <c r="F39" s="114">
        <v>909</v>
      </c>
      <c r="G39" s="114">
        <v>1193</v>
      </c>
      <c r="H39" s="114">
        <v>840</v>
      </c>
      <c r="I39" s="140">
        <v>853</v>
      </c>
      <c r="J39" s="115">
        <v>90</v>
      </c>
      <c r="K39" s="116">
        <v>10.550996483001173</v>
      </c>
    </row>
    <row r="40" spans="1:11" ht="14.1" customHeight="1" x14ac:dyDescent="0.2">
      <c r="A40" s="306" t="s">
        <v>259</v>
      </c>
      <c r="B40" s="307" t="s">
        <v>260</v>
      </c>
      <c r="C40" s="308"/>
      <c r="D40" s="113">
        <v>9.0256190374102268</v>
      </c>
      <c r="E40" s="115">
        <v>842</v>
      </c>
      <c r="F40" s="114">
        <v>758</v>
      </c>
      <c r="G40" s="114">
        <v>1120</v>
      </c>
      <c r="H40" s="114">
        <v>777</v>
      </c>
      <c r="I40" s="140">
        <v>765</v>
      </c>
      <c r="J40" s="115">
        <v>77</v>
      </c>
      <c r="K40" s="116">
        <v>10.065359477124183</v>
      </c>
    </row>
    <row r="41" spans="1:11" ht="14.1" customHeight="1" x14ac:dyDescent="0.2">
      <c r="A41" s="306"/>
      <c r="B41" s="307" t="s">
        <v>261</v>
      </c>
      <c r="C41" s="308"/>
      <c r="D41" s="113">
        <v>8.4574981241290601</v>
      </c>
      <c r="E41" s="115">
        <v>789</v>
      </c>
      <c r="F41" s="114">
        <v>660</v>
      </c>
      <c r="G41" s="114">
        <v>1017</v>
      </c>
      <c r="H41" s="114">
        <v>707</v>
      </c>
      <c r="I41" s="140">
        <v>688</v>
      </c>
      <c r="J41" s="115">
        <v>101</v>
      </c>
      <c r="K41" s="116">
        <v>14.680232558139535</v>
      </c>
    </row>
    <row r="42" spans="1:11" ht="14.1" customHeight="1" x14ac:dyDescent="0.2">
      <c r="A42" s="306">
        <v>52</v>
      </c>
      <c r="B42" s="307" t="s">
        <v>262</v>
      </c>
      <c r="C42" s="308"/>
      <c r="D42" s="113">
        <v>4.9951763318683673</v>
      </c>
      <c r="E42" s="115">
        <v>466</v>
      </c>
      <c r="F42" s="114">
        <v>345</v>
      </c>
      <c r="G42" s="114">
        <v>488</v>
      </c>
      <c r="H42" s="114">
        <v>507</v>
      </c>
      <c r="I42" s="140">
        <v>502</v>
      </c>
      <c r="J42" s="115">
        <v>-36</v>
      </c>
      <c r="K42" s="116">
        <v>-7.1713147410358564</v>
      </c>
    </row>
    <row r="43" spans="1:11" ht="14.1" customHeight="1" x14ac:dyDescent="0.2">
      <c r="A43" s="306" t="s">
        <v>263</v>
      </c>
      <c r="B43" s="307" t="s">
        <v>264</v>
      </c>
      <c r="C43" s="308"/>
      <c r="D43" s="113">
        <v>4.2555472183513778</v>
      </c>
      <c r="E43" s="115">
        <v>397</v>
      </c>
      <c r="F43" s="114">
        <v>316</v>
      </c>
      <c r="G43" s="114">
        <v>446</v>
      </c>
      <c r="H43" s="114">
        <v>439</v>
      </c>
      <c r="I43" s="140">
        <v>443</v>
      </c>
      <c r="J43" s="115">
        <v>-46</v>
      </c>
      <c r="K43" s="116">
        <v>-10.383747178329571</v>
      </c>
    </row>
    <row r="44" spans="1:11" ht="14.1" customHeight="1" x14ac:dyDescent="0.2">
      <c r="A44" s="306">
        <v>53</v>
      </c>
      <c r="B44" s="307" t="s">
        <v>265</v>
      </c>
      <c r="C44" s="308"/>
      <c r="D44" s="113">
        <v>1.2863115017686784</v>
      </c>
      <c r="E44" s="115">
        <v>120</v>
      </c>
      <c r="F44" s="114">
        <v>105</v>
      </c>
      <c r="G44" s="114">
        <v>108</v>
      </c>
      <c r="H44" s="114">
        <v>109</v>
      </c>
      <c r="I44" s="140">
        <v>145</v>
      </c>
      <c r="J44" s="115">
        <v>-25</v>
      </c>
      <c r="K44" s="116">
        <v>-17.241379310344829</v>
      </c>
    </row>
    <row r="45" spans="1:11" ht="14.1" customHeight="1" x14ac:dyDescent="0.2">
      <c r="A45" s="306" t="s">
        <v>266</v>
      </c>
      <c r="B45" s="307" t="s">
        <v>267</v>
      </c>
      <c r="C45" s="308"/>
      <c r="D45" s="113">
        <v>1.2755922392539394</v>
      </c>
      <c r="E45" s="115">
        <v>119</v>
      </c>
      <c r="F45" s="114">
        <v>103</v>
      </c>
      <c r="G45" s="114">
        <v>104</v>
      </c>
      <c r="H45" s="114">
        <v>105</v>
      </c>
      <c r="I45" s="140">
        <v>141</v>
      </c>
      <c r="J45" s="115">
        <v>-22</v>
      </c>
      <c r="K45" s="116">
        <v>-15.602836879432624</v>
      </c>
    </row>
    <row r="46" spans="1:11" ht="14.1" customHeight="1" x14ac:dyDescent="0.2">
      <c r="A46" s="306">
        <v>54</v>
      </c>
      <c r="B46" s="307" t="s">
        <v>268</v>
      </c>
      <c r="C46" s="308"/>
      <c r="D46" s="113">
        <v>3.0442705541858719</v>
      </c>
      <c r="E46" s="115">
        <v>284</v>
      </c>
      <c r="F46" s="114">
        <v>232</v>
      </c>
      <c r="G46" s="114">
        <v>285</v>
      </c>
      <c r="H46" s="114">
        <v>239</v>
      </c>
      <c r="I46" s="140">
        <v>357</v>
      </c>
      <c r="J46" s="115">
        <v>-73</v>
      </c>
      <c r="K46" s="116">
        <v>-20.448179271708682</v>
      </c>
    </row>
    <row r="47" spans="1:11" ht="14.1" customHeight="1" x14ac:dyDescent="0.2">
      <c r="A47" s="306">
        <v>61</v>
      </c>
      <c r="B47" s="307" t="s">
        <v>269</v>
      </c>
      <c r="C47" s="308"/>
      <c r="D47" s="113">
        <v>1.4149426519455461</v>
      </c>
      <c r="E47" s="115">
        <v>132</v>
      </c>
      <c r="F47" s="114">
        <v>67</v>
      </c>
      <c r="G47" s="114">
        <v>192</v>
      </c>
      <c r="H47" s="114">
        <v>132</v>
      </c>
      <c r="I47" s="140">
        <v>136</v>
      </c>
      <c r="J47" s="115">
        <v>-4</v>
      </c>
      <c r="K47" s="116">
        <v>-2.9411764705882355</v>
      </c>
    </row>
    <row r="48" spans="1:11" ht="14.1" customHeight="1" x14ac:dyDescent="0.2">
      <c r="A48" s="306">
        <v>62</v>
      </c>
      <c r="B48" s="307" t="s">
        <v>270</v>
      </c>
      <c r="C48" s="308"/>
      <c r="D48" s="113">
        <v>6.1635759459749169</v>
      </c>
      <c r="E48" s="115">
        <v>575</v>
      </c>
      <c r="F48" s="114">
        <v>668</v>
      </c>
      <c r="G48" s="114">
        <v>808</v>
      </c>
      <c r="H48" s="114">
        <v>636</v>
      </c>
      <c r="I48" s="140">
        <v>578</v>
      </c>
      <c r="J48" s="115">
        <v>-3</v>
      </c>
      <c r="K48" s="116">
        <v>-0.51903114186851207</v>
      </c>
    </row>
    <row r="49" spans="1:11" ht="14.1" customHeight="1" x14ac:dyDescent="0.2">
      <c r="A49" s="306">
        <v>63</v>
      </c>
      <c r="B49" s="307" t="s">
        <v>271</v>
      </c>
      <c r="C49" s="308"/>
      <c r="D49" s="113">
        <v>3.2479365419659127</v>
      </c>
      <c r="E49" s="115">
        <v>303</v>
      </c>
      <c r="F49" s="114">
        <v>226</v>
      </c>
      <c r="G49" s="114">
        <v>363</v>
      </c>
      <c r="H49" s="114">
        <v>339</v>
      </c>
      <c r="I49" s="140">
        <v>305</v>
      </c>
      <c r="J49" s="115">
        <v>-2</v>
      </c>
      <c r="K49" s="116">
        <v>-0.65573770491803274</v>
      </c>
    </row>
    <row r="50" spans="1:11" ht="14.1" customHeight="1" x14ac:dyDescent="0.2">
      <c r="A50" s="306" t="s">
        <v>272</v>
      </c>
      <c r="B50" s="307" t="s">
        <v>273</v>
      </c>
      <c r="C50" s="308"/>
      <c r="D50" s="113">
        <v>0.52524386322221028</v>
      </c>
      <c r="E50" s="115">
        <v>49</v>
      </c>
      <c r="F50" s="114">
        <v>37</v>
      </c>
      <c r="G50" s="114">
        <v>78</v>
      </c>
      <c r="H50" s="114">
        <v>55</v>
      </c>
      <c r="I50" s="140">
        <v>46</v>
      </c>
      <c r="J50" s="115">
        <v>3</v>
      </c>
      <c r="K50" s="116">
        <v>6.5217391304347823</v>
      </c>
    </row>
    <row r="51" spans="1:11" ht="14.1" customHeight="1" x14ac:dyDescent="0.2">
      <c r="A51" s="306" t="s">
        <v>274</v>
      </c>
      <c r="B51" s="307" t="s">
        <v>275</v>
      </c>
      <c r="C51" s="308"/>
      <c r="D51" s="113">
        <v>2.4332725908457498</v>
      </c>
      <c r="E51" s="115">
        <v>227</v>
      </c>
      <c r="F51" s="114">
        <v>156</v>
      </c>
      <c r="G51" s="114">
        <v>237</v>
      </c>
      <c r="H51" s="114">
        <v>250</v>
      </c>
      <c r="I51" s="140">
        <v>233</v>
      </c>
      <c r="J51" s="115">
        <v>-6</v>
      </c>
      <c r="K51" s="116">
        <v>-2.5751072961373391</v>
      </c>
    </row>
    <row r="52" spans="1:11" ht="14.1" customHeight="1" x14ac:dyDescent="0.2">
      <c r="A52" s="306">
        <v>71</v>
      </c>
      <c r="B52" s="307" t="s">
        <v>276</v>
      </c>
      <c r="C52" s="308"/>
      <c r="D52" s="113">
        <v>5.9920677457390932</v>
      </c>
      <c r="E52" s="115">
        <v>559</v>
      </c>
      <c r="F52" s="114">
        <v>370</v>
      </c>
      <c r="G52" s="114">
        <v>629</v>
      </c>
      <c r="H52" s="114">
        <v>493</v>
      </c>
      <c r="I52" s="140">
        <v>790</v>
      </c>
      <c r="J52" s="115">
        <v>-231</v>
      </c>
      <c r="K52" s="116">
        <v>-29.240506329113924</v>
      </c>
    </row>
    <row r="53" spans="1:11" ht="14.1" customHeight="1" x14ac:dyDescent="0.2">
      <c r="A53" s="306" t="s">
        <v>277</v>
      </c>
      <c r="B53" s="307" t="s">
        <v>278</v>
      </c>
      <c r="C53" s="308"/>
      <c r="D53" s="113">
        <v>2.1009754528888411</v>
      </c>
      <c r="E53" s="115">
        <v>196</v>
      </c>
      <c r="F53" s="114">
        <v>138</v>
      </c>
      <c r="G53" s="114">
        <v>220</v>
      </c>
      <c r="H53" s="114">
        <v>154</v>
      </c>
      <c r="I53" s="140">
        <v>350</v>
      </c>
      <c r="J53" s="115">
        <v>-154</v>
      </c>
      <c r="K53" s="116">
        <v>-44</v>
      </c>
    </row>
    <row r="54" spans="1:11" ht="14.1" customHeight="1" x14ac:dyDescent="0.2">
      <c r="A54" s="306" t="s">
        <v>279</v>
      </c>
      <c r="B54" s="307" t="s">
        <v>280</v>
      </c>
      <c r="C54" s="308"/>
      <c r="D54" s="113">
        <v>3.1085861292743058</v>
      </c>
      <c r="E54" s="115">
        <v>290</v>
      </c>
      <c r="F54" s="114">
        <v>194</v>
      </c>
      <c r="G54" s="114">
        <v>347</v>
      </c>
      <c r="H54" s="114">
        <v>290</v>
      </c>
      <c r="I54" s="140">
        <v>380</v>
      </c>
      <c r="J54" s="115">
        <v>-90</v>
      </c>
      <c r="K54" s="116">
        <v>-23.684210526315791</v>
      </c>
    </row>
    <row r="55" spans="1:11" ht="14.1" customHeight="1" x14ac:dyDescent="0.2">
      <c r="A55" s="306">
        <v>72</v>
      </c>
      <c r="B55" s="307" t="s">
        <v>281</v>
      </c>
      <c r="C55" s="308"/>
      <c r="D55" s="113">
        <v>1.47925822703398</v>
      </c>
      <c r="E55" s="115">
        <v>138</v>
      </c>
      <c r="F55" s="114">
        <v>80</v>
      </c>
      <c r="G55" s="114">
        <v>156</v>
      </c>
      <c r="H55" s="114">
        <v>131</v>
      </c>
      <c r="I55" s="140">
        <v>128</v>
      </c>
      <c r="J55" s="115">
        <v>10</v>
      </c>
      <c r="K55" s="116">
        <v>7.8125</v>
      </c>
    </row>
    <row r="56" spans="1:11" ht="14.1" customHeight="1" x14ac:dyDescent="0.2">
      <c r="A56" s="306" t="s">
        <v>282</v>
      </c>
      <c r="B56" s="307" t="s">
        <v>283</v>
      </c>
      <c r="C56" s="308"/>
      <c r="D56" s="113">
        <v>0.20366598778004075</v>
      </c>
      <c r="E56" s="115">
        <v>19</v>
      </c>
      <c r="F56" s="114">
        <v>8</v>
      </c>
      <c r="G56" s="114">
        <v>40</v>
      </c>
      <c r="H56" s="114">
        <v>31</v>
      </c>
      <c r="I56" s="140">
        <v>23</v>
      </c>
      <c r="J56" s="115">
        <v>-4</v>
      </c>
      <c r="K56" s="116">
        <v>-17.391304347826086</v>
      </c>
    </row>
    <row r="57" spans="1:11" ht="14.1" customHeight="1" x14ac:dyDescent="0.2">
      <c r="A57" s="306" t="s">
        <v>284</v>
      </c>
      <c r="B57" s="307" t="s">
        <v>285</v>
      </c>
      <c r="C57" s="308"/>
      <c r="D57" s="113">
        <v>0.9754528888412477</v>
      </c>
      <c r="E57" s="115">
        <v>91</v>
      </c>
      <c r="F57" s="114">
        <v>58</v>
      </c>
      <c r="G57" s="114">
        <v>84</v>
      </c>
      <c r="H57" s="114">
        <v>82</v>
      </c>
      <c r="I57" s="140">
        <v>89</v>
      </c>
      <c r="J57" s="115">
        <v>2</v>
      </c>
      <c r="K57" s="116">
        <v>2.2471910112359552</v>
      </c>
    </row>
    <row r="58" spans="1:11" ht="14.1" customHeight="1" x14ac:dyDescent="0.2">
      <c r="A58" s="306">
        <v>73</v>
      </c>
      <c r="B58" s="307" t="s">
        <v>286</v>
      </c>
      <c r="C58" s="308"/>
      <c r="D58" s="113">
        <v>1.3184692893128953</v>
      </c>
      <c r="E58" s="115">
        <v>123</v>
      </c>
      <c r="F58" s="114">
        <v>105</v>
      </c>
      <c r="G58" s="114">
        <v>221</v>
      </c>
      <c r="H58" s="114">
        <v>100</v>
      </c>
      <c r="I58" s="140">
        <v>143</v>
      </c>
      <c r="J58" s="115">
        <v>-20</v>
      </c>
      <c r="K58" s="116">
        <v>-13.986013986013987</v>
      </c>
    </row>
    <row r="59" spans="1:11" ht="14.1" customHeight="1" x14ac:dyDescent="0.2">
      <c r="A59" s="306" t="s">
        <v>287</v>
      </c>
      <c r="B59" s="307" t="s">
        <v>288</v>
      </c>
      <c r="C59" s="308"/>
      <c r="D59" s="113">
        <v>0.98617215135598668</v>
      </c>
      <c r="E59" s="115">
        <v>92</v>
      </c>
      <c r="F59" s="114">
        <v>83</v>
      </c>
      <c r="G59" s="114">
        <v>188</v>
      </c>
      <c r="H59" s="114">
        <v>85</v>
      </c>
      <c r="I59" s="140">
        <v>121</v>
      </c>
      <c r="J59" s="115">
        <v>-29</v>
      </c>
      <c r="K59" s="116">
        <v>-23.966942148760332</v>
      </c>
    </row>
    <row r="60" spans="1:11" ht="14.1" customHeight="1" x14ac:dyDescent="0.2">
      <c r="A60" s="306">
        <v>81</v>
      </c>
      <c r="B60" s="307" t="s">
        <v>289</v>
      </c>
      <c r="C60" s="308"/>
      <c r="D60" s="113">
        <v>6.3029263586665234</v>
      </c>
      <c r="E60" s="115">
        <v>588</v>
      </c>
      <c r="F60" s="114">
        <v>493</v>
      </c>
      <c r="G60" s="114">
        <v>726</v>
      </c>
      <c r="H60" s="114">
        <v>419</v>
      </c>
      <c r="I60" s="140">
        <v>523</v>
      </c>
      <c r="J60" s="115">
        <v>65</v>
      </c>
      <c r="K60" s="116">
        <v>12.4282982791587</v>
      </c>
    </row>
    <row r="61" spans="1:11" ht="14.1" customHeight="1" x14ac:dyDescent="0.2">
      <c r="A61" s="306" t="s">
        <v>290</v>
      </c>
      <c r="B61" s="307" t="s">
        <v>291</v>
      </c>
      <c r="C61" s="308"/>
      <c r="D61" s="113">
        <v>1.3506270768571123</v>
      </c>
      <c r="E61" s="115">
        <v>126</v>
      </c>
      <c r="F61" s="114">
        <v>82</v>
      </c>
      <c r="G61" s="114">
        <v>176</v>
      </c>
      <c r="H61" s="114">
        <v>93</v>
      </c>
      <c r="I61" s="140">
        <v>122</v>
      </c>
      <c r="J61" s="115">
        <v>4</v>
      </c>
      <c r="K61" s="116">
        <v>3.278688524590164</v>
      </c>
    </row>
    <row r="62" spans="1:11" ht="14.1" customHeight="1" x14ac:dyDescent="0.2">
      <c r="A62" s="306" t="s">
        <v>292</v>
      </c>
      <c r="B62" s="307" t="s">
        <v>293</v>
      </c>
      <c r="C62" s="308"/>
      <c r="D62" s="113">
        <v>2.7226926787437025</v>
      </c>
      <c r="E62" s="115">
        <v>254</v>
      </c>
      <c r="F62" s="114">
        <v>258</v>
      </c>
      <c r="G62" s="114">
        <v>382</v>
      </c>
      <c r="H62" s="114">
        <v>171</v>
      </c>
      <c r="I62" s="140">
        <v>215</v>
      </c>
      <c r="J62" s="115">
        <v>39</v>
      </c>
      <c r="K62" s="116">
        <v>18.13953488372093</v>
      </c>
    </row>
    <row r="63" spans="1:11" ht="14.1" customHeight="1" x14ac:dyDescent="0.2">
      <c r="A63" s="306"/>
      <c r="B63" s="307" t="s">
        <v>294</v>
      </c>
      <c r="C63" s="308"/>
      <c r="D63" s="113">
        <v>2.422553328331011</v>
      </c>
      <c r="E63" s="115">
        <v>226</v>
      </c>
      <c r="F63" s="114">
        <v>241</v>
      </c>
      <c r="G63" s="114">
        <v>322</v>
      </c>
      <c r="H63" s="114">
        <v>149</v>
      </c>
      <c r="I63" s="140">
        <v>178</v>
      </c>
      <c r="J63" s="115">
        <v>48</v>
      </c>
      <c r="K63" s="116">
        <v>26.966292134831459</v>
      </c>
    </row>
    <row r="64" spans="1:11" ht="14.1" customHeight="1" x14ac:dyDescent="0.2">
      <c r="A64" s="306" t="s">
        <v>295</v>
      </c>
      <c r="B64" s="307" t="s">
        <v>296</v>
      </c>
      <c r="C64" s="308"/>
      <c r="D64" s="113">
        <v>0.99689141387072566</v>
      </c>
      <c r="E64" s="115">
        <v>93</v>
      </c>
      <c r="F64" s="114">
        <v>57</v>
      </c>
      <c r="G64" s="114">
        <v>60</v>
      </c>
      <c r="H64" s="114">
        <v>51</v>
      </c>
      <c r="I64" s="140">
        <v>66</v>
      </c>
      <c r="J64" s="115">
        <v>27</v>
      </c>
      <c r="K64" s="116">
        <v>40.909090909090907</v>
      </c>
    </row>
    <row r="65" spans="1:11" ht="14.1" customHeight="1" x14ac:dyDescent="0.2">
      <c r="A65" s="306" t="s">
        <v>297</v>
      </c>
      <c r="B65" s="307" t="s">
        <v>298</v>
      </c>
      <c r="C65" s="308"/>
      <c r="D65" s="113">
        <v>0.67531353842855613</v>
      </c>
      <c r="E65" s="115">
        <v>63</v>
      </c>
      <c r="F65" s="114">
        <v>50</v>
      </c>
      <c r="G65" s="114">
        <v>58</v>
      </c>
      <c r="H65" s="114">
        <v>56</v>
      </c>
      <c r="I65" s="140">
        <v>74</v>
      </c>
      <c r="J65" s="115">
        <v>-11</v>
      </c>
      <c r="K65" s="116">
        <v>-14.864864864864865</v>
      </c>
    </row>
    <row r="66" spans="1:11" ht="14.1" customHeight="1" x14ac:dyDescent="0.2">
      <c r="A66" s="306">
        <v>82</v>
      </c>
      <c r="B66" s="307" t="s">
        <v>299</v>
      </c>
      <c r="C66" s="308"/>
      <c r="D66" s="113">
        <v>4.4163361560724619</v>
      </c>
      <c r="E66" s="115">
        <v>412</v>
      </c>
      <c r="F66" s="114">
        <v>350</v>
      </c>
      <c r="G66" s="114">
        <v>563</v>
      </c>
      <c r="H66" s="114">
        <v>336</v>
      </c>
      <c r="I66" s="140">
        <v>407</v>
      </c>
      <c r="J66" s="115">
        <v>5</v>
      </c>
      <c r="K66" s="116">
        <v>1.2285012285012284</v>
      </c>
    </row>
    <row r="67" spans="1:11" ht="14.1" customHeight="1" x14ac:dyDescent="0.2">
      <c r="A67" s="306" t="s">
        <v>300</v>
      </c>
      <c r="B67" s="307" t="s">
        <v>301</v>
      </c>
      <c r="C67" s="308"/>
      <c r="D67" s="113">
        <v>3.2800943295101299</v>
      </c>
      <c r="E67" s="115">
        <v>306</v>
      </c>
      <c r="F67" s="114">
        <v>277</v>
      </c>
      <c r="G67" s="114">
        <v>434</v>
      </c>
      <c r="H67" s="114">
        <v>271</v>
      </c>
      <c r="I67" s="140">
        <v>301</v>
      </c>
      <c r="J67" s="115">
        <v>5</v>
      </c>
      <c r="K67" s="116">
        <v>1.6611295681063123</v>
      </c>
    </row>
    <row r="68" spans="1:11" ht="14.1" customHeight="1" x14ac:dyDescent="0.2">
      <c r="A68" s="306" t="s">
        <v>302</v>
      </c>
      <c r="B68" s="307" t="s">
        <v>303</v>
      </c>
      <c r="C68" s="308"/>
      <c r="D68" s="113">
        <v>0.66459427591381715</v>
      </c>
      <c r="E68" s="115">
        <v>62</v>
      </c>
      <c r="F68" s="114">
        <v>33</v>
      </c>
      <c r="G68" s="114">
        <v>71</v>
      </c>
      <c r="H68" s="114">
        <v>43</v>
      </c>
      <c r="I68" s="140">
        <v>65</v>
      </c>
      <c r="J68" s="115">
        <v>-3</v>
      </c>
      <c r="K68" s="116">
        <v>-4.615384615384615</v>
      </c>
    </row>
    <row r="69" spans="1:11" ht="14.1" customHeight="1" x14ac:dyDescent="0.2">
      <c r="A69" s="306">
        <v>83</v>
      </c>
      <c r="B69" s="307" t="s">
        <v>304</v>
      </c>
      <c r="C69" s="308"/>
      <c r="D69" s="113">
        <v>4.2662664808661166</v>
      </c>
      <c r="E69" s="115">
        <v>398</v>
      </c>
      <c r="F69" s="114">
        <v>309</v>
      </c>
      <c r="G69" s="114">
        <v>548</v>
      </c>
      <c r="H69" s="114">
        <v>277</v>
      </c>
      <c r="I69" s="140">
        <v>403</v>
      </c>
      <c r="J69" s="115">
        <v>-5</v>
      </c>
      <c r="K69" s="116">
        <v>-1.2406947890818858</v>
      </c>
    </row>
    <row r="70" spans="1:11" ht="14.1" customHeight="1" x14ac:dyDescent="0.2">
      <c r="A70" s="306" t="s">
        <v>305</v>
      </c>
      <c r="B70" s="307" t="s">
        <v>306</v>
      </c>
      <c r="C70" s="308"/>
      <c r="D70" s="113">
        <v>3.4408832672312144</v>
      </c>
      <c r="E70" s="115">
        <v>321</v>
      </c>
      <c r="F70" s="114">
        <v>250</v>
      </c>
      <c r="G70" s="114">
        <v>467</v>
      </c>
      <c r="H70" s="114">
        <v>218</v>
      </c>
      <c r="I70" s="140">
        <v>328</v>
      </c>
      <c r="J70" s="115">
        <v>-7</v>
      </c>
      <c r="K70" s="116">
        <v>-2.1341463414634148</v>
      </c>
    </row>
    <row r="71" spans="1:11" ht="14.1" customHeight="1" x14ac:dyDescent="0.2">
      <c r="A71" s="306"/>
      <c r="B71" s="307" t="s">
        <v>307</v>
      </c>
      <c r="C71" s="308"/>
      <c r="D71" s="113">
        <v>2.1545717654625363</v>
      </c>
      <c r="E71" s="115">
        <v>201</v>
      </c>
      <c r="F71" s="114">
        <v>153</v>
      </c>
      <c r="G71" s="114">
        <v>320</v>
      </c>
      <c r="H71" s="114">
        <v>127</v>
      </c>
      <c r="I71" s="140">
        <v>192</v>
      </c>
      <c r="J71" s="115">
        <v>9</v>
      </c>
      <c r="K71" s="116">
        <v>4.6875</v>
      </c>
    </row>
    <row r="72" spans="1:11" ht="14.1" customHeight="1" x14ac:dyDescent="0.2">
      <c r="A72" s="306">
        <v>84</v>
      </c>
      <c r="B72" s="307" t="s">
        <v>308</v>
      </c>
      <c r="C72" s="308"/>
      <c r="D72" s="113">
        <v>1.3935041269160682</v>
      </c>
      <c r="E72" s="115">
        <v>130</v>
      </c>
      <c r="F72" s="114">
        <v>113</v>
      </c>
      <c r="G72" s="114">
        <v>146</v>
      </c>
      <c r="H72" s="114">
        <v>77</v>
      </c>
      <c r="I72" s="140">
        <v>156</v>
      </c>
      <c r="J72" s="115">
        <v>-26</v>
      </c>
      <c r="K72" s="116">
        <v>-16.666666666666668</v>
      </c>
    </row>
    <row r="73" spans="1:11" ht="14.1" customHeight="1" x14ac:dyDescent="0.2">
      <c r="A73" s="306" t="s">
        <v>309</v>
      </c>
      <c r="B73" s="307" t="s">
        <v>310</v>
      </c>
      <c r="C73" s="308"/>
      <c r="D73" s="113">
        <v>0.57884017579590519</v>
      </c>
      <c r="E73" s="115">
        <v>54</v>
      </c>
      <c r="F73" s="114">
        <v>32</v>
      </c>
      <c r="G73" s="114">
        <v>70</v>
      </c>
      <c r="H73" s="114">
        <v>13</v>
      </c>
      <c r="I73" s="140">
        <v>71</v>
      </c>
      <c r="J73" s="115">
        <v>-17</v>
      </c>
      <c r="K73" s="116">
        <v>-23.943661971830984</v>
      </c>
    </row>
    <row r="74" spans="1:11" ht="14.1" customHeight="1" x14ac:dyDescent="0.2">
      <c r="A74" s="306" t="s">
        <v>311</v>
      </c>
      <c r="B74" s="307" t="s">
        <v>312</v>
      </c>
      <c r="C74" s="308"/>
      <c r="D74" s="113">
        <v>0.11791188766212884</v>
      </c>
      <c r="E74" s="115">
        <v>11</v>
      </c>
      <c r="F74" s="114">
        <v>14</v>
      </c>
      <c r="G74" s="114">
        <v>18</v>
      </c>
      <c r="H74" s="114">
        <v>16</v>
      </c>
      <c r="I74" s="140">
        <v>27</v>
      </c>
      <c r="J74" s="115">
        <v>-16</v>
      </c>
      <c r="K74" s="116">
        <v>-59.25925925925926</v>
      </c>
    </row>
    <row r="75" spans="1:11" ht="14.1" customHeight="1" x14ac:dyDescent="0.2">
      <c r="A75" s="306" t="s">
        <v>313</v>
      </c>
      <c r="B75" s="307" t="s">
        <v>314</v>
      </c>
      <c r="C75" s="308"/>
      <c r="D75" s="113">
        <v>0.32157787544216959</v>
      </c>
      <c r="E75" s="115">
        <v>30</v>
      </c>
      <c r="F75" s="114">
        <v>39</v>
      </c>
      <c r="G75" s="114">
        <v>27</v>
      </c>
      <c r="H75" s="114">
        <v>28</v>
      </c>
      <c r="I75" s="140">
        <v>25</v>
      </c>
      <c r="J75" s="115">
        <v>5</v>
      </c>
      <c r="K75" s="116">
        <v>20</v>
      </c>
    </row>
    <row r="76" spans="1:11" ht="14.1" customHeight="1" x14ac:dyDescent="0.2">
      <c r="A76" s="306">
        <v>91</v>
      </c>
      <c r="B76" s="307" t="s">
        <v>315</v>
      </c>
      <c r="C76" s="308"/>
      <c r="D76" s="113">
        <v>0.40733197556008149</v>
      </c>
      <c r="E76" s="115">
        <v>38</v>
      </c>
      <c r="F76" s="114">
        <v>40</v>
      </c>
      <c r="G76" s="114">
        <v>29</v>
      </c>
      <c r="H76" s="114">
        <v>35</v>
      </c>
      <c r="I76" s="140">
        <v>17</v>
      </c>
      <c r="J76" s="115">
        <v>21</v>
      </c>
      <c r="K76" s="116">
        <v>123.52941176470588</v>
      </c>
    </row>
    <row r="77" spans="1:11" ht="14.1" customHeight="1" x14ac:dyDescent="0.2">
      <c r="A77" s="306">
        <v>92</v>
      </c>
      <c r="B77" s="307" t="s">
        <v>316</v>
      </c>
      <c r="C77" s="308"/>
      <c r="D77" s="113">
        <v>1.4256619144602851</v>
      </c>
      <c r="E77" s="115">
        <v>133</v>
      </c>
      <c r="F77" s="114">
        <v>138</v>
      </c>
      <c r="G77" s="114">
        <v>165</v>
      </c>
      <c r="H77" s="114">
        <v>124</v>
      </c>
      <c r="I77" s="140">
        <v>149</v>
      </c>
      <c r="J77" s="115">
        <v>-16</v>
      </c>
      <c r="K77" s="116">
        <v>-10.738255033557047</v>
      </c>
    </row>
    <row r="78" spans="1:11" ht="14.1" customHeight="1" x14ac:dyDescent="0.2">
      <c r="A78" s="306">
        <v>93</v>
      </c>
      <c r="B78" s="307" t="s">
        <v>317</v>
      </c>
      <c r="C78" s="308"/>
      <c r="D78" s="113" t="s">
        <v>514</v>
      </c>
      <c r="E78" s="115" t="s">
        <v>514</v>
      </c>
      <c r="F78" s="114" t="s">
        <v>514</v>
      </c>
      <c r="G78" s="114" t="s">
        <v>514</v>
      </c>
      <c r="H78" s="114" t="s">
        <v>514</v>
      </c>
      <c r="I78" s="140">
        <v>10</v>
      </c>
      <c r="J78" s="115" t="s">
        <v>514</v>
      </c>
      <c r="K78" s="116" t="s">
        <v>514</v>
      </c>
    </row>
    <row r="79" spans="1:11" ht="14.1" customHeight="1" x14ac:dyDescent="0.2">
      <c r="A79" s="306">
        <v>94</v>
      </c>
      <c r="B79" s="307" t="s">
        <v>318</v>
      </c>
      <c r="C79" s="308"/>
      <c r="D79" s="113">
        <v>0.91113731375281382</v>
      </c>
      <c r="E79" s="115">
        <v>85</v>
      </c>
      <c r="F79" s="114">
        <v>51</v>
      </c>
      <c r="G79" s="114">
        <v>70</v>
      </c>
      <c r="H79" s="114">
        <v>49</v>
      </c>
      <c r="I79" s="140">
        <v>99</v>
      </c>
      <c r="J79" s="115">
        <v>-14</v>
      </c>
      <c r="K79" s="116">
        <v>-14.141414141414142</v>
      </c>
    </row>
    <row r="80" spans="1:11" ht="14.1" customHeight="1" x14ac:dyDescent="0.2">
      <c r="A80" s="306" t="s">
        <v>319</v>
      </c>
      <c r="B80" s="307" t="s">
        <v>320</v>
      </c>
      <c r="C80" s="308"/>
      <c r="D80" s="113" t="s">
        <v>514</v>
      </c>
      <c r="E80" s="115" t="s">
        <v>514</v>
      </c>
      <c r="F80" s="114" t="s">
        <v>514</v>
      </c>
      <c r="G80" s="114" t="s">
        <v>514</v>
      </c>
      <c r="H80" s="114" t="s">
        <v>514</v>
      </c>
      <c r="I80" s="140">
        <v>0</v>
      </c>
      <c r="J80" s="115" t="s">
        <v>514</v>
      </c>
      <c r="K80" s="116" t="s">
        <v>514</v>
      </c>
    </row>
    <row r="81" spans="1:11" ht="14.1" customHeight="1" x14ac:dyDescent="0.2">
      <c r="A81" s="310" t="s">
        <v>321</v>
      </c>
      <c r="B81" s="311" t="s">
        <v>334</v>
      </c>
      <c r="C81" s="312"/>
      <c r="D81" s="125">
        <v>0.25726230035373565</v>
      </c>
      <c r="E81" s="143">
        <v>24</v>
      </c>
      <c r="F81" s="144">
        <v>35</v>
      </c>
      <c r="G81" s="144">
        <v>151</v>
      </c>
      <c r="H81" s="144">
        <v>25</v>
      </c>
      <c r="I81" s="145">
        <v>33</v>
      </c>
      <c r="J81" s="143">
        <v>-9</v>
      </c>
      <c r="K81" s="146">
        <v>-27.272727272727273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9843</v>
      </c>
      <c r="E11" s="114">
        <v>8807</v>
      </c>
      <c r="F11" s="114">
        <v>9357</v>
      </c>
      <c r="G11" s="114">
        <v>8191</v>
      </c>
      <c r="H11" s="140">
        <v>10730</v>
      </c>
      <c r="I11" s="115">
        <v>-887</v>
      </c>
      <c r="J11" s="116">
        <v>-8.266542404473439</v>
      </c>
    </row>
    <row r="12" spans="1:15" s="110" customFormat="1" ht="24.95" customHeight="1" x14ac:dyDescent="0.2">
      <c r="A12" s="193" t="s">
        <v>132</v>
      </c>
      <c r="B12" s="194" t="s">
        <v>133</v>
      </c>
      <c r="C12" s="113">
        <v>3.5151884588032103</v>
      </c>
      <c r="D12" s="115">
        <v>346</v>
      </c>
      <c r="E12" s="114">
        <v>454</v>
      </c>
      <c r="F12" s="114">
        <v>354</v>
      </c>
      <c r="G12" s="114">
        <v>257</v>
      </c>
      <c r="H12" s="140">
        <v>183</v>
      </c>
      <c r="I12" s="115">
        <v>163</v>
      </c>
      <c r="J12" s="116">
        <v>89.071038251366119</v>
      </c>
    </row>
    <row r="13" spans="1:15" s="110" customFormat="1" ht="24.95" customHeight="1" x14ac:dyDescent="0.2">
      <c r="A13" s="193" t="s">
        <v>134</v>
      </c>
      <c r="B13" s="199" t="s">
        <v>214</v>
      </c>
      <c r="C13" s="113">
        <v>1.8795082799959362</v>
      </c>
      <c r="D13" s="115">
        <v>185</v>
      </c>
      <c r="E13" s="114">
        <v>142</v>
      </c>
      <c r="F13" s="114">
        <v>192</v>
      </c>
      <c r="G13" s="114">
        <v>134</v>
      </c>
      <c r="H13" s="140">
        <v>194</v>
      </c>
      <c r="I13" s="115">
        <v>-9</v>
      </c>
      <c r="J13" s="116">
        <v>-4.6391752577319592</v>
      </c>
    </row>
    <row r="14" spans="1:15" s="287" customFormat="1" ht="24.95" customHeight="1" x14ac:dyDescent="0.2">
      <c r="A14" s="193" t="s">
        <v>215</v>
      </c>
      <c r="B14" s="199" t="s">
        <v>137</v>
      </c>
      <c r="C14" s="113">
        <v>20.36980595346947</v>
      </c>
      <c r="D14" s="115">
        <v>2005</v>
      </c>
      <c r="E14" s="114">
        <v>1461</v>
      </c>
      <c r="F14" s="114">
        <v>1503</v>
      </c>
      <c r="G14" s="114">
        <v>1811</v>
      </c>
      <c r="H14" s="140">
        <v>1992</v>
      </c>
      <c r="I14" s="115">
        <v>13</v>
      </c>
      <c r="J14" s="116">
        <v>0.65261044176706828</v>
      </c>
      <c r="K14" s="110"/>
      <c r="L14" s="110"/>
      <c r="M14" s="110"/>
      <c r="N14" s="110"/>
      <c r="O14" s="110"/>
    </row>
    <row r="15" spans="1:15" s="110" customFormat="1" ht="24.95" customHeight="1" x14ac:dyDescent="0.2">
      <c r="A15" s="193" t="s">
        <v>216</v>
      </c>
      <c r="B15" s="199" t="s">
        <v>217</v>
      </c>
      <c r="C15" s="113">
        <v>4.2365132581530025</v>
      </c>
      <c r="D15" s="115">
        <v>417</v>
      </c>
      <c r="E15" s="114">
        <v>340</v>
      </c>
      <c r="F15" s="114">
        <v>476</v>
      </c>
      <c r="G15" s="114">
        <v>499</v>
      </c>
      <c r="H15" s="140">
        <v>525</v>
      </c>
      <c r="I15" s="115">
        <v>-108</v>
      </c>
      <c r="J15" s="116">
        <v>-20.571428571428573</v>
      </c>
    </row>
    <row r="16" spans="1:15" s="287" customFormat="1" ht="24.95" customHeight="1" x14ac:dyDescent="0.2">
      <c r="A16" s="193" t="s">
        <v>218</v>
      </c>
      <c r="B16" s="199" t="s">
        <v>141</v>
      </c>
      <c r="C16" s="113">
        <v>11.327847201056588</v>
      </c>
      <c r="D16" s="115">
        <v>1115</v>
      </c>
      <c r="E16" s="114">
        <v>725</v>
      </c>
      <c r="F16" s="114">
        <v>648</v>
      </c>
      <c r="G16" s="114">
        <v>899</v>
      </c>
      <c r="H16" s="140">
        <v>1006</v>
      </c>
      <c r="I16" s="115">
        <v>109</v>
      </c>
      <c r="J16" s="116">
        <v>10.834990059642147</v>
      </c>
      <c r="K16" s="110"/>
      <c r="L16" s="110"/>
      <c r="M16" s="110"/>
      <c r="N16" s="110"/>
      <c r="O16" s="110"/>
    </row>
    <row r="17" spans="1:15" s="110" customFormat="1" ht="24.95" customHeight="1" x14ac:dyDescent="0.2">
      <c r="A17" s="193" t="s">
        <v>142</v>
      </c>
      <c r="B17" s="199" t="s">
        <v>220</v>
      </c>
      <c r="C17" s="113">
        <v>4.8054454942598799</v>
      </c>
      <c r="D17" s="115">
        <v>473</v>
      </c>
      <c r="E17" s="114">
        <v>396</v>
      </c>
      <c r="F17" s="114">
        <v>379</v>
      </c>
      <c r="G17" s="114">
        <v>413</v>
      </c>
      <c r="H17" s="140">
        <v>461</v>
      </c>
      <c r="I17" s="115">
        <v>12</v>
      </c>
      <c r="J17" s="116">
        <v>2.6030368763557483</v>
      </c>
    </row>
    <row r="18" spans="1:15" s="287" customFormat="1" ht="24.95" customHeight="1" x14ac:dyDescent="0.2">
      <c r="A18" s="201" t="s">
        <v>144</v>
      </c>
      <c r="B18" s="202" t="s">
        <v>145</v>
      </c>
      <c r="C18" s="113">
        <v>7.3961190693894139</v>
      </c>
      <c r="D18" s="115">
        <v>728</v>
      </c>
      <c r="E18" s="114">
        <v>772</v>
      </c>
      <c r="F18" s="114">
        <v>659</v>
      </c>
      <c r="G18" s="114">
        <v>611</v>
      </c>
      <c r="H18" s="140">
        <v>836</v>
      </c>
      <c r="I18" s="115">
        <v>-108</v>
      </c>
      <c r="J18" s="116">
        <v>-12.918660287081339</v>
      </c>
      <c r="K18" s="110"/>
      <c r="L18" s="110"/>
      <c r="M18" s="110"/>
      <c r="N18" s="110"/>
      <c r="O18" s="110"/>
    </row>
    <row r="19" spans="1:15" s="110" customFormat="1" ht="24.95" customHeight="1" x14ac:dyDescent="0.2">
      <c r="A19" s="193" t="s">
        <v>146</v>
      </c>
      <c r="B19" s="199" t="s">
        <v>147</v>
      </c>
      <c r="C19" s="113">
        <v>10.535405872193436</v>
      </c>
      <c r="D19" s="115">
        <v>1037</v>
      </c>
      <c r="E19" s="114">
        <v>1093</v>
      </c>
      <c r="F19" s="114">
        <v>1141</v>
      </c>
      <c r="G19" s="114">
        <v>920</v>
      </c>
      <c r="H19" s="140">
        <v>1177</v>
      </c>
      <c r="I19" s="115">
        <v>-140</v>
      </c>
      <c r="J19" s="116">
        <v>-11.894647408666101</v>
      </c>
    </row>
    <row r="20" spans="1:15" s="287" customFormat="1" ht="24.95" customHeight="1" x14ac:dyDescent="0.2">
      <c r="A20" s="193" t="s">
        <v>148</v>
      </c>
      <c r="B20" s="199" t="s">
        <v>149</v>
      </c>
      <c r="C20" s="113">
        <v>5.4150157472315348</v>
      </c>
      <c r="D20" s="115">
        <v>533</v>
      </c>
      <c r="E20" s="114">
        <v>640</v>
      </c>
      <c r="F20" s="114">
        <v>563</v>
      </c>
      <c r="G20" s="114">
        <v>469</v>
      </c>
      <c r="H20" s="140">
        <v>587</v>
      </c>
      <c r="I20" s="115">
        <v>-54</v>
      </c>
      <c r="J20" s="116">
        <v>-9.1993185689948884</v>
      </c>
      <c r="K20" s="110"/>
      <c r="L20" s="110"/>
      <c r="M20" s="110"/>
      <c r="N20" s="110"/>
      <c r="O20" s="110"/>
    </row>
    <row r="21" spans="1:15" s="110" customFormat="1" ht="24.95" customHeight="1" x14ac:dyDescent="0.2">
      <c r="A21" s="201" t="s">
        <v>150</v>
      </c>
      <c r="B21" s="202" t="s">
        <v>151</v>
      </c>
      <c r="C21" s="113">
        <v>5.8518744285278874</v>
      </c>
      <c r="D21" s="115">
        <v>576</v>
      </c>
      <c r="E21" s="114">
        <v>501</v>
      </c>
      <c r="F21" s="114">
        <v>518</v>
      </c>
      <c r="G21" s="114">
        <v>366</v>
      </c>
      <c r="H21" s="140">
        <v>544</v>
      </c>
      <c r="I21" s="115">
        <v>32</v>
      </c>
      <c r="J21" s="116">
        <v>5.882352941176471</v>
      </c>
    </row>
    <row r="22" spans="1:15" s="110" customFormat="1" ht="24.95" customHeight="1" x14ac:dyDescent="0.2">
      <c r="A22" s="201" t="s">
        <v>152</v>
      </c>
      <c r="B22" s="199" t="s">
        <v>153</v>
      </c>
      <c r="C22" s="113">
        <v>1.2800975312404754</v>
      </c>
      <c r="D22" s="115">
        <v>126</v>
      </c>
      <c r="E22" s="114">
        <v>50</v>
      </c>
      <c r="F22" s="114">
        <v>38</v>
      </c>
      <c r="G22" s="114">
        <v>51</v>
      </c>
      <c r="H22" s="140">
        <v>37</v>
      </c>
      <c r="I22" s="115">
        <v>89</v>
      </c>
      <c r="J22" s="116">
        <v>240.54054054054055</v>
      </c>
    </row>
    <row r="23" spans="1:15" s="110" customFormat="1" ht="24.95" customHeight="1" x14ac:dyDescent="0.2">
      <c r="A23" s="193" t="s">
        <v>154</v>
      </c>
      <c r="B23" s="199" t="s">
        <v>155</v>
      </c>
      <c r="C23" s="113">
        <v>0.73148430356598593</v>
      </c>
      <c r="D23" s="115">
        <v>72</v>
      </c>
      <c r="E23" s="114">
        <v>47</v>
      </c>
      <c r="F23" s="114">
        <v>65</v>
      </c>
      <c r="G23" s="114">
        <v>64</v>
      </c>
      <c r="H23" s="140">
        <v>60</v>
      </c>
      <c r="I23" s="115">
        <v>12</v>
      </c>
      <c r="J23" s="116">
        <v>20</v>
      </c>
    </row>
    <row r="24" spans="1:15" s="110" customFormat="1" ht="24.95" customHeight="1" x14ac:dyDescent="0.2">
      <c r="A24" s="193" t="s">
        <v>156</v>
      </c>
      <c r="B24" s="199" t="s">
        <v>221</v>
      </c>
      <c r="C24" s="113">
        <v>4.6327339225845776</v>
      </c>
      <c r="D24" s="115">
        <v>456</v>
      </c>
      <c r="E24" s="114">
        <v>324</v>
      </c>
      <c r="F24" s="114">
        <v>352</v>
      </c>
      <c r="G24" s="114">
        <v>281</v>
      </c>
      <c r="H24" s="140">
        <v>468</v>
      </c>
      <c r="I24" s="115">
        <v>-12</v>
      </c>
      <c r="J24" s="116">
        <v>-2.5641025641025643</v>
      </c>
    </row>
    <row r="25" spans="1:15" s="110" customFormat="1" ht="24.95" customHeight="1" x14ac:dyDescent="0.2">
      <c r="A25" s="193" t="s">
        <v>222</v>
      </c>
      <c r="B25" s="204" t="s">
        <v>159</v>
      </c>
      <c r="C25" s="113">
        <v>5.8010769074469168</v>
      </c>
      <c r="D25" s="115">
        <v>571</v>
      </c>
      <c r="E25" s="114">
        <v>591</v>
      </c>
      <c r="F25" s="114">
        <v>472</v>
      </c>
      <c r="G25" s="114">
        <v>437</v>
      </c>
      <c r="H25" s="140">
        <v>705</v>
      </c>
      <c r="I25" s="115">
        <v>-134</v>
      </c>
      <c r="J25" s="116">
        <v>-19.00709219858156</v>
      </c>
    </row>
    <row r="26" spans="1:15" s="110" customFormat="1" ht="24.95" customHeight="1" x14ac:dyDescent="0.2">
      <c r="A26" s="201">
        <v>782.78300000000002</v>
      </c>
      <c r="B26" s="203" t="s">
        <v>160</v>
      </c>
      <c r="C26" s="113">
        <v>9.9359951234379764</v>
      </c>
      <c r="D26" s="115">
        <v>978</v>
      </c>
      <c r="E26" s="114">
        <v>1040</v>
      </c>
      <c r="F26" s="114">
        <v>1113</v>
      </c>
      <c r="G26" s="114">
        <v>1071</v>
      </c>
      <c r="H26" s="140">
        <v>1143</v>
      </c>
      <c r="I26" s="115">
        <v>-165</v>
      </c>
      <c r="J26" s="116">
        <v>-14.435695538057743</v>
      </c>
    </row>
    <row r="27" spans="1:15" s="110" customFormat="1" ht="24.95" customHeight="1" x14ac:dyDescent="0.2">
      <c r="A27" s="193" t="s">
        <v>161</v>
      </c>
      <c r="B27" s="199" t="s">
        <v>162</v>
      </c>
      <c r="C27" s="113">
        <v>3.291679366046937</v>
      </c>
      <c r="D27" s="115">
        <v>324</v>
      </c>
      <c r="E27" s="114">
        <v>251</v>
      </c>
      <c r="F27" s="114">
        <v>326</v>
      </c>
      <c r="G27" s="114">
        <v>247</v>
      </c>
      <c r="H27" s="140">
        <v>732</v>
      </c>
      <c r="I27" s="115">
        <v>-408</v>
      </c>
      <c r="J27" s="116">
        <v>-55.73770491803279</v>
      </c>
    </row>
    <row r="28" spans="1:15" s="110" customFormat="1" ht="24.95" customHeight="1" x14ac:dyDescent="0.2">
      <c r="A28" s="193" t="s">
        <v>163</v>
      </c>
      <c r="B28" s="199" t="s">
        <v>164</v>
      </c>
      <c r="C28" s="113">
        <v>3.2713603576145482</v>
      </c>
      <c r="D28" s="115">
        <v>322</v>
      </c>
      <c r="E28" s="114">
        <v>199</v>
      </c>
      <c r="F28" s="114">
        <v>494</v>
      </c>
      <c r="G28" s="114">
        <v>219</v>
      </c>
      <c r="H28" s="140">
        <v>455</v>
      </c>
      <c r="I28" s="115">
        <v>-133</v>
      </c>
      <c r="J28" s="116">
        <v>-29.23076923076923</v>
      </c>
    </row>
    <row r="29" spans="1:15" s="110" customFormat="1" ht="24.95" customHeight="1" x14ac:dyDescent="0.2">
      <c r="A29" s="193">
        <v>86</v>
      </c>
      <c r="B29" s="199" t="s">
        <v>165</v>
      </c>
      <c r="C29" s="113">
        <v>4.8054454942598799</v>
      </c>
      <c r="D29" s="115">
        <v>473</v>
      </c>
      <c r="E29" s="114">
        <v>400</v>
      </c>
      <c r="F29" s="114">
        <v>440</v>
      </c>
      <c r="G29" s="114">
        <v>414</v>
      </c>
      <c r="H29" s="140">
        <v>496</v>
      </c>
      <c r="I29" s="115">
        <v>-23</v>
      </c>
      <c r="J29" s="116">
        <v>-4.637096774193548</v>
      </c>
    </row>
    <row r="30" spans="1:15" s="110" customFormat="1" ht="24.95" customHeight="1" x14ac:dyDescent="0.2">
      <c r="A30" s="193">
        <v>87.88</v>
      </c>
      <c r="B30" s="204" t="s">
        <v>166</v>
      </c>
      <c r="C30" s="113">
        <v>7.487554607335162</v>
      </c>
      <c r="D30" s="115">
        <v>737</v>
      </c>
      <c r="E30" s="114">
        <v>535</v>
      </c>
      <c r="F30" s="114">
        <v>795</v>
      </c>
      <c r="G30" s="114">
        <v>536</v>
      </c>
      <c r="H30" s="140">
        <v>647</v>
      </c>
      <c r="I30" s="115">
        <v>90</v>
      </c>
      <c r="J30" s="116">
        <v>13.910355486862443</v>
      </c>
    </row>
    <row r="31" spans="1:15" s="110" customFormat="1" ht="24.95" customHeight="1" x14ac:dyDescent="0.2">
      <c r="A31" s="193" t="s">
        <v>167</v>
      </c>
      <c r="B31" s="199" t="s">
        <v>168</v>
      </c>
      <c r="C31" s="113">
        <v>3.7996545768566494</v>
      </c>
      <c r="D31" s="115">
        <v>374</v>
      </c>
      <c r="E31" s="114">
        <v>307</v>
      </c>
      <c r="F31" s="114">
        <v>332</v>
      </c>
      <c r="G31" s="114">
        <v>303</v>
      </c>
      <c r="H31" s="140">
        <v>474</v>
      </c>
      <c r="I31" s="115">
        <v>-100</v>
      </c>
      <c r="J31" s="116">
        <v>-21.09704641350211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3.5151884588032103</v>
      </c>
      <c r="D34" s="115">
        <v>346</v>
      </c>
      <c r="E34" s="114">
        <v>454</v>
      </c>
      <c r="F34" s="114">
        <v>354</v>
      </c>
      <c r="G34" s="114">
        <v>257</v>
      </c>
      <c r="H34" s="140">
        <v>183</v>
      </c>
      <c r="I34" s="115">
        <v>163</v>
      </c>
      <c r="J34" s="116">
        <v>89.071038251366119</v>
      </c>
    </row>
    <row r="35" spans="1:10" s="110" customFormat="1" ht="24.95" customHeight="1" x14ac:dyDescent="0.2">
      <c r="A35" s="292" t="s">
        <v>171</v>
      </c>
      <c r="B35" s="293" t="s">
        <v>172</v>
      </c>
      <c r="C35" s="113">
        <v>29.645433302854819</v>
      </c>
      <c r="D35" s="115">
        <v>2918</v>
      </c>
      <c r="E35" s="114">
        <v>2375</v>
      </c>
      <c r="F35" s="114">
        <v>2354</v>
      </c>
      <c r="G35" s="114">
        <v>2556</v>
      </c>
      <c r="H35" s="140">
        <v>3022</v>
      </c>
      <c r="I35" s="115">
        <v>-104</v>
      </c>
      <c r="J35" s="116">
        <v>-3.4414295168762408</v>
      </c>
    </row>
    <row r="36" spans="1:10" s="110" customFormat="1" ht="24.95" customHeight="1" x14ac:dyDescent="0.2">
      <c r="A36" s="294" t="s">
        <v>173</v>
      </c>
      <c r="B36" s="295" t="s">
        <v>174</v>
      </c>
      <c r="C36" s="125">
        <v>66.839378238341965</v>
      </c>
      <c r="D36" s="143">
        <v>6579</v>
      </c>
      <c r="E36" s="144">
        <v>5978</v>
      </c>
      <c r="F36" s="144">
        <v>6649</v>
      </c>
      <c r="G36" s="144">
        <v>5378</v>
      </c>
      <c r="H36" s="145">
        <v>7525</v>
      </c>
      <c r="I36" s="143">
        <v>-946</v>
      </c>
      <c r="J36" s="146">
        <v>-12.571428571428571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9843</v>
      </c>
      <c r="F11" s="264">
        <v>8807</v>
      </c>
      <c r="G11" s="264">
        <v>9357</v>
      </c>
      <c r="H11" s="264">
        <v>8191</v>
      </c>
      <c r="I11" s="265">
        <v>10730</v>
      </c>
      <c r="J11" s="263">
        <v>-887</v>
      </c>
      <c r="K11" s="266">
        <v>-8.266542404473439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24.799349791730165</v>
      </c>
      <c r="E13" s="115">
        <v>2441</v>
      </c>
      <c r="F13" s="114">
        <v>2425</v>
      </c>
      <c r="G13" s="114">
        <v>2664</v>
      </c>
      <c r="H13" s="114">
        <v>2148</v>
      </c>
      <c r="I13" s="140">
        <v>2632</v>
      </c>
      <c r="J13" s="115">
        <v>-191</v>
      </c>
      <c r="K13" s="116">
        <v>-7.2568389057750764</v>
      </c>
    </row>
    <row r="14" spans="1:17" ht="15.95" customHeight="1" x14ac:dyDescent="0.2">
      <c r="A14" s="306" t="s">
        <v>230</v>
      </c>
      <c r="B14" s="307"/>
      <c r="C14" s="308"/>
      <c r="D14" s="113">
        <v>59.473737681601136</v>
      </c>
      <c r="E14" s="115">
        <v>5854</v>
      </c>
      <c r="F14" s="114">
        <v>5149</v>
      </c>
      <c r="G14" s="114">
        <v>5326</v>
      </c>
      <c r="H14" s="114">
        <v>4833</v>
      </c>
      <c r="I14" s="140">
        <v>6324</v>
      </c>
      <c r="J14" s="115">
        <v>-470</v>
      </c>
      <c r="K14" s="116">
        <v>-7.4320050600885512</v>
      </c>
    </row>
    <row r="15" spans="1:17" ht="15.95" customHeight="1" x14ac:dyDescent="0.2">
      <c r="A15" s="306" t="s">
        <v>231</v>
      </c>
      <c r="B15" s="307"/>
      <c r="C15" s="308"/>
      <c r="D15" s="113">
        <v>7.3453215483084424</v>
      </c>
      <c r="E15" s="115">
        <v>723</v>
      </c>
      <c r="F15" s="114">
        <v>599</v>
      </c>
      <c r="G15" s="114">
        <v>566</v>
      </c>
      <c r="H15" s="114">
        <v>615</v>
      </c>
      <c r="I15" s="140">
        <v>800</v>
      </c>
      <c r="J15" s="115">
        <v>-77</v>
      </c>
      <c r="K15" s="116">
        <v>-9.625</v>
      </c>
    </row>
    <row r="16" spans="1:17" ht="15.95" customHeight="1" x14ac:dyDescent="0.2">
      <c r="A16" s="306" t="s">
        <v>232</v>
      </c>
      <c r="B16" s="307"/>
      <c r="C16" s="308"/>
      <c r="D16" s="113">
        <v>7.8939347759829319</v>
      </c>
      <c r="E16" s="115">
        <v>777</v>
      </c>
      <c r="F16" s="114">
        <v>586</v>
      </c>
      <c r="G16" s="114">
        <v>681</v>
      </c>
      <c r="H16" s="114">
        <v>551</v>
      </c>
      <c r="I16" s="140">
        <v>919</v>
      </c>
      <c r="J16" s="115">
        <v>-142</v>
      </c>
      <c r="K16" s="116">
        <v>-15.451577801958651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2.7024281215076704</v>
      </c>
      <c r="E18" s="115">
        <v>266</v>
      </c>
      <c r="F18" s="114">
        <v>334</v>
      </c>
      <c r="G18" s="114">
        <v>257</v>
      </c>
      <c r="H18" s="114">
        <v>149</v>
      </c>
      <c r="I18" s="140">
        <v>228</v>
      </c>
      <c r="J18" s="115">
        <v>38</v>
      </c>
      <c r="K18" s="116">
        <v>16.666666666666668</v>
      </c>
    </row>
    <row r="19" spans="1:11" ht="14.1" customHeight="1" x14ac:dyDescent="0.2">
      <c r="A19" s="306" t="s">
        <v>235</v>
      </c>
      <c r="B19" s="307" t="s">
        <v>236</v>
      </c>
      <c r="C19" s="308"/>
      <c r="D19" s="113">
        <v>1.9607843137254901</v>
      </c>
      <c r="E19" s="115">
        <v>193</v>
      </c>
      <c r="F19" s="114">
        <v>241</v>
      </c>
      <c r="G19" s="114">
        <v>170</v>
      </c>
      <c r="H19" s="114">
        <v>91</v>
      </c>
      <c r="I19" s="140">
        <v>144</v>
      </c>
      <c r="J19" s="115">
        <v>49</v>
      </c>
      <c r="K19" s="116">
        <v>34.027777777777779</v>
      </c>
    </row>
    <row r="20" spans="1:11" ht="14.1" customHeight="1" x14ac:dyDescent="0.2">
      <c r="A20" s="306">
        <v>12</v>
      </c>
      <c r="B20" s="307" t="s">
        <v>237</v>
      </c>
      <c r="C20" s="308"/>
      <c r="D20" s="113">
        <v>1.6559991872396627</v>
      </c>
      <c r="E20" s="115">
        <v>163</v>
      </c>
      <c r="F20" s="114">
        <v>306</v>
      </c>
      <c r="G20" s="114">
        <v>218</v>
      </c>
      <c r="H20" s="114">
        <v>164</v>
      </c>
      <c r="I20" s="140">
        <v>172</v>
      </c>
      <c r="J20" s="115">
        <v>-9</v>
      </c>
      <c r="K20" s="116">
        <v>-5.2325581395348841</v>
      </c>
    </row>
    <row r="21" spans="1:11" ht="14.1" customHeight="1" x14ac:dyDescent="0.2">
      <c r="A21" s="306">
        <v>21</v>
      </c>
      <c r="B21" s="307" t="s">
        <v>238</v>
      </c>
      <c r="C21" s="308"/>
      <c r="D21" s="113">
        <v>0.59941074875546074</v>
      </c>
      <c r="E21" s="115">
        <v>59</v>
      </c>
      <c r="F21" s="114">
        <v>135</v>
      </c>
      <c r="G21" s="114">
        <v>59</v>
      </c>
      <c r="H21" s="114">
        <v>63</v>
      </c>
      <c r="I21" s="140">
        <v>77</v>
      </c>
      <c r="J21" s="115">
        <v>-18</v>
      </c>
      <c r="K21" s="116">
        <v>-23.376623376623378</v>
      </c>
    </row>
    <row r="22" spans="1:11" ht="14.1" customHeight="1" x14ac:dyDescent="0.2">
      <c r="A22" s="306">
        <v>22</v>
      </c>
      <c r="B22" s="307" t="s">
        <v>239</v>
      </c>
      <c r="C22" s="308"/>
      <c r="D22" s="113">
        <v>1.4629686071319719</v>
      </c>
      <c r="E22" s="115">
        <v>144</v>
      </c>
      <c r="F22" s="114">
        <v>129</v>
      </c>
      <c r="G22" s="114">
        <v>173</v>
      </c>
      <c r="H22" s="114">
        <v>129</v>
      </c>
      <c r="I22" s="140">
        <v>127</v>
      </c>
      <c r="J22" s="115">
        <v>17</v>
      </c>
      <c r="K22" s="116">
        <v>13.385826771653543</v>
      </c>
    </row>
    <row r="23" spans="1:11" ht="14.1" customHeight="1" x14ac:dyDescent="0.2">
      <c r="A23" s="306">
        <v>23</v>
      </c>
      <c r="B23" s="307" t="s">
        <v>240</v>
      </c>
      <c r="C23" s="308"/>
      <c r="D23" s="113">
        <v>0.60957025297165501</v>
      </c>
      <c r="E23" s="115">
        <v>60</v>
      </c>
      <c r="F23" s="114">
        <v>51</v>
      </c>
      <c r="G23" s="114">
        <v>83</v>
      </c>
      <c r="H23" s="114">
        <v>36</v>
      </c>
      <c r="I23" s="140">
        <v>73</v>
      </c>
      <c r="J23" s="115">
        <v>-13</v>
      </c>
      <c r="K23" s="116">
        <v>-17.80821917808219</v>
      </c>
    </row>
    <row r="24" spans="1:11" ht="14.1" customHeight="1" x14ac:dyDescent="0.2">
      <c r="A24" s="306">
        <v>24</v>
      </c>
      <c r="B24" s="307" t="s">
        <v>241</v>
      </c>
      <c r="C24" s="308"/>
      <c r="D24" s="113">
        <v>7.2640455145788883</v>
      </c>
      <c r="E24" s="115">
        <v>715</v>
      </c>
      <c r="F24" s="114">
        <v>536</v>
      </c>
      <c r="G24" s="114">
        <v>634</v>
      </c>
      <c r="H24" s="114">
        <v>607</v>
      </c>
      <c r="I24" s="140">
        <v>561</v>
      </c>
      <c r="J24" s="115">
        <v>154</v>
      </c>
      <c r="K24" s="116">
        <v>27.450980392156861</v>
      </c>
    </row>
    <row r="25" spans="1:11" ht="14.1" customHeight="1" x14ac:dyDescent="0.2">
      <c r="A25" s="306">
        <v>25</v>
      </c>
      <c r="B25" s="307" t="s">
        <v>242</v>
      </c>
      <c r="C25" s="308"/>
      <c r="D25" s="113">
        <v>5.8213959158793047</v>
      </c>
      <c r="E25" s="115">
        <v>573</v>
      </c>
      <c r="F25" s="114">
        <v>423</v>
      </c>
      <c r="G25" s="114">
        <v>361</v>
      </c>
      <c r="H25" s="114">
        <v>506</v>
      </c>
      <c r="I25" s="140">
        <v>732</v>
      </c>
      <c r="J25" s="115">
        <v>-159</v>
      </c>
      <c r="K25" s="116">
        <v>-21.721311475409838</v>
      </c>
    </row>
    <row r="26" spans="1:11" ht="14.1" customHeight="1" x14ac:dyDescent="0.2">
      <c r="A26" s="306">
        <v>26</v>
      </c>
      <c r="B26" s="307" t="s">
        <v>243</v>
      </c>
      <c r="C26" s="308"/>
      <c r="D26" s="113">
        <v>3.1900843238849945</v>
      </c>
      <c r="E26" s="115">
        <v>314</v>
      </c>
      <c r="F26" s="114">
        <v>203</v>
      </c>
      <c r="G26" s="114">
        <v>208</v>
      </c>
      <c r="H26" s="114">
        <v>198</v>
      </c>
      <c r="I26" s="140">
        <v>285</v>
      </c>
      <c r="J26" s="115">
        <v>29</v>
      </c>
      <c r="K26" s="116">
        <v>10.175438596491228</v>
      </c>
    </row>
    <row r="27" spans="1:11" ht="14.1" customHeight="1" x14ac:dyDescent="0.2">
      <c r="A27" s="306">
        <v>27</v>
      </c>
      <c r="B27" s="307" t="s">
        <v>244</v>
      </c>
      <c r="C27" s="308"/>
      <c r="D27" s="113">
        <v>2.4586000203190084</v>
      </c>
      <c r="E27" s="115">
        <v>242</v>
      </c>
      <c r="F27" s="114">
        <v>168</v>
      </c>
      <c r="G27" s="114">
        <v>129</v>
      </c>
      <c r="H27" s="114">
        <v>150</v>
      </c>
      <c r="I27" s="140">
        <v>227</v>
      </c>
      <c r="J27" s="115">
        <v>15</v>
      </c>
      <c r="K27" s="116">
        <v>6.607929515418502</v>
      </c>
    </row>
    <row r="28" spans="1:11" ht="14.1" customHeight="1" x14ac:dyDescent="0.2">
      <c r="A28" s="306">
        <v>28</v>
      </c>
      <c r="B28" s="307" t="s">
        <v>245</v>
      </c>
      <c r="C28" s="308"/>
      <c r="D28" s="113">
        <v>0.203190084323885</v>
      </c>
      <c r="E28" s="115">
        <v>20</v>
      </c>
      <c r="F28" s="114">
        <v>24</v>
      </c>
      <c r="G28" s="114">
        <v>38</v>
      </c>
      <c r="H28" s="114">
        <v>27</v>
      </c>
      <c r="I28" s="140">
        <v>26</v>
      </c>
      <c r="J28" s="115">
        <v>-6</v>
      </c>
      <c r="K28" s="116">
        <v>-23.076923076923077</v>
      </c>
    </row>
    <row r="29" spans="1:11" ht="14.1" customHeight="1" x14ac:dyDescent="0.2">
      <c r="A29" s="306">
        <v>29</v>
      </c>
      <c r="B29" s="307" t="s">
        <v>246</v>
      </c>
      <c r="C29" s="308"/>
      <c r="D29" s="113">
        <v>4.592095905719801</v>
      </c>
      <c r="E29" s="115">
        <v>452</v>
      </c>
      <c r="F29" s="114">
        <v>401</v>
      </c>
      <c r="G29" s="114">
        <v>440</v>
      </c>
      <c r="H29" s="114">
        <v>399</v>
      </c>
      <c r="I29" s="140">
        <v>503</v>
      </c>
      <c r="J29" s="115">
        <v>-51</v>
      </c>
      <c r="K29" s="116">
        <v>-10.139165009940358</v>
      </c>
    </row>
    <row r="30" spans="1:11" ht="14.1" customHeight="1" x14ac:dyDescent="0.2">
      <c r="A30" s="306" t="s">
        <v>247</v>
      </c>
      <c r="B30" s="307" t="s">
        <v>248</v>
      </c>
      <c r="C30" s="308"/>
      <c r="D30" s="113" t="s">
        <v>514</v>
      </c>
      <c r="E30" s="115" t="s">
        <v>514</v>
      </c>
      <c r="F30" s="114">
        <v>218</v>
      </c>
      <c r="G30" s="114">
        <v>254</v>
      </c>
      <c r="H30" s="114">
        <v>242</v>
      </c>
      <c r="I30" s="140">
        <v>284</v>
      </c>
      <c r="J30" s="115" t="s">
        <v>514</v>
      </c>
      <c r="K30" s="116" t="s">
        <v>514</v>
      </c>
    </row>
    <row r="31" spans="1:11" ht="14.1" customHeight="1" x14ac:dyDescent="0.2">
      <c r="A31" s="306" t="s">
        <v>249</v>
      </c>
      <c r="B31" s="307" t="s">
        <v>250</v>
      </c>
      <c r="C31" s="308"/>
      <c r="D31" s="113">
        <v>2.3468454739408715</v>
      </c>
      <c r="E31" s="115">
        <v>231</v>
      </c>
      <c r="F31" s="114">
        <v>180</v>
      </c>
      <c r="G31" s="114">
        <v>183</v>
      </c>
      <c r="H31" s="114">
        <v>154</v>
      </c>
      <c r="I31" s="140" t="s">
        <v>514</v>
      </c>
      <c r="J31" s="115" t="s">
        <v>514</v>
      </c>
      <c r="K31" s="116" t="s">
        <v>514</v>
      </c>
    </row>
    <row r="32" spans="1:11" ht="14.1" customHeight="1" x14ac:dyDescent="0.2">
      <c r="A32" s="306">
        <v>31</v>
      </c>
      <c r="B32" s="307" t="s">
        <v>251</v>
      </c>
      <c r="C32" s="308"/>
      <c r="D32" s="113">
        <v>0.33526363913441026</v>
      </c>
      <c r="E32" s="115">
        <v>33</v>
      </c>
      <c r="F32" s="114">
        <v>25</v>
      </c>
      <c r="G32" s="114">
        <v>48</v>
      </c>
      <c r="H32" s="114">
        <v>32</v>
      </c>
      <c r="I32" s="140">
        <v>51</v>
      </c>
      <c r="J32" s="115">
        <v>-18</v>
      </c>
      <c r="K32" s="116">
        <v>-35.294117647058826</v>
      </c>
    </row>
    <row r="33" spans="1:11" ht="14.1" customHeight="1" x14ac:dyDescent="0.2">
      <c r="A33" s="306">
        <v>32</v>
      </c>
      <c r="B33" s="307" t="s">
        <v>252</v>
      </c>
      <c r="C33" s="308"/>
      <c r="D33" s="113">
        <v>2.9868942395611096</v>
      </c>
      <c r="E33" s="115">
        <v>294</v>
      </c>
      <c r="F33" s="114">
        <v>380</v>
      </c>
      <c r="G33" s="114">
        <v>300</v>
      </c>
      <c r="H33" s="114">
        <v>272</v>
      </c>
      <c r="I33" s="140">
        <v>390</v>
      </c>
      <c r="J33" s="115">
        <v>-96</v>
      </c>
      <c r="K33" s="116">
        <v>-24.615384615384617</v>
      </c>
    </row>
    <row r="34" spans="1:11" ht="14.1" customHeight="1" x14ac:dyDescent="0.2">
      <c r="A34" s="306">
        <v>33</v>
      </c>
      <c r="B34" s="307" t="s">
        <v>253</v>
      </c>
      <c r="C34" s="308"/>
      <c r="D34" s="113">
        <v>1.4324900944833892</v>
      </c>
      <c r="E34" s="115">
        <v>141</v>
      </c>
      <c r="F34" s="114">
        <v>199</v>
      </c>
      <c r="G34" s="114">
        <v>172</v>
      </c>
      <c r="H34" s="114">
        <v>113</v>
      </c>
      <c r="I34" s="140">
        <v>172</v>
      </c>
      <c r="J34" s="115">
        <v>-31</v>
      </c>
      <c r="K34" s="116">
        <v>-18.023255813953487</v>
      </c>
    </row>
    <row r="35" spans="1:11" ht="14.1" customHeight="1" x14ac:dyDescent="0.2">
      <c r="A35" s="306">
        <v>34</v>
      </c>
      <c r="B35" s="307" t="s">
        <v>254</v>
      </c>
      <c r="C35" s="308"/>
      <c r="D35" s="113">
        <v>2.5398760540485625</v>
      </c>
      <c r="E35" s="115">
        <v>250</v>
      </c>
      <c r="F35" s="114">
        <v>253</v>
      </c>
      <c r="G35" s="114">
        <v>205</v>
      </c>
      <c r="H35" s="114">
        <v>208</v>
      </c>
      <c r="I35" s="140">
        <v>325</v>
      </c>
      <c r="J35" s="115">
        <v>-75</v>
      </c>
      <c r="K35" s="116">
        <v>-23.076923076923077</v>
      </c>
    </row>
    <row r="36" spans="1:11" ht="14.1" customHeight="1" x14ac:dyDescent="0.2">
      <c r="A36" s="306">
        <v>41</v>
      </c>
      <c r="B36" s="307" t="s">
        <v>255</v>
      </c>
      <c r="C36" s="308"/>
      <c r="D36" s="113">
        <v>2.0217413390226557</v>
      </c>
      <c r="E36" s="115">
        <v>199</v>
      </c>
      <c r="F36" s="114">
        <v>168</v>
      </c>
      <c r="G36" s="114">
        <v>158</v>
      </c>
      <c r="H36" s="114">
        <v>286</v>
      </c>
      <c r="I36" s="140">
        <v>223</v>
      </c>
      <c r="J36" s="115">
        <v>-24</v>
      </c>
      <c r="K36" s="116">
        <v>-10.762331838565023</v>
      </c>
    </row>
    <row r="37" spans="1:11" ht="14.1" customHeight="1" x14ac:dyDescent="0.2">
      <c r="A37" s="306">
        <v>42</v>
      </c>
      <c r="B37" s="307" t="s">
        <v>256</v>
      </c>
      <c r="C37" s="308"/>
      <c r="D37" s="113">
        <v>0.11175454637813674</v>
      </c>
      <c r="E37" s="115">
        <v>11</v>
      </c>
      <c r="F37" s="114">
        <v>6</v>
      </c>
      <c r="G37" s="114">
        <v>14</v>
      </c>
      <c r="H37" s="114">
        <v>12</v>
      </c>
      <c r="I37" s="140">
        <v>18</v>
      </c>
      <c r="J37" s="115">
        <v>-7</v>
      </c>
      <c r="K37" s="116">
        <v>-38.888888888888886</v>
      </c>
    </row>
    <row r="38" spans="1:11" ht="14.1" customHeight="1" x14ac:dyDescent="0.2">
      <c r="A38" s="306">
        <v>43</v>
      </c>
      <c r="B38" s="307" t="s">
        <v>257</v>
      </c>
      <c r="C38" s="308"/>
      <c r="D38" s="113">
        <v>0.43685868129635275</v>
      </c>
      <c r="E38" s="115">
        <v>43</v>
      </c>
      <c r="F38" s="114">
        <v>26</v>
      </c>
      <c r="G38" s="114">
        <v>27</v>
      </c>
      <c r="H38" s="114">
        <v>26</v>
      </c>
      <c r="I38" s="140">
        <v>53</v>
      </c>
      <c r="J38" s="115">
        <v>-10</v>
      </c>
      <c r="K38" s="116">
        <v>-18.867924528301888</v>
      </c>
    </row>
    <row r="39" spans="1:11" ht="14.1" customHeight="1" x14ac:dyDescent="0.2">
      <c r="A39" s="306">
        <v>51</v>
      </c>
      <c r="B39" s="307" t="s">
        <v>258</v>
      </c>
      <c r="C39" s="308"/>
      <c r="D39" s="113">
        <v>9.6108909885197598</v>
      </c>
      <c r="E39" s="115">
        <v>946</v>
      </c>
      <c r="F39" s="114">
        <v>911</v>
      </c>
      <c r="G39" s="114">
        <v>1004</v>
      </c>
      <c r="H39" s="114">
        <v>836</v>
      </c>
      <c r="I39" s="140">
        <v>991</v>
      </c>
      <c r="J39" s="115">
        <v>-45</v>
      </c>
      <c r="K39" s="116">
        <v>-4.5408678102926334</v>
      </c>
    </row>
    <row r="40" spans="1:11" ht="14.1" customHeight="1" x14ac:dyDescent="0.2">
      <c r="A40" s="306" t="s">
        <v>259</v>
      </c>
      <c r="B40" s="307" t="s">
        <v>260</v>
      </c>
      <c r="C40" s="308"/>
      <c r="D40" s="113">
        <v>8.8387686680889974</v>
      </c>
      <c r="E40" s="115">
        <v>870</v>
      </c>
      <c r="F40" s="114">
        <v>848</v>
      </c>
      <c r="G40" s="114">
        <v>924</v>
      </c>
      <c r="H40" s="114">
        <v>784</v>
      </c>
      <c r="I40" s="140">
        <v>876</v>
      </c>
      <c r="J40" s="115">
        <v>-6</v>
      </c>
      <c r="K40" s="116">
        <v>-0.68493150684931503</v>
      </c>
    </row>
    <row r="41" spans="1:11" ht="14.1" customHeight="1" x14ac:dyDescent="0.2">
      <c r="A41" s="306"/>
      <c r="B41" s="307" t="s">
        <v>261</v>
      </c>
      <c r="C41" s="308"/>
      <c r="D41" s="113">
        <v>8.0158488265772636</v>
      </c>
      <c r="E41" s="115">
        <v>789</v>
      </c>
      <c r="F41" s="114">
        <v>750</v>
      </c>
      <c r="G41" s="114">
        <v>820</v>
      </c>
      <c r="H41" s="114">
        <v>715</v>
      </c>
      <c r="I41" s="140">
        <v>782</v>
      </c>
      <c r="J41" s="115">
        <v>7</v>
      </c>
      <c r="K41" s="116">
        <v>0.8951406649616368</v>
      </c>
    </row>
    <row r="42" spans="1:11" ht="14.1" customHeight="1" x14ac:dyDescent="0.2">
      <c r="A42" s="306">
        <v>52</v>
      </c>
      <c r="B42" s="307" t="s">
        <v>262</v>
      </c>
      <c r="C42" s="308"/>
      <c r="D42" s="113">
        <v>4.9476785532865994</v>
      </c>
      <c r="E42" s="115">
        <v>487</v>
      </c>
      <c r="F42" s="114">
        <v>520</v>
      </c>
      <c r="G42" s="114">
        <v>385</v>
      </c>
      <c r="H42" s="114">
        <v>422</v>
      </c>
      <c r="I42" s="140">
        <v>488</v>
      </c>
      <c r="J42" s="115">
        <v>-1</v>
      </c>
      <c r="K42" s="116">
        <v>-0.20491803278688525</v>
      </c>
    </row>
    <row r="43" spans="1:11" ht="14.1" customHeight="1" x14ac:dyDescent="0.2">
      <c r="A43" s="306" t="s">
        <v>263</v>
      </c>
      <c r="B43" s="307" t="s">
        <v>264</v>
      </c>
      <c r="C43" s="308"/>
      <c r="D43" s="113">
        <v>4.5514578888550234</v>
      </c>
      <c r="E43" s="115">
        <v>448</v>
      </c>
      <c r="F43" s="114">
        <v>438</v>
      </c>
      <c r="G43" s="114">
        <v>343</v>
      </c>
      <c r="H43" s="114">
        <v>373</v>
      </c>
      <c r="I43" s="140">
        <v>454</v>
      </c>
      <c r="J43" s="115">
        <v>-6</v>
      </c>
      <c r="K43" s="116">
        <v>-1.3215859030837005</v>
      </c>
    </row>
    <row r="44" spans="1:11" ht="14.1" customHeight="1" x14ac:dyDescent="0.2">
      <c r="A44" s="306">
        <v>53</v>
      </c>
      <c r="B44" s="307" t="s">
        <v>265</v>
      </c>
      <c r="C44" s="308"/>
      <c r="D44" s="113">
        <v>1.2597785228080869</v>
      </c>
      <c r="E44" s="115">
        <v>124</v>
      </c>
      <c r="F44" s="114">
        <v>93</v>
      </c>
      <c r="G44" s="114">
        <v>93</v>
      </c>
      <c r="H44" s="114">
        <v>86</v>
      </c>
      <c r="I44" s="140">
        <v>196</v>
      </c>
      <c r="J44" s="115">
        <v>-72</v>
      </c>
      <c r="K44" s="116">
        <v>-36.734693877551024</v>
      </c>
    </row>
    <row r="45" spans="1:11" ht="14.1" customHeight="1" x14ac:dyDescent="0.2">
      <c r="A45" s="306" t="s">
        <v>266</v>
      </c>
      <c r="B45" s="307" t="s">
        <v>267</v>
      </c>
      <c r="C45" s="308"/>
      <c r="D45" s="113">
        <v>1.2293000101595042</v>
      </c>
      <c r="E45" s="115">
        <v>121</v>
      </c>
      <c r="F45" s="114">
        <v>90</v>
      </c>
      <c r="G45" s="114">
        <v>91</v>
      </c>
      <c r="H45" s="114">
        <v>81</v>
      </c>
      <c r="I45" s="140">
        <v>192</v>
      </c>
      <c r="J45" s="115">
        <v>-71</v>
      </c>
      <c r="K45" s="116">
        <v>-36.979166666666664</v>
      </c>
    </row>
    <row r="46" spans="1:11" ht="14.1" customHeight="1" x14ac:dyDescent="0.2">
      <c r="A46" s="306">
        <v>54</v>
      </c>
      <c r="B46" s="307" t="s">
        <v>268</v>
      </c>
      <c r="C46" s="308"/>
      <c r="D46" s="113">
        <v>3.1799248196688001</v>
      </c>
      <c r="E46" s="115">
        <v>313</v>
      </c>
      <c r="F46" s="114">
        <v>222</v>
      </c>
      <c r="G46" s="114">
        <v>231</v>
      </c>
      <c r="H46" s="114">
        <v>228</v>
      </c>
      <c r="I46" s="140">
        <v>375</v>
      </c>
      <c r="J46" s="115">
        <v>-62</v>
      </c>
      <c r="K46" s="116">
        <v>-16.533333333333335</v>
      </c>
    </row>
    <row r="47" spans="1:11" ht="14.1" customHeight="1" x14ac:dyDescent="0.2">
      <c r="A47" s="306">
        <v>61</v>
      </c>
      <c r="B47" s="307" t="s">
        <v>269</v>
      </c>
      <c r="C47" s="308"/>
      <c r="D47" s="113">
        <v>1.097226455348979</v>
      </c>
      <c r="E47" s="115">
        <v>108</v>
      </c>
      <c r="F47" s="114">
        <v>112</v>
      </c>
      <c r="G47" s="114">
        <v>141</v>
      </c>
      <c r="H47" s="114">
        <v>127</v>
      </c>
      <c r="I47" s="140">
        <v>150</v>
      </c>
      <c r="J47" s="115">
        <v>-42</v>
      </c>
      <c r="K47" s="116">
        <v>-28</v>
      </c>
    </row>
    <row r="48" spans="1:11" ht="14.1" customHeight="1" x14ac:dyDescent="0.2">
      <c r="A48" s="306">
        <v>62</v>
      </c>
      <c r="B48" s="307" t="s">
        <v>270</v>
      </c>
      <c r="C48" s="308"/>
      <c r="D48" s="113">
        <v>7.2030884892817229</v>
      </c>
      <c r="E48" s="115">
        <v>709</v>
      </c>
      <c r="F48" s="114">
        <v>733</v>
      </c>
      <c r="G48" s="114">
        <v>739</v>
      </c>
      <c r="H48" s="114">
        <v>626</v>
      </c>
      <c r="I48" s="140">
        <v>681</v>
      </c>
      <c r="J48" s="115">
        <v>28</v>
      </c>
      <c r="K48" s="116">
        <v>4.1116005873715125</v>
      </c>
    </row>
    <row r="49" spans="1:11" ht="14.1" customHeight="1" x14ac:dyDescent="0.2">
      <c r="A49" s="306">
        <v>63</v>
      </c>
      <c r="B49" s="307" t="s">
        <v>271</v>
      </c>
      <c r="C49" s="308"/>
      <c r="D49" s="113">
        <v>3.5558264756679874</v>
      </c>
      <c r="E49" s="115">
        <v>350</v>
      </c>
      <c r="F49" s="114">
        <v>302</v>
      </c>
      <c r="G49" s="114">
        <v>370</v>
      </c>
      <c r="H49" s="114">
        <v>231</v>
      </c>
      <c r="I49" s="140">
        <v>309</v>
      </c>
      <c r="J49" s="115">
        <v>41</v>
      </c>
      <c r="K49" s="116">
        <v>13.268608414239482</v>
      </c>
    </row>
    <row r="50" spans="1:11" ht="14.1" customHeight="1" x14ac:dyDescent="0.2">
      <c r="A50" s="306" t="s">
        <v>272</v>
      </c>
      <c r="B50" s="307" t="s">
        <v>273</v>
      </c>
      <c r="C50" s="308"/>
      <c r="D50" s="113">
        <v>0.50797521080971253</v>
      </c>
      <c r="E50" s="115">
        <v>50</v>
      </c>
      <c r="F50" s="114">
        <v>49</v>
      </c>
      <c r="G50" s="114">
        <v>69</v>
      </c>
      <c r="H50" s="114">
        <v>37</v>
      </c>
      <c r="I50" s="140">
        <v>43</v>
      </c>
      <c r="J50" s="115">
        <v>7</v>
      </c>
      <c r="K50" s="116">
        <v>16.279069767441861</v>
      </c>
    </row>
    <row r="51" spans="1:11" ht="14.1" customHeight="1" x14ac:dyDescent="0.2">
      <c r="A51" s="306" t="s">
        <v>274</v>
      </c>
      <c r="B51" s="307" t="s">
        <v>275</v>
      </c>
      <c r="C51" s="308"/>
      <c r="D51" s="113">
        <v>2.7024281215076704</v>
      </c>
      <c r="E51" s="115">
        <v>266</v>
      </c>
      <c r="F51" s="114">
        <v>222</v>
      </c>
      <c r="G51" s="114">
        <v>244</v>
      </c>
      <c r="H51" s="114">
        <v>167</v>
      </c>
      <c r="I51" s="140">
        <v>243</v>
      </c>
      <c r="J51" s="115">
        <v>23</v>
      </c>
      <c r="K51" s="116">
        <v>9.4650205761316872</v>
      </c>
    </row>
    <row r="52" spans="1:11" ht="14.1" customHeight="1" x14ac:dyDescent="0.2">
      <c r="A52" s="306">
        <v>71</v>
      </c>
      <c r="B52" s="307" t="s">
        <v>276</v>
      </c>
      <c r="C52" s="308"/>
      <c r="D52" s="113">
        <v>6.3496901351214063</v>
      </c>
      <c r="E52" s="115">
        <v>625</v>
      </c>
      <c r="F52" s="114">
        <v>431</v>
      </c>
      <c r="G52" s="114">
        <v>525</v>
      </c>
      <c r="H52" s="114">
        <v>538</v>
      </c>
      <c r="I52" s="140">
        <v>904</v>
      </c>
      <c r="J52" s="115">
        <v>-279</v>
      </c>
      <c r="K52" s="116">
        <v>-30.86283185840708</v>
      </c>
    </row>
    <row r="53" spans="1:11" ht="14.1" customHeight="1" x14ac:dyDescent="0.2">
      <c r="A53" s="306" t="s">
        <v>277</v>
      </c>
      <c r="B53" s="307" t="s">
        <v>278</v>
      </c>
      <c r="C53" s="308"/>
      <c r="D53" s="113">
        <v>2.2147719191303463</v>
      </c>
      <c r="E53" s="115">
        <v>218</v>
      </c>
      <c r="F53" s="114">
        <v>169</v>
      </c>
      <c r="G53" s="114">
        <v>159</v>
      </c>
      <c r="H53" s="114">
        <v>179</v>
      </c>
      <c r="I53" s="140">
        <v>397</v>
      </c>
      <c r="J53" s="115">
        <v>-179</v>
      </c>
      <c r="K53" s="116">
        <v>-45.088161209068012</v>
      </c>
    </row>
    <row r="54" spans="1:11" ht="14.1" customHeight="1" x14ac:dyDescent="0.2">
      <c r="A54" s="306" t="s">
        <v>279</v>
      </c>
      <c r="B54" s="307" t="s">
        <v>280</v>
      </c>
      <c r="C54" s="308"/>
      <c r="D54" s="113">
        <v>3.2408818449659655</v>
      </c>
      <c r="E54" s="115">
        <v>319</v>
      </c>
      <c r="F54" s="114">
        <v>222</v>
      </c>
      <c r="G54" s="114">
        <v>304</v>
      </c>
      <c r="H54" s="114">
        <v>294</v>
      </c>
      <c r="I54" s="140">
        <v>419</v>
      </c>
      <c r="J54" s="115">
        <v>-100</v>
      </c>
      <c r="K54" s="116">
        <v>-23.866348448687351</v>
      </c>
    </row>
    <row r="55" spans="1:11" ht="14.1" customHeight="1" x14ac:dyDescent="0.2">
      <c r="A55" s="306">
        <v>72</v>
      </c>
      <c r="B55" s="307" t="s">
        <v>281</v>
      </c>
      <c r="C55" s="308"/>
      <c r="D55" s="113">
        <v>1.8083917504825764</v>
      </c>
      <c r="E55" s="115">
        <v>178</v>
      </c>
      <c r="F55" s="114">
        <v>110</v>
      </c>
      <c r="G55" s="114">
        <v>140</v>
      </c>
      <c r="H55" s="114">
        <v>148</v>
      </c>
      <c r="I55" s="140">
        <v>196</v>
      </c>
      <c r="J55" s="115">
        <v>-18</v>
      </c>
      <c r="K55" s="116">
        <v>-9.183673469387756</v>
      </c>
    </row>
    <row r="56" spans="1:11" ht="14.1" customHeight="1" x14ac:dyDescent="0.2">
      <c r="A56" s="306" t="s">
        <v>282</v>
      </c>
      <c r="B56" s="307" t="s">
        <v>283</v>
      </c>
      <c r="C56" s="308"/>
      <c r="D56" s="113">
        <v>0.52829421924210096</v>
      </c>
      <c r="E56" s="115">
        <v>52</v>
      </c>
      <c r="F56" s="114">
        <v>25</v>
      </c>
      <c r="G56" s="114">
        <v>48</v>
      </c>
      <c r="H56" s="114">
        <v>41</v>
      </c>
      <c r="I56" s="140">
        <v>47</v>
      </c>
      <c r="J56" s="115">
        <v>5</v>
      </c>
      <c r="K56" s="116">
        <v>10.638297872340425</v>
      </c>
    </row>
    <row r="57" spans="1:11" ht="14.1" customHeight="1" x14ac:dyDescent="0.2">
      <c r="A57" s="306" t="s">
        <v>284</v>
      </c>
      <c r="B57" s="307" t="s">
        <v>285</v>
      </c>
      <c r="C57" s="308"/>
      <c r="D57" s="113">
        <v>0.89403637102509392</v>
      </c>
      <c r="E57" s="115">
        <v>88</v>
      </c>
      <c r="F57" s="114">
        <v>70</v>
      </c>
      <c r="G57" s="114">
        <v>70</v>
      </c>
      <c r="H57" s="114">
        <v>83</v>
      </c>
      <c r="I57" s="140">
        <v>129</v>
      </c>
      <c r="J57" s="115">
        <v>-41</v>
      </c>
      <c r="K57" s="116">
        <v>-31.782945736434108</v>
      </c>
    </row>
    <row r="58" spans="1:11" ht="14.1" customHeight="1" x14ac:dyDescent="0.2">
      <c r="A58" s="306">
        <v>73</v>
      </c>
      <c r="B58" s="307" t="s">
        <v>286</v>
      </c>
      <c r="C58" s="308"/>
      <c r="D58" s="113">
        <v>1.5747231535101087</v>
      </c>
      <c r="E58" s="115">
        <v>155</v>
      </c>
      <c r="F58" s="114">
        <v>107</v>
      </c>
      <c r="G58" s="114">
        <v>180</v>
      </c>
      <c r="H58" s="114">
        <v>144</v>
      </c>
      <c r="I58" s="140">
        <v>205</v>
      </c>
      <c r="J58" s="115">
        <v>-50</v>
      </c>
      <c r="K58" s="116">
        <v>-24.390243902439025</v>
      </c>
    </row>
    <row r="59" spans="1:11" ht="14.1" customHeight="1" x14ac:dyDescent="0.2">
      <c r="A59" s="306" t="s">
        <v>287</v>
      </c>
      <c r="B59" s="307" t="s">
        <v>288</v>
      </c>
      <c r="C59" s="308"/>
      <c r="D59" s="113">
        <v>1.2800975312404754</v>
      </c>
      <c r="E59" s="115">
        <v>126</v>
      </c>
      <c r="F59" s="114">
        <v>85</v>
      </c>
      <c r="G59" s="114">
        <v>140</v>
      </c>
      <c r="H59" s="114">
        <v>113</v>
      </c>
      <c r="I59" s="140">
        <v>165</v>
      </c>
      <c r="J59" s="115">
        <v>-39</v>
      </c>
      <c r="K59" s="116">
        <v>-23.636363636363637</v>
      </c>
    </row>
    <row r="60" spans="1:11" ht="14.1" customHeight="1" x14ac:dyDescent="0.2">
      <c r="A60" s="306">
        <v>81</v>
      </c>
      <c r="B60" s="307" t="s">
        <v>289</v>
      </c>
      <c r="C60" s="308"/>
      <c r="D60" s="113">
        <v>5.5978868231230319</v>
      </c>
      <c r="E60" s="115">
        <v>551</v>
      </c>
      <c r="F60" s="114">
        <v>487</v>
      </c>
      <c r="G60" s="114">
        <v>520</v>
      </c>
      <c r="H60" s="114">
        <v>472</v>
      </c>
      <c r="I60" s="140">
        <v>550</v>
      </c>
      <c r="J60" s="115">
        <v>1</v>
      </c>
      <c r="K60" s="116">
        <v>0.18181818181818182</v>
      </c>
    </row>
    <row r="61" spans="1:11" ht="14.1" customHeight="1" x14ac:dyDescent="0.2">
      <c r="A61" s="306" t="s">
        <v>290</v>
      </c>
      <c r="B61" s="307" t="s">
        <v>291</v>
      </c>
      <c r="C61" s="308"/>
      <c r="D61" s="113">
        <v>1.422330590267195</v>
      </c>
      <c r="E61" s="115">
        <v>140</v>
      </c>
      <c r="F61" s="114">
        <v>103</v>
      </c>
      <c r="G61" s="114">
        <v>116</v>
      </c>
      <c r="H61" s="114">
        <v>116</v>
      </c>
      <c r="I61" s="140">
        <v>111</v>
      </c>
      <c r="J61" s="115">
        <v>29</v>
      </c>
      <c r="K61" s="116">
        <v>26.126126126126128</v>
      </c>
    </row>
    <row r="62" spans="1:11" ht="14.1" customHeight="1" x14ac:dyDescent="0.2">
      <c r="A62" s="306" t="s">
        <v>292</v>
      </c>
      <c r="B62" s="307" t="s">
        <v>293</v>
      </c>
      <c r="C62" s="308"/>
      <c r="D62" s="113">
        <v>2.3265264655084832</v>
      </c>
      <c r="E62" s="115">
        <v>229</v>
      </c>
      <c r="F62" s="114">
        <v>228</v>
      </c>
      <c r="G62" s="114">
        <v>265</v>
      </c>
      <c r="H62" s="114">
        <v>202</v>
      </c>
      <c r="I62" s="140">
        <v>246</v>
      </c>
      <c r="J62" s="115">
        <v>-17</v>
      </c>
      <c r="K62" s="116">
        <v>-6.9105691056910565</v>
      </c>
    </row>
    <row r="63" spans="1:11" ht="14.1" customHeight="1" x14ac:dyDescent="0.2">
      <c r="A63" s="306"/>
      <c r="B63" s="307" t="s">
        <v>294</v>
      </c>
      <c r="C63" s="308"/>
      <c r="D63" s="113">
        <v>2.1131768769684038</v>
      </c>
      <c r="E63" s="115">
        <v>208</v>
      </c>
      <c r="F63" s="114">
        <v>206</v>
      </c>
      <c r="G63" s="114">
        <v>222</v>
      </c>
      <c r="H63" s="114">
        <v>171</v>
      </c>
      <c r="I63" s="140">
        <v>212</v>
      </c>
      <c r="J63" s="115">
        <v>-4</v>
      </c>
      <c r="K63" s="116">
        <v>-1.8867924528301887</v>
      </c>
    </row>
    <row r="64" spans="1:11" ht="14.1" customHeight="1" x14ac:dyDescent="0.2">
      <c r="A64" s="306" t="s">
        <v>295</v>
      </c>
      <c r="B64" s="307" t="s">
        <v>296</v>
      </c>
      <c r="C64" s="308"/>
      <c r="D64" s="113">
        <v>0.76196281621456874</v>
      </c>
      <c r="E64" s="115">
        <v>75</v>
      </c>
      <c r="F64" s="114">
        <v>62</v>
      </c>
      <c r="G64" s="114">
        <v>50</v>
      </c>
      <c r="H64" s="114">
        <v>50</v>
      </c>
      <c r="I64" s="140">
        <v>72</v>
      </c>
      <c r="J64" s="115">
        <v>3</v>
      </c>
      <c r="K64" s="116">
        <v>4.166666666666667</v>
      </c>
    </row>
    <row r="65" spans="1:11" ht="14.1" customHeight="1" x14ac:dyDescent="0.2">
      <c r="A65" s="306" t="s">
        <v>297</v>
      </c>
      <c r="B65" s="307" t="s">
        <v>298</v>
      </c>
      <c r="C65" s="308"/>
      <c r="D65" s="113">
        <v>0.5486132276744895</v>
      </c>
      <c r="E65" s="115">
        <v>54</v>
      </c>
      <c r="F65" s="114">
        <v>49</v>
      </c>
      <c r="G65" s="114">
        <v>48</v>
      </c>
      <c r="H65" s="114">
        <v>54</v>
      </c>
      <c r="I65" s="140">
        <v>68</v>
      </c>
      <c r="J65" s="115">
        <v>-14</v>
      </c>
      <c r="K65" s="116">
        <v>-20.588235294117649</v>
      </c>
    </row>
    <row r="66" spans="1:11" ht="14.1" customHeight="1" x14ac:dyDescent="0.2">
      <c r="A66" s="306">
        <v>82</v>
      </c>
      <c r="B66" s="307" t="s">
        <v>299</v>
      </c>
      <c r="C66" s="308"/>
      <c r="D66" s="113">
        <v>4.693690947881743</v>
      </c>
      <c r="E66" s="115">
        <v>462</v>
      </c>
      <c r="F66" s="114">
        <v>335</v>
      </c>
      <c r="G66" s="114">
        <v>431</v>
      </c>
      <c r="H66" s="114">
        <v>313</v>
      </c>
      <c r="I66" s="140">
        <v>427</v>
      </c>
      <c r="J66" s="115">
        <v>35</v>
      </c>
      <c r="K66" s="116">
        <v>8.1967213114754092</v>
      </c>
    </row>
    <row r="67" spans="1:11" ht="14.1" customHeight="1" x14ac:dyDescent="0.2">
      <c r="A67" s="306" t="s">
        <v>300</v>
      </c>
      <c r="B67" s="307" t="s">
        <v>301</v>
      </c>
      <c r="C67" s="308"/>
      <c r="D67" s="113">
        <v>3.3729553997764907</v>
      </c>
      <c r="E67" s="115">
        <v>332</v>
      </c>
      <c r="F67" s="114">
        <v>235</v>
      </c>
      <c r="G67" s="114">
        <v>322</v>
      </c>
      <c r="H67" s="114">
        <v>240</v>
      </c>
      <c r="I67" s="140">
        <v>292</v>
      </c>
      <c r="J67" s="115">
        <v>40</v>
      </c>
      <c r="K67" s="116">
        <v>13.698630136986301</v>
      </c>
    </row>
    <row r="68" spans="1:11" ht="14.1" customHeight="1" x14ac:dyDescent="0.2">
      <c r="A68" s="306" t="s">
        <v>302</v>
      </c>
      <c r="B68" s="307" t="s">
        <v>303</v>
      </c>
      <c r="C68" s="308"/>
      <c r="D68" s="113">
        <v>0.86355785837651122</v>
      </c>
      <c r="E68" s="115">
        <v>85</v>
      </c>
      <c r="F68" s="114">
        <v>45</v>
      </c>
      <c r="G68" s="114">
        <v>60</v>
      </c>
      <c r="H68" s="114">
        <v>52</v>
      </c>
      <c r="I68" s="140">
        <v>81</v>
      </c>
      <c r="J68" s="115">
        <v>4</v>
      </c>
      <c r="K68" s="116">
        <v>4.9382716049382713</v>
      </c>
    </row>
    <row r="69" spans="1:11" ht="14.1" customHeight="1" x14ac:dyDescent="0.2">
      <c r="A69" s="306">
        <v>83</v>
      </c>
      <c r="B69" s="307" t="s">
        <v>304</v>
      </c>
      <c r="C69" s="308"/>
      <c r="D69" s="113">
        <v>4.2161942497206137</v>
      </c>
      <c r="E69" s="115">
        <v>415</v>
      </c>
      <c r="F69" s="114">
        <v>247</v>
      </c>
      <c r="G69" s="114">
        <v>479</v>
      </c>
      <c r="H69" s="114">
        <v>273</v>
      </c>
      <c r="I69" s="140">
        <v>527</v>
      </c>
      <c r="J69" s="115">
        <v>-112</v>
      </c>
      <c r="K69" s="116">
        <v>-21.25237191650854</v>
      </c>
    </row>
    <row r="70" spans="1:11" ht="14.1" customHeight="1" x14ac:dyDescent="0.2">
      <c r="A70" s="306" t="s">
        <v>305</v>
      </c>
      <c r="B70" s="307" t="s">
        <v>306</v>
      </c>
      <c r="C70" s="308"/>
      <c r="D70" s="113">
        <v>3.5659859798841818</v>
      </c>
      <c r="E70" s="115">
        <v>351</v>
      </c>
      <c r="F70" s="114">
        <v>211</v>
      </c>
      <c r="G70" s="114">
        <v>403</v>
      </c>
      <c r="H70" s="114">
        <v>223</v>
      </c>
      <c r="I70" s="140">
        <v>458</v>
      </c>
      <c r="J70" s="115">
        <v>-107</v>
      </c>
      <c r="K70" s="116">
        <v>-23.362445414847162</v>
      </c>
    </row>
    <row r="71" spans="1:11" ht="14.1" customHeight="1" x14ac:dyDescent="0.2">
      <c r="A71" s="306"/>
      <c r="B71" s="307" t="s">
        <v>307</v>
      </c>
      <c r="C71" s="308"/>
      <c r="D71" s="113">
        <v>2.0725388601036268</v>
      </c>
      <c r="E71" s="115">
        <v>204</v>
      </c>
      <c r="F71" s="114">
        <v>118</v>
      </c>
      <c r="G71" s="114">
        <v>288</v>
      </c>
      <c r="H71" s="114">
        <v>139</v>
      </c>
      <c r="I71" s="140">
        <v>293</v>
      </c>
      <c r="J71" s="115">
        <v>-89</v>
      </c>
      <c r="K71" s="116">
        <v>-30.375426621160411</v>
      </c>
    </row>
    <row r="72" spans="1:11" ht="14.1" customHeight="1" x14ac:dyDescent="0.2">
      <c r="A72" s="306">
        <v>84</v>
      </c>
      <c r="B72" s="307" t="s">
        <v>308</v>
      </c>
      <c r="C72" s="308"/>
      <c r="D72" s="113">
        <v>1.6153611703748858</v>
      </c>
      <c r="E72" s="115">
        <v>159</v>
      </c>
      <c r="F72" s="114">
        <v>116</v>
      </c>
      <c r="G72" s="114">
        <v>216</v>
      </c>
      <c r="H72" s="114">
        <v>126</v>
      </c>
      <c r="I72" s="140">
        <v>155</v>
      </c>
      <c r="J72" s="115">
        <v>4</v>
      </c>
      <c r="K72" s="116">
        <v>2.5806451612903225</v>
      </c>
    </row>
    <row r="73" spans="1:11" ht="14.1" customHeight="1" x14ac:dyDescent="0.2">
      <c r="A73" s="306" t="s">
        <v>309</v>
      </c>
      <c r="B73" s="307" t="s">
        <v>310</v>
      </c>
      <c r="C73" s="308"/>
      <c r="D73" s="113">
        <v>0.66036777405262626</v>
      </c>
      <c r="E73" s="115">
        <v>65</v>
      </c>
      <c r="F73" s="114">
        <v>49</v>
      </c>
      <c r="G73" s="114">
        <v>139</v>
      </c>
      <c r="H73" s="114">
        <v>39</v>
      </c>
      <c r="I73" s="140">
        <v>78</v>
      </c>
      <c r="J73" s="115">
        <v>-13</v>
      </c>
      <c r="K73" s="116">
        <v>-16.666666666666668</v>
      </c>
    </row>
    <row r="74" spans="1:11" ht="14.1" customHeight="1" x14ac:dyDescent="0.2">
      <c r="A74" s="306" t="s">
        <v>311</v>
      </c>
      <c r="B74" s="307" t="s">
        <v>312</v>
      </c>
      <c r="C74" s="308"/>
      <c r="D74" s="113">
        <v>0.27430661383724475</v>
      </c>
      <c r="E74" s="115">
        <v>27</v>
      </c>
      <c r="F74" s="114">
        <v>12</v>
      </c>
      <c r="G74" s="114">
        <v>26</v>
      </c>
      <c r="H74" s="114">
        <v>21</v>
      </c>
      <c r="I74" s="140">
        <v>23</v>
      </c>
      <c r="J74" s="115">
        <v>4</v>
      </c>
      <c r="K74" s="116">
        <v>17.391304347826086</v>
      </c>
    </row>
    <row r="75" spans="1:11" ht="14.1" customHeight="1" x14ac:dyDescent="0.2">
      <c r="A75" s="306" t="s">
        <v>313</v>
      </c>
      <c r="B75" s="307" t="s">
        <v>314</v>
      </c>
      <c r="C75" s="308"/>
      <c r="D75" s="113">
        <v>0.42669917708015848</v>
      </c>
      <c r="E75" s="115">
        <v>42</v>
      </c>
      <c r="F75" s="114">
        <v>23</v>
      </c>
      <c r="G75" s="114">
        <v>27</v>
      </c>
      <c r="H75" s="114">
        <v>40</v>
      </c>
      <c r="I75" s="140">
        <v>36</v>
      </c>
      <c r="J75" s="115">
        <v>6</v>
      </c>
      <c r="K75" s="116">
        <v>16.666666666666668</v>
      </c>
    </row>
    <row r="76" spans="1:11" ht="14.1" customHeight="1" x14ac:dyDescent="0.2">
      <c r="A76" s="306">
        <v>91</v>
      </c>
      <c r="B76" s="307" t="s">
        <v>315</v>
      </c>
      <c r="C76" s="308"/>
      <c r="D76" s="113">
        <v>0.25398760540485626</v>
      </c>
      <c r="E76" s="115">
        <v>25</v>
      </c>
      <c r="F76" s="114">
        <v>24</v>
      </c>
      <c r="G76" s="114">
        <v>32</v>
      </c>
      <c r="H76" s="114">
        <v>17</v>
      </c>
      <c r="I76" s="140">
        <v>28</v>
      </c>
      <c r="J76" s="115">
        <v>-3</v>
      </c>
      <c r="K76" s="116">
        <v>-10.714285714285714</v>
      </c>
    </row>
    <row r="77" spans="1:11" ht="14.1" customHeight="1" x14ac:dyDescent="0.2">
      <c r="A77" s="306">
        <v>92</v>
      </c>
      <c r="B77" s="307" t="s">
        <v>316</v>
      </c>
      <c r="C77" s="308"/>
      <c r="D77" s="113">
        <v>1.3410545565376411</v>
      </c>
      <c r="E77" s="115">
        <v>132</v>
      </c>
      <c r="F77" s="114">
        <v>143</v>
      </c>
      <c r="G77" s="114">
        <v>174</v>
      </c>
      <c r="H77" s="114">
        <v>133</v>
      </c>
      <c r="I77" s="140">
        <v>155</v>
      </c>
      <c r="J77" s="115">
        <v>-23</v>
      </c>
      <c r="K77" s="116">
        <v>-14.838709677419354</v>
      </c>
    </row>
    <row r="78" spans="1:11" ht="14.1" customHeight="1" x14ac:dyDescent="0.2">
      <c r="A78" s="306">
        <v>93</v>
      </c>
      <c r="B78" s="307" t="s">
        <v>317</v>
      </c>
      <c r="C78" s="308"/>
      <c r="D78" s="113" t="s">
        <v>514</v>
      </c>
      <c r="E78" s="115" t="s">
        <v>514</v>
      </c>
      <c r="F78" s="114">
        <v>5</v>
      </c>
      <c r="G78" s="114" t="s">
        <v>514</v>
      </c>
      <c r="H78" s="114" t="s">
        <v>514</v>
      </c>
      <c r="I78" s="140" t="s">
        <v>514</v>
      </c>
      <c r="J78" s="115" t="s">
        <v>514</v>
      </c>
      <c r="K78" s="116" t="s">
        <v>514</v>
      </c>
    </row>
    <row r="79" spans="1:11" ht="14.1" customHeight="1" x14ac:dyDescent="0.2">
      <c r="A79" s="306">
        <v>94</v>
      </c>
      <c r="B79" s="307" t="s">
        <v>318</v>
      </c>
      <c r="C79" s="308"/>
      <c r="D79" s="113">
        <v>0.69084628670120896</v>
      </c>
      <c r="E79" s="115">
        <v>68</v>
      </c>
      <c r="F79" s="114">
        <v>94</v>
      </c>
      <c r="G79" s="114">
        <v>44</v>
      </c>
      <c r="H79" s="114">
        <v>44</v>
      </c>
      <c r="I79" s="140">
        <v>88</v>
      </c>
      <c r="J79" s="115">
        <v>-20</v>
      </c>
      <c r="K79" s="116">
        <v>-22.727272727272727</v>
      </c>
    </row>
    <row r="80" spans="1:11" ht="14.1" customHeight="1" x14ac:dyDescent="0.2">
      <c r="A80" s="306" t="s">
        <v>319</v>
      </c>
      <c r="B80" s="307" t="s">
        <v>320</v>
      </c>
      <c r="C80" s="308"/>
      <c r="D80" s="113" t="s">
        <v>514</v>
      </c>
      <c r="E80" s="115" t="s">
        <v>514</v>
      </c>
      <c r="F80" s="114">
        <v>0</v>
      </c>
      <c r="G80" s="114" t="s">
        <v>514</v>
      </c>
      <c r="H80" s="114" t="s">
        <v>514</v>
      </c>
      <c r="I80" s="140" t="s">
        <v>514</v>
      </c>
      <c r="J80" s="115" t="s">
        <v>514</v>
      </c>
      <c r="K80" s="116" t="s">
        <v>514</v>
      </c>
    </row>
    <row r="81" spans="1:11" ht="14.1" customHeight="1" x14ac:dyDescent="0.2">
      <c r="A81" s="310" t="s">
        <v>321</v>
      </c>
      <c r="B81" s="311" t="s">
        <v>334</v>
      </c>
      <c r="C81" s="312"/>
      <c r="D81" s="125">
        <v>0.48765620237732399</v>
      </c>
      <c r="E81" s="143">
        <v>48</v>
      </c>
      <c r="F81" s="144">
        <v>48</v>
      </c>
      <c r="G81" s="144">
        <v>120</v>
      </c>
      <c r="H81" s="144">
        <v>44</v>
      </c>
      <c r="I81" s="145">
        <v>55</v>
      </c>
      <c r="J81" s="143">
        <v>-7</v>
      </c>
      <c r="K81" s="146">
        <v>-12.727272727272727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127763</v>
      </c>
      <c r="C10" s="114">
        <v>64990</v>
      </c>
      <c r="D10" s="114">
        <v>62773</v>
      </c>
      <c r="E10" s="114">
        <v>100966</v>
      </c>
      <c r="F10" s="114">
        <v>24830</v>
      </c>
      <c r="G10" s="114">
        <v>14206</v>
      </c>
      <c r="H10" s="114">
        <v>39507</v>
      </c>
      <c r="I10" s="115">
        <v>16493</v>
      </c>
      <c r="J10" s="114">
        <v>13542</v>
      </c>
      <c r="K10" s="114">
        <v>2951</v>
      </c>
      <c r="L10" s="423">
        <v>9245</v>
      </c>
      <c r="M10" s="424">
        <v>11341</v>
      </c>
    </row>
    <row r="11" spans="1:13" ht="11.1" customHeight="1" x14ac:dyDescent="0.2">
      <c r="A11" s="422" t="s">
        <v>388</v>
      </c>
      <c r="B11" s="115">
        <v>130367</v>
      </c>
      <c r="C11" s="114">
        <v>67213</v>
      </c>
      <c r="D11" s="114">
        <v>63154</v>
      </c>
      <c r="E11" s="114">
        <v>103283</v>
      </c>
      <c r="F11" s="114">
        <v>25116</v>
      </c>
      <c r="G11" s="114">
        <v>13916</v>
      </c>
      <c r="H11" s="114">
        <v>40808</v>
      </c>
      <c r="I11" s="115">
        <v>16736</v>
      </c>
      <c r="J11" s="114">
        <v>13674</v>
      </c>
      <c r="K11" s="114">
        <v>3062</v>
      </c>
      <c r="L11" s="423">
        <v>10589</v>
      </c>
      <c r="M11" s="424">
        <v>8092</v>
      </c>
    </row>
    <row r="12" spans="1:13" ht="11.1" customHeight="1" x14ac:dyDescent="0.2">
      <c r="A12" s="422" t="s">
        <v>389</v>
      </c>
      <c r="B12" s="115">
        <v>133346</v>
      </c>
      <c r="C12" s="114">
        <v>69237</v>
      </c>
      <c r="D12" s="114">
        <v>64109</v>
      </c>
      <c r="E12" s="114">
        <v>106269</v>
      </c>
      <c r="F12" s="114">
        <v>25057</v>
      </c>
      <c r="G12" s="114">
        <v>15226</v>
      </c>
      <c r="H12" s="114">
        <v>41770</v>
      </c>
      <c r="I12" s="115">
        <v>16619</v>
      </c>
      <c r="J12" s="114">
        <v>13459</v>
      </c>
      <c r="K12" s="114">
        <v>3160</v>
      </c>
      <c r="L12" s="423">
        <v>12786</v>
      </c>
      <c r="M12" s="424">
        <v>10173</v>
      </c>
    </row>
    <row r="13" spans="1:13" s="110" customFormat="1" ht="11.1" customHeight="1" x14ac:dyDescent="0.2">
      <c r="A13" s="422" t="s">
        <v>390</v>
      </c>
      <c r="B13" s="115">
        <v>130534</v>
      </c>
      <c r="C13" s="114">
        <v>67155</v>
      </c>
      <c r="D13" s="114">
        <v>63379</v>
      </c>
      <c r="E13" s="114">
        <v>103752</v>
      </c>
      <c r="F13" s="114">
        <v>24773</v>
      </c>
      <c r="G13" s="114">
        <v>14338</v>
      </c>
      <c r="H13" s="114">
        <v>41548</v>
      </c>
      <c r="I13" s="115">
        <v>16524</v>
      </c>
      <c r="J13" s="114">
        <v>13452</v>
      </c>
      <c r="K13" s="114">
        <v>3072</v>
      </c>
      <c r="L13" s="423">
        <v>7146</v>
      </c>
      <c r="M13" s="424">
        <v>10021</v>
      </c>
    </row>
    <row r="14" spans="1:13" ht="15" customHeight="1" x14ac:dyDescent="0.2">
      <c r="A14" s="422" t="s">
        <v>391</v>
      </c>
      <c r="B14" s="115">
        <v>129416</v>
      </c>
      <c r="C14" s="114">
        <v>66732</v>
      </c>
      <c r="D14" s="114">
        <v>62684</v>
      </c>
      <c r="E14" s="114">
        <v>99290</v>
      </c>
      <c r="F14" s="114">
        <v>28371</v>
      </c>
      <c r="G14" s="114">
        <v>13587</v>
      </c>
      <c r="H14" s="114">
        <v>41781</v>
      </c>
      <c r="I14" s="115">
        <v>16444</v>
      </c>
      <c r="J14" s="114">
        <v>13422</v>
      </c>
      <c r="K14" s="114">
        <v>3022</v>
      </c>
      <c r="L14" s="423">
        <v>9857</v>
      </c>
      <c r="M14" s="424">
        <v>11331</v>
      </c>
    </row>
    <row r="15" spans="1:13" ht="11.1" customHeight="1" x14ac:dyDescent="0.2">
      <c r="A15" s="422" t="s">
        <v>388</v>
      </c>
      <c r="B15" s="115">
        <v>131948</v>
      </c>
      <c r="C15" s="114">
        <v>68407</v>
      </c>
      <c r="D15" s="114">
        <v>63541</v>
      </c>
      <c r="E15" s="114">
        <v>100451</v>
      </c>
      <c r="F15" s="114">
        <v>29775</v>
      </c>
      <c r="G15" s="114">
        <v>13267</v>
      </c>
      <c r="H15" s="114">
        <v>43105</v>
      </c>
      <c r="I15" s="115">
        <v>16566</v>
      </c>
      <c r="J15" s="114">
        <v>13386</v>
      </c>
      <c r="K15" s="114">
        <v>3180</v>
      </c>
      <c r="L15" s="423">
        <v>9952</v>
      </c>
      <c r="M15" s="424">
        <v>7420</v>
      </c>
    </row>
    <row r="16" spans="1:13" ht="11.1" customHeight="1" x14ac:dyDescent="0.2">
      <c r="A16" s="422" t="s">
        <v>389</v>
      </c>
      <c r="B16" s="115">
        <v>134476</v>
      </c>
      <c r="C16" s="114">
        <v>69932</v>
      </c>
      <c r="D16" s="114">
        <v>64544</v>
      </c>
      <c r="E16" s="114">
        <v>102777</v>
      </c>
      <c r="F16" s="114">
        <v>30836</v>
      </c>
      <c r="G16" s="114">
        <v>14391</v>
      </c>
      <c r="H16" s="114">
        <v>43942</v>
      </c>
      <c r="I16" s="115">
        <v>16401</v>
      </c>
      <c r="J16" s="114">
        <v>13085</v>
      </c>
      <c r="K16" s="114">
        <v>3316</v>
      </c>
      <c r="L16" s="423">
        <v>12472</v>
      </c>
      <c r="M16" s="424">
        <v>10207</v>
      </c>
    </row>
    <row r="17" spans="1:13" s="110" customFormat="1" ht="11.1" customHeight="1" x14ac:dyDescent="0.2">
      <c r="A17" s="422" t="s">
        <v>390</v>
      </c>
      <c r="B17" s="115">
        <v>133157</v>
      </c>
      <c r="C17" s="114">
        <v>68748</v>
      </c>
      <c r="D17" s="114">
        <v>64409</v>
      </c>
      <c r="E17" s="114">
        <v>101979</v>
      </c>
      <c r="F17" s="114">
        <v>31086</v>
      </c>
      <c r="G17" s="114">
        <v>13710</v>
      </c>
      <c r="H17" s="114">
        <v>44266</v>
      </c>
      <c r="I17" s="115">
        <v>16218</v>
      </c>
      <c r="J17" s="114">
        <v>12855</v>
      </c>
      <c r="K17" s="114">
        <v>3363</v>
      </c>
      <c r="L17" s="423">
        <v>7291</v>
      </c>
      <c r="M17" s="424">
        <v>8794</v>
      </c>
    </row>
    <row r="18" spans="1:13" ht="15" customHeight="1" x14ac:dyDescent="0.2">
      <c r="A18" s="422" t="s">
        <v>392</v>
      </c>
      <c r="B18" s="115">
        <v>131669</v>
      </c>
      <c r="C18" s="114">
        <v>67743</v>
      </c>
      <c r="D18" s="114">
        <v>63926</v>
      </c>
      <c r="E18" s="114">
        <v>99836</v>
      </c>
      <c r="F18" s="114">
        <v>31610</v>
      </c>
      <c r="G18" s="114">
        <v>12921</v>
      </c>
      <c r="H18" s="114">
        <v>44330</v>
      </c>
      <c r="I18" s="115">
        <v>15870</v>
      </c>
      <c r="J18" s="114">
        <v>12666</v>
      </c>
      <c r="K18" s="114">
        <v>3204</v>
      </c>
      <c r="L18" s="423">
        <v>9888</v>
      </c>
      <c r="M18" s="424">
        <v>11356</v>
      </c>
    </row>
    <row r="19" spans="1:13" ht="11.1" customHeight="1" x14ac:dyDescent="0.2">
      <c r="A19" s="422" t="s">
        <v>388</v>
      </c>
      <c r="B19" s="115">
        <v>132661</v>
      </c>
      <c r="C19" s="114">
        <v>68641</v>
      </c>
      <c r="D19" s="114">
        <v>64020</v>
      </c>
      <c r="E19" s="114">
        <v>100674</v>
      </c>
      <c r="F19" s="114">
        <v>31760</v>
      </c>
      <c r="G19" s="114">
        <v>12480</v>
      </c>
      <c r="H19" s="114">
        <v>45235</v>
      </c>
      <c r="I19" s="115">
        <v>16179</v>
      </c>
      <c r="J19" s="114">
        <v>12875</v>
      </c>
      <c r="K19" s="114">
        <v>3304</v>
      </c>
      <c r="L19" s="423">
        <v>8799</v>
      </c>
      <c r="M19" s="424">
        <v>7779</v>
      </c>
    </row>
    <row r="20" spans="1:13" ht="11.1" customHeight="1" x14ac:dyDescent="0.2">
      <c r="A20" s="422" t="s">
        <v>389</v>
      </c>
      <c r="B20" s="115">
        <v>133907</v>
      </c>
      <c r="C20" s="114">
        <v>69324</v>
      </c>
      <c r="D20" s="114">
        <v>64583</v>
      </c>
      <c r="E20" s="114">
        <v>101357</v>
      </c>
      <c r="F20" s="114">
        <v>32255</v>
      </c>
      <c r="G20" s="114">
        <v>13210</v>
      </c>
      <c r="H20" s="114">
        <v>45853</v>
      </c>
      <c r="I20" s="115">
        <v>16162</v>
      </c>
      <c r="J20" s="114">
        <v>12738</v>
      </c>
      <c r="K20" s="114">
        <v>3424</v>
      </c>
      <c r="L20" s="423">
        <v>12580</v>
      </c>
      <c r="M20" s="424">
        <v>11612</v>
      </c>
    </row>
    <row r="21" spans="1:13" s="110" customFormat="1" ht="11.1" customHeight="1" x14ac:dyDescent="0.2">
      <c r="A21" s="422" t="s">
        <v>390</v>
      </c>
      <c r="B21" s="115">
        <v>130727</v>
      </c>
      <c r="C21" s="114">
        <v>66838</v>
      </c>
      <c r="D21" s="114">
        <v>63889</v>
      </c>
      <c r="E21" s="114">
        <v>99026</v>
      </c>
      <c r="F21" s="114">
        <v>31664</v>
      </c>
      <c r="G21" s="114">
        <v>12406</v>
      </c>
      <c r="H21" s="114">
        <v>45477</v>
      </c>
      <c r="I21" s="115">
        <v>16300</v>
      </c>
      <c r="J21" s="114">
        <v>12877</v>
      </c>
      <c r="K21" s="114">
        <v>3423</v>
      </c>
      <c r="L21" s="423">
        <v>7223</v>
      </c>
      <c r="M21" s="424">
        <v>10473</v>
      </c>
    </row>
    <row r="22" spans="1:13" ht="15" customHeight="1" x14ac:dyDescent="0.2">
      <c r="A22" s="422" t="s">
        <v>393</v>
      </c>
      <c r="B22" s="115">
        <v>129211</v>
      </c>
      <c r="C22" s="114">
        <v>65901</v>
      </c>
      <c r="D22" s="114">
        <v>63310</v>
      </c>
      <c r="E22" s="114">
        <v>97592</v>
      </c>
      <c r="F22" s="114">
        <v>31329</v>
      </c>
      <c r="G22" s="114">
        <v>11574</v>
      </c>
      <c r="H22" s="114">
        <v>45700</v>
      </c>
      <c r="I22" s="115">
        <v>16021</v>
      </c>
      <c r="J22" s="114">
        <v>12738</v>
      </c>
      <c r="K22" s="114">
        <v>3283</v>
      </c>
      <c r="L22" s="423">
        <v>7983</v>
      </c>
      <c r="M22" s="424">
        <v>9444</v>
      </c>
    </row>
    <row r="23" spans="1:13" ht="11.1" customHeight="1" x14ac:dyDescent="0.2">
      <c r="A23" s="422" t="s">
        <v>388</v>
      </c>
      <c r="B23" s="115">
        <v>130589</v>
      </c>
      <c r="C23" s="114">
        <v>67215</v>
      </c>
      <c r="D23" s="114">
        <v>63374</v>
      </c>
      <c r="E23" s="114">
        <v>98457</v>
      </c>
      <c r="F23" s="114">
        <v>31784</v>
      </c>
      <c r="G23" s="114">
        <v>10990</v>
      </c>
      <c r="H23" s="114">
        <v>46932</v>
      </c>
      <c r="I23" s="115">
        <v>16019</v>
      </c>
      <c r="J23" s="114">
        <v>12702</v>
      </c>
      <c r="K23" s="114">
        <v>3317</v>
      </c>
      <c r="L23" s="423">
        <v>8567</v>
      </c>
      <c r="M23" s="424">
        <v>7176</v>
      </c>
    </row>
    <row r="24" spans="1:13" ht="11.1" customHeight="1" x14ac:dyDescent="0.2">
      <c r="A24" s="422" t="s">
        <v>389</v>
      </c>
      <c r="B24" s="115">
        <v>132445</v>
      </c>
      <c r="C24" s="114">
        <v>68218</v>
      </c>
      <c r="D24" s="114">
        <v>64227</v>
      </c>
      <c r="E24" s="114">
        <v>98203</v>
      </c>
      <c r="F24" s="114">
        <v>32281</v>
      </c>
      <c r="G24" s="114">
        <v>11642</v>
      </c>
      <c r="H24" s="114">
        <v>47971</v>
      </c>
      <c r="I24" s="115">
        <v>16085</v>
      </c>
      <c r="J24" s="114">
        <v>12586</v>
      </c>
      <c r="K24" s="114">
        <v>3499</v>
      </c>
      <c r="L24" s="423">
        <v>11196</v>
      </c>
      <c r="M24" s="424">
        <v>9788</v>
      </c>
    </row>
    <row r="25" spans="1:13" s="110" customFormat="1" ht="11.1" customHeight="1" x14ac:dyDescent="0.2">
      <c r="A25" s="422" t="s">
        <v>390</v>
      </c>
      <c r="B25" s="115">
        <v>130071</v>
      </c>
      <c r="C25" s="114">
        <v>66192</v>
      </c>
      <c r="D25" s="114">
        <v>63879</v>
      </c>
      <c r="E25" s="114">
        <v>95826</v>
      </c>
      <c r="F25" s="114">
        <v>32283</v>
      </c>
      <c r="G25" s="114">
        <v>10873</v>
      </c>
      <c r="H25" s="114">
        <v>47958</v>
      </c>
      <c r="I25" s="115">
        <v>16063</v>
      </c>
      <c r="J25" s="114">
        <v>12576</v>
      </c>
      <c r="K25" s="114">
        <v>3487</v>
      </c>
      <c r="L25" s="423">
        <v>6429</v>
      </c>
      <c r="M25" s="424">
        <v>8901</v>
      </c>
    </row>
    <row r="26" spans="1:13" ht="15" customHeight="1" x14ac:dyDescent="0.2">
      <c r="A26" s="422" t="s">
        <v>394</v>
      </c>
      <c r="B26" s="115">
        <v>129311</v>
      </c>
      <c r="C26" s="114">
        <v>65843</v>
      </c>
      <c r="D26" s="114">
        <v>63468</v>
      </c>
      <c r="E26" s="114">
        <v>95223</v>
      </c>
      <c r="F26" s="114">
        <v>32147</v>
      </c>
      <c r="G26" s="114">
        <v>10152</v>
      </c>
      <c r="H26" s="114">
        <v>48257</v>
      </c>
      <c r="I26" s="115">
        <v>15859</v>
      </c>
      <c r="J26" s="114">
        <v>12491</v>
      </c>
      <c r="K26" s="114">
        <v>3368</v>
      </c>
      <c r="L26" s="423">
        <v>8689</v>
      </c>
      <c r="M26" s="424">
        <v>9505</v>
      </c>
    </row>
    <row r="27" spans="1:13" ht="11.1" customHeight="1" x14ac:dyDescent="0.2">
      <c r="A27" s="422" t="s">
        <v>388</v>
      </c>
      <c r="B27" s="115">
        <v>130751</v>
      </c>
      <c r="C27" s="114">
        <v>66871</v>
      </c>
      <c r="D27" s="114">
        <v>63880</v>
      </c>
      <c r="E27" s="114">
        <v>96347</v>
      </c>
      <c r="F27" s="114">
        <v>32481</v>
      </c>
      <c r="G27" s="114">
        <v>9663</v>
      </c>
      <c r="H27" s="114">
        <v>49547</v>
      </c>
      <c r="I27" s="115">
        <v>16252</v>
      </c>
      <c r="J27" s="114">
        <v>12654</v>
      </c>
      <c r="K27" s="114">
        <v>3598</v>
      </c>
      <c r="L27" s="423">
        <v>8581</v>
      </c>
      <c r="M27" s="424">
        <v>7243</v>
      </c>
    </row>
    <row r="28" spans="1:13" ht="11.1" customHeight="1" x14ac:dyDescent="0.2">
      <c r="A28" s="422" t="s">
        <v>389</v>
      </c>
      <c r="B28" s="115">
        <v>132012</v>
      </c>
      <c r="C28" s="114">
        <v>67626</v>
      </c>
      <c r="D28" s="114">
        <v>64386</v>
      </c>
      <c r="E28" s="114">
        <v>98709</v>
      </c>
      <c r="F28" s="114">
        <v>32828</v>
      </c>
      <c r="G28" s="114">
        <v>10354</v>
      </c>
      <c r="H28" s="114">
        <v>49904</v>
      </c>
      <c r="I28" s="115">
        <v>16169</v>
      </c>
      <c r="J28" s="114">
        <v>12438</v>
      </c>
      <c r="K28" s="114">
        <v>3731</v>
      </c>
      <c r="L28" s="423">
        <v>10748</v>
      </c>
      <c r="M28" s="424">
        <v>9850</v>
      </c>
    </row>
    <row r="29" spans="1:13" s="110" customFormat="1" ht="11.1" customHeight="1" x14ac:dyDescent="0.2">
      <c r="A29" s="422" t="s">
        <v>390</v>
      </c>
      <c r="B29" s="115">
        <v>129037</v>
      </c>
      <c r="C29" s="114">
        <v>65376</v>
      </c>
      <c r="D29" s="114">
        <v>63661</v>
      </c>
      <c r="E29" s="114">
        <v>96382</v>
      </c>
      <c r="F29" s="114">
        <v>32293</v>
      </c>
      <c r="G29" s="114">
        <v>9731</v>
      </c>
      <c r="H29" s="114">
        <v>49202</v>
      </c>
      <c r="I29" s="115">
        <v>16200</v>
      </c>
      <c r="J29" s="114">
        <v>12530</v>
      </c>
      <c r="K29" s="114">
        <v>3670</v>
      </c>
      <c r="L29" s="423">
        <v>5863</v>
      </c>
      <c r="M29" s="424">
        <v>8890</v>
      </c>
    </row>
    <row r="30" spans="1:13" ht="15" customHeight="1" x14ac:dyDescent="0.2">
      <c r="A30" s="422" t="s">
        <v>395</v>
      </c>
      <c r="B30" s="115">
        <v>128449</v>
      </c>
      <c r="C30" s="114">
        <v>65104</v>
      </c>
      <c r="D30" s="114">
        <v>63345</v>
      </c>
      <c r="E30" s="114">
        <v>95647</v>
      </c>
      <c r="F30" s="114">
        <v>32723</v>
      </c>
      <c r="G30" s="114">
        <v>9101</v>
      </c>
      <c r="H30" s="114">
        <v>49258</v>
      </c>
      <c r="I30" s="115">
        <v>14944</v>
      </c>
      <c r="J30" s="114">
        <v>11491</v>
      </c>
      <c r="K30" s="114">
        <v>3453</v>
      </c>
      <c r="L30" s="423">
        <v>9776</v>
      </c>
      <c r="M30" s="424">
        <v>10175</v>
      </c>
    </row>
    <row r="31" spans="1:13" ht="11.1" customHeight="1" x14ac:dyDescent="0.2">
      <c r="A31" s="422" t="s">
        <v>388</v>
      </c>
      <c r="B31" s="115">
        <v>129716</v>
      </c>
      <c r="C31" s="114">
        <v>66155</v>
      </c>
      <c r="D31" s="114">
        <v>63561</v>
      </c>
      <c r="E31" s="114">
        <v>96510</v>
      </c>
      <c r="F31" s="114">
        <v>33167</v>
      </c>
      <c r="G31" s="114">
        <v>8558</v>
      </c>
      <c r="H31" s="114">
        <v>49907</v>
      </c>
      <c r="I31" s="115">
        <v>15056</v>
      </c>
      <c r="J31" s="114">
        <v>11498</v>
      </c>
      <c r="K31" s="114">
        <v>3558</v>
      </c>
      <c r="L31" s="423">
        <v>8982</v>
      </c>
      <c r="M31" s="424">
        <v>7706</v>
      </c>
    </row>
    <row r="32" spans="1:13" ht="11.1" customHeight="1" x14ac:dyDescent="0.2">
      <c r="A32" s="422" t="s">
        <v>389</v>
      </c>
      <c r="B32" s="115">
        <v>130859</v>
      </c>
      <c r="C32" s="114">
        <v>67056</v>
      </c>
      <c r="D32" s="114">
        <v>63803</v>
      </c>
      <c r="E32" s="114">
        <v>97388</v>
      </c>
      <c r="F32" s="114">
        <v>33458</v>
      </c>
      <c r="G32" s="114">
        <v>9312</v>
      </c>
      <c r="H32" s="114">
        <v>50075</v>
      </c>
      <c r="I32" s="115">
        <v>14980</v>
      </c>
      <c r="J32" s="114">
        <v>11358</v>
      </c>
      <c r="K32" s="114">
        <v>3622</v>
      </c>
      <c r="L32" s="423">
        <v>10643</v>
      </c>
      <c r="M32" s="424">
        <v>9623</v>
      </c>
    </row>
    <row r="33" spans="1:13" s="110" customFormat="1" ht="11.1" customHeight="1" x14ac:dyDescent="0.2">
      <c r="A33" s="422" t="s">
        <v>390</v>
      </c>
      <c r="B33" s="115">
        <v>128948</v>
      </c>
      <c r="C33" s="114">
        <v>65622</v>
      </c>
      <c r="D33" s="114">
        <v>63326</v>
      </c>
      <c r="E33" s="114">
        <v>95457</v>
      </c>
      <c r="F33" s="114">
        <v>33479</v>
      </c>
      <c r="G33" s="114">
        <v>8719</v>
      </c>
      <c r="H33" s="114">
        <v>49732</v>
      </c>
      <c r="I33" s="115">
        <v>14841</v>
      </c>
      <c r="J33" s="114">
        <v>11289</v>
      </c>
      <c r="K33" s="114">
        <v>3552</v>
      </c>
      <c r="L33" s="423">
        <v>6659</v>
      </c>
      <c r="M33" s="424">
        <v>8643</v>
      </c>
    </row>
    <row r="34" spans="1:13" ht="15" customHeight="1" x14ac:dyDescent="0.2">
      <c r="A34" s="422" t="s">
        <v>396</v>
      </c>
      <c r="B34" s="115">
        <v>128887</v>
      </c>
      <c r="C34" s="114">
        <v>65729</v>
      </c>
      <c r="D34" s="114">
        <v>63158</v>
      </c>
      <c r="E34" s="114">
        <v>95180</v>
      </c>
      <c r="F34" s="114">
        <v>33699</v>
      </c>
      <c r="G34" s="114">
        <v>8316</v>
      </c>
      <c r="H34" s="114">
        <v>50110</v>
      </c>
      <c r="I34" s="115">
        <v>14749</v>
      </c>
      <c r="J34" s="114">
        <v>11180</v>
      </c>
      <c r="K34" s="114">
        <v>3569</v>
      </c>
      <c r="L34" s="423">
        <v>8358</v>
      </c>
      <c r="M34" s="424">
        <v>8581</v>
      </c>
    </row>
    <row r="35" spans="1:13" ht="11.1" customHeight="1" x14ac:dyDescent="0.2">
      <c r="A35" s="422" t="s">
        <v>388</v>
      </c>
      <c r="B35" s="115">
        <v>130034</v>
      </c>
      <c r="C35" s="114">
        <v>66624</v>
      </c>
      <c r="D35" s="114">
        <v>63410</v>
      </c>
      <c r="E35" s="114">
        <v>95661</v>
      </c>
      <c r="F35" s="114">
        <v>34369</v>
      </c>
      <c r="G35" s="114">
        <v>8091</v>
      </c>
      <c r="H35" s="114">
        <v>50847</v>
      </c>
      <c r="I35" s="115">
        <v>14988</v>
      </c>
      <c r="J35" s="114">
        <v>11308</v>
      </c>
      <c r="K35" s="114">
        <v>3680</v>
      </c>
      <c r="L35" s="423">
        <v>8502</v>
      </c>
      <c r="M35" s="424">
        <v>7366</v>
      </c>
    </row>
    <row r="36" spans="1:13" ht="11.1" customHeight="1" x14ac:dyDescent="0.2">
      <c r="A36" s="422" t="s">
        <v>389</v>
      </c>
      <c r="B36" s="115">
        <v>132242</v>
      </c>
      <c r="C36" s="114">
        <v>67961</v>
      </c>
      <c r="D36" s="114">
        <v>64281</v>
      </c>
      <c r="E36" s="114">
        <v>97215</v>
      </c>
      <c r="F36" s="114">
        <v>35025</v>
      </c>
      <c r="G36" s="114">
        <v>9201</v>
      </c>
      <c r="H36" s="114">
        <v>51510</v>
      </c>
      <c r="I36" s="115">
        <v>14853</v>
      </c>
      <c r="J36" s="114">
        <v>11045</v>
      </c>
      <c r="K36" s="114">
        <v>3808</v>
      </c>
      <c r="L36" s="423">
        <v>10310</v>
      </c>
      <c r="M36" s="424">
        <v>8449</v>
      </c>
    </row>
    <row r="37" spans="1:13" s="110" customFormat="1" ht="11.1" customHeight="1" x14ac:dyDescent="0.2">
      <c r="A37" s="422" t="s">
        <v>390</v>
      </c>
      <c r="B37" s="115">
        <v>130372</v>
      </c>
      <c r="C37" s="114">
        <v>66603</v>
      </c>
      <c r="D37" s="114">
        <v>63769</v>
      </c>
      <c r="E37" s="114">
        <v>95647</v>
      </c>
      <c r="F37" s="114">
        <v>34725</v>
      </c>
      <c r="G37" s="114">
        <v>8822</v>
      </c>
      <c r="H37" s="114">
        <v>51123</v>
      </c>
      <c r="I37" s="115">
        <v>14751</v>
      </c>
      <c r="J37" s="114">
        <v>11010</v>
      </c>
      <c r="K37" s="114">
        <v>3741</v>
      </c>
      <c r="L37" s="423">
        <v>6807</v>
      </c>
      <c r="M37" s="424">
        <v>8866</v>
      </c>
    </row>
    <row r="38" spans="1:13" ht="15" customHeight="1" x14ac:dyDescent="0.2">
      <c r="A38" s="425" t="s">
        <v>397</v>
      </c>
      <c r="B38" s="115">
        <v>130084</v>
      </c>
      <c r="C38" s="114">
        <v>66650</v>
      </c>
      <c r="D38" s="114">
        <v>63434</v>
      </c>
      <c r="E38" s="114">
        <v>95242</v>
      </c>
      <c r="F38" s="114">
        <v>34842</v>
      </c>
      <c r="G38" s="114">
        <v>8442</v>
      </c>
      <c r="H38" s="114">
        <v>51269</v>
      </c>
      <c r="I38" s="115">
        <v>14536</v>
      </c>
      <c r="J38" s="114">
        <v>10840</v>
      </c>
      <c r="K38" s="114">
        <v>3696</v>
      </c>
      <c r="L38" s="423">
        <v>9218</v>
      </c>
      <c r="M38" s="424">
        <v>9513</v>
      </c>
    </row>
    <row r="39" spans="1:13" ht="11.1" customHeight="1" x14ac:dyDescent="0.2">
      <c r="A39" s="422" t="s">
        <v>388</v>
      </c>
      <c r="B39" s="115">
        <v>131990</v>
      </c>
      <c r="C39" s="114">
        <v>67846</v>
      </c>
      <c r="D39" s="114">
        <v>64144</v>
      </c>
      <c r="E39" s="114">
        <v>96114</v>
      </c>
      <c r="F39" s="114">
        <v>35876</v>
      </c>
      <c r="G39" s="114">
        <v>8294</v>
      </c>
      <c r="H39" s="114">
        <v>52527</v>
      </c>
      <c r="I39" s="115">
        <v>15103</v>
      </c>
      <c r="J39" s="114">
        <v>11276</v>
      </c>
      <c r="K39" s="114">
        <v>3827</v>
      </c>
      <c r="L39" s="423">
        <v>9698</v>
      </c>
      <c r="M39" s="424">
        <v>7867</v>
      </c>
    </row>
    <row r="40" spans="1:13" ht="11.1" customHeight="1" x14ac:dyDescent="0.2">
      <c r="A40" s="425" t="s">
        <v>389</v>
      </c>
      <c r="B40" s="115">
        <v>133799</v>
      </c>
      <c r="C40" s="114">
        <v>68902</v>
      </c>
      <c r="D40" s="114">
        <v>64897</v>
      </c>
      <c r="E40" s="114">
        <v>97583</v>
      </c>
      <c r="F40" s="114">
        <v>36216</v>
      </c>
      <c r="G40" s="114">
        <v>9411</v>
      </c>
      <c r="H40" s="114">
        <v>52841</v>
      </c>
      <c r="I40" s="115">
        <v>15174</v>
      </c>
      <c r="J40" s="114">
        <v>11177</v>
      </c>
      <c r="K40" s="114">
        <v>3997</v>
      </c>
      <c r="L40" s="423">
        <v>11337</v>
      </c>
      <c r="M40" s="424">
        <v>9652</v>
      </c>
    </row>
    <row r="41" spans="1:13" s="110" customFormat="1" ht="11.1" customHeight="1" x14ac:dyDescent="0.2">
      <c r="A41" s="422" t="s">
        <v>390</v>
      </c>
      <c r="B41" s="115">
        <v>132388</v>
      </c>
      <c r="C41" s="114">
        <v>67901</v>
      </c>
      <c r="D41" s="114">
        <v>64487</v>
      </c>
      <c r="E41" s="114">
        <v>96284</v>
      </c>
      <c r="F41" s="114">
        <v>36104</v>
      </c>
      <c r="G41" s="114">
        <v>9143</v>
      </c>
      <c r="H41" s="114">
        <v>52628</v>
      </c>
      <c r="I41" s="115">
        <v>15131</v>
      </c>
      <c r="J41" s="114">
        <v>11150</v>
      </c>
      <c r="K41" s="114">
        <v>3981</v>
      </c>
      <c r="L41" s="423">
        <v>7523</v>
      </c>
      <c r="M41" s="424">
        <v>8981</v>
      </c>
    </row>
    <row r="42" spans="1:13" ht="15" customHeight="1" x14ac:dyDescent="0.2">
      <c r="A42" s="422" t="s">
        <v>398</v>
      </c>
      <c r="B42" s="115">
        <v>132217</v>
      </c>
      <c r="C42" s="114">
        <v>68092</v>
      </c>
      <c r="D42" s="114">
        <v>64125</v>
      </c>
      <c r="E42" s="114">
        <v>96110</v>
      </c>
      <c r="F42" s="114">
        <v>36107</v>
      </c>
      <c r="G42" s="114">
        <v>8901</v>
      </c>
      <c r="H42" s="114">
        <v>52710</v>
      </c>
      <c r="I42" s="115">
        <v>14904</v>
      </c>
      <c r="J42" s="114">
        <v>10916</v>
      </c>
      <c r="K42" s="114">
        <v>3988</v>
      </c>
      <c r="L42" s="423">
        <v>9803</v>
      </c>
      <c r="M42" s="424">
        <v>10052</v>
      </c>
    </row>
    <row r="43" spans="1:13" ht="11.1" customHeight="1" x14ac:dyDescent="0.2">
      <c r="A43" s="422" t="s">
        <v>388</v>
      </c>
      <c r="B43" s="115">
        <v>133354</v>
      </c>
      <c r="C43" s="114">
        <v>69021</v>
      </c>
      <c r="D43" s="114">
        <v>64333</v>
      </c>
      <c r="E43" s="114">
        <v>96868</v>
      </c>
      <c r="F43" s="114">
        <v>36486</v>
      </c>
      <c r="G43" s="114">
        <v>8759</v>
      </c>
      <c r="H43" s="114">
        <v>53410</v>
      </c>
      <c r="I43" s="115">
        <v>15358</v>
      </c>
      <c r="J43" s="114">
        <v>11203</v>
      </c>
      <c r="K43" s="114">
        <v>4155</v>
      </c>
      <c r="L43" s="423">
        <v>9239</v>
      </c>
      <c r="M43" s="424">
        <v>8149</v>
      </c>
    </row>
    <row r="44" spans="1:13" ht="11.1" customHeight="1" x14ac:dyDescent="0.2">
      <c r="A44" s="422" t="s">
        <v>389</v>
      </c>
      <c r="B44" s="115">
        <v>135289</v>
      </c>
      <c r="C44" s="114">
        <v>70361</v>
      </c>
      <c r="D44" s="114">
        <v>64928</v>
      </c>
      <c r="E44" s="114">
        <v>98452</v>
      </c>
      <c r="F44" s="114">
        <v>36837</v>
      </c>
      <c r="G44" s="114">
        <v>10129</v>
      </c>
      <c r="H44" s="114">
        <v>53788</v>
      </c>
      <c r="I44" s="115">
        <v>15478</v>
      </c>
      <c r="J44" s="114">
        <v>11069</v>
      </c>
      <c r="K44" s="114">
        <v>4409</v>
      </c>
      <c r="L44" s="423">
        <v>11874</v>
      </c>
      <c r="M44" s="424">
        <v>10375</v>
      </c>
    </row>
    <row r="45" spans="1:13" s="110" customFormat="1" ht="11.1" customHeight="1" x14ac:dyDescent="0.2">
      <c r="A45" s="422" t="s">
        <v>390</v>
      </c>
      <c r="B45" s="115">
        <v>133857</v>
      </c>
      <c r="C45" s="114">
        <v>69110</v>
      </c>
      <c r="D45" s="114">
        <v>64747</v>
      </c>
      <c r="E45" s="114">
        <v>97066</v>
      </c>
      <c r="F45" s="114">
        <v>36791</v>
      </c>
      <c r="G45" s="114">
        <v>9798</v>
      </c>
      <c r="H45" s="114">
        <v>53597</v>
      </c>
      <c r="I45" s="115">
        <v>15344</v>
      </c>
      <c r="J45" s="114">
        <v>11036</v>
      </c>
      <c r="K45" s="114">
        <v>4308</v>
      </c>
      <c r="L45" s="423">
        <v>7346</v>
      </c>
      <c r="M45" s="424">
        <v>9017</v>
      </c>
    </row>
    <row r="46" spans="1:13" ht="15" customHeight="1" x14ac:dyDescent="0.2">
      <c r="A46" s="422" t="s">
        <v>399</v>
      </c>
      <c r="B46" s="115">
        <v>132835</v>
      </c>
      <c r="C46" s="114">
        <v>68551</v>
      </c>
      <c r="D46" s="114">
        <v>64284</v>
      </c>
      <c r="E46" s="114">
        <v>96239</v>
      </c>
      <c r="F46" s="114">
        <v>36596</v>
      </c>
      <c r="G46" s="114">
        <v>9442</v>
      </c>
      <c r="H46" s="114">
        <v>53474</v>
      </c>
      <c r="I46" s="115">
        <v>15012</v>
      </c>
      <c r="J46" s="114">
        <v>10753</v>
      </c>
      <c r="K46" s="114">
        <v>4259</v>
      </c>
      <c r="L46" s="423">
        <v>9818</v>
      </c>
      <c r="M46" s="424">
        <v>10730</v>
      </c>
    </row>
    <row r="47" spans="1:13" ht="11.1" customHeight="1" x14ac:dyDescent="0.2">
      <c r="A47" s="422" t="s">
        <v>388</v>
      </c>
      <c r="B47" s="115">
        <v>133512</v>
      </c>
      <c r="C47" s="114">
        <v>69219</v>
      </c>
      <c r="D47" s="114">
        <v>64293</v>
      </c>
      <c r="E47" s="114">
        <v>96450</v>
      </c>
      <c r="F47" s="114">
        <v>37062</v>
      </c>
      <c r="G47" s="114">
        <v>9284</v>
      </c>
      <c r="H47" s="114">
        <v>53884</v>
      </c>
      <c r="I47" s="115">
        <v>15392</v>
      </c>
      <c r="J47" s="114">
        <v>10999</v>
      </c>
      <c r="K47" s="114">
        <v>4393</v>
      </c>
      <c r="L47" s="423">
        <v>8723</v>
      </c>
      <c r="M47" s="424">
        <v>8191</v>
      </c>
    </row>
    <row r="48" spans="1:13" ht="11.1" customHeight="1" x14ac:dyDescent="0.2">
      <c r="A48" s="422" t="s">
        <v>389</v>
      </c>
      <c r="B48" s="115">
        <v>135206</v>
      </c>
      <c r="C48" s="114">
        <v>70294</v>
      </c>
      <c r="D48" s="114">
        <v>64912</v>
      </c>
      <c r="E48" s="114">
        <v>97508</v>
      </c>
      <c r="F48" s="114">
        <v>37698</v>
      </c>
      <c r="G48" s="114">
        <v>10535</v>
      </c>
      <c r="H48" s="114">
        <v>54080</v>
      </c>
      <c r="I48" s="115">
        <v>15356</v>
      </c>
      <c r="J48" s="114">
        <v>10816</v>
      </c>
      <c r="K48" s="114">
        <v>4540</v>
      </c>
      <c r="L48" s="423">
        <v>11038</v>
      </c>
      <c r="M48" s="424">
        <v>9357</v>
      </c>
    </row>
    <row r="49" spans="1:17" s="110" customFormat="1" ht="11.1" customHeight="1" x14ac:dyDescent="0.2">
      <c r="A49" s="422" t="s">
        <v>390</v>
      </c>
      <c r="B49" s="115">
        <v>133470</v>
      </c>
      <c r="C49" s="114">
        <v>68867</v>
      </c>
      <c r="D49" s="114">
        <v>64603</v>
      </c>
      <c r="E49" s="114">
        <v>96023</v>
      </c>
      <c r="F49" s="114">
        <v>37447</v>
      </c>
      <c r="G49" s="114">
        <v>10192</v>
      </c>
      <c r="H49" s="114">
        <v>53660</v>
      </c>
      <c r="I49" s="115">
        <v>15168</v>
      </c>
      <c r="J49" s="114">
        <v>10662</v>
      </c>
      <c r="K49" s="114">
        <v>4506</v>
      </c>
      <c r="L49" s="423">
        <v>6943</v>
      </c>
      <c r="M49" s="424">
        <v>8807</v>
      </c>
    </row>
    <row r="50" spans="1:17" ht="15" customHeight="1" x14ac:dyDescent="0.2">
      <c r="A50" s="422" t="s">
        <v>400</v>
      </c>
      <c r="B50" s="143">
        <v>133068</v>
      </c>
      <c r="C50" s="144">
        <v>68650</v>
      </c>
      <c r="D50" s="144">
        <v>64418</v>
      </c>
      <c r="E50" s="144">
        <v>95692</v>
      </c>
      <c r="F50" s="144">
        <v>37376</v>
      </c>
      <c r="G50" s="144">
        <v>9987</v>
      </c>
      <c r="H50" s="144">
        <v>53463</v>
      </c>
      <c r="I50" s="143">
        <v>14531</v>
      </c>
      <c r="J50" s="144">
        <v>10251</v>
      </c>
      <c r="K50" s="144">
        <v>4280</v>
      </c>
      <c r="L50" s="426">
        <v>9329</v>
      </c>
      <c r="M50" s="427">
        <v>9843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0.17540557834907969</v>
      </c>
      <c r="C6" s="480">
        <f>'Tabelle 3.3'!J11</f>
        <v>-3.2041033839594992</v>
      </c>
      <c r="D6" s="481">
        <f t="shared" ref="D6:E9" si="0">IF(OR(AND(B6&gt;=-50,B6&lt;=50),ISNUMBER(B6)=FALSE),B6,"")</f>
        <v>0.17540557834907969</v>
      </c>
      <c r="E6" s="481">
        <f t="shared" si="0"/>
        <v>-3.2041033839594992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0.17540557834907969</v>
      </c>
      <c r="C14" s="480">
        <f>'Tabelle 3.3'!J11</f>
        <v>-3.2041033839594992</v>
      </c>
      <c r="D14" s="481">
        <f>IF(OR(AND(B14&gt;=-50,B14&lt;=50),ISNUMBER(B14)=FALSE),B14,"")</f>
        <v>0.17540557834907969</v>
      </c>
      <c r="E14" s="481">
        <f>IF(OR(AND(C14&gt;=-50,C14&lt;=50),ISNUMBER(C14)=FALSE),C14,"")</f>
        <v>-3.2041033839594992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2.3741007194244603</v>
      </c>
      <c r="C15" s="480">
        <f>'Tabelle 3.3'!J12</f>
        <v>3.4666666666666668</v>
      </c>
      <c r="D15" s="481">
        <f t="shared" ref="D15:E45" si="3">IF(OR(AND(B15&gt;=-50,B15&lt;=50),ISNUMBER(B15)=FALSE),B15,"")</f>
        <v>2.3741007194244603</v>
      </c>
      <c r="E15" s="481">
        <f t="shared" si="3"/>
        <v>3.4666666666666668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-0.60763888888888884</v>
      </c>
      <c r="C16" s="480">
        <f>'Tabelle 3.3'!J13</f>
        <v>-2.5641025641025643</v>
      </c>
      <c r="D16" s="481">
        <f t="shared" si="3"/>
        <v>-0.60763888888888884</v>
      </c>
      <c r="E16" s="481">
        <f t="shared" si="3"/>
        <v>-2.5641025641025643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-1.1235612934656842</v>
      </c>
      <c r="C17" s="480">
        <f>'Tabelle 3.3'!J14</f>
        <v>-5.5322715842414079</v>
      </c>
      <c r="D17" s="481">
        <f t="shared" si="3"/>
        <v>-1.1235612934656842</v>
      </c>
      <c r="E17" s="481">
        <f t="shared" si="3"/>
        <v>-5.5322715842414079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2.6668083297917553</v>
      </c>
      <c r="C18" s="480">
        <f>'Tabelle 3.3'!J15</f>
        <v>0</v>
      </c>
      <c r="D18" s="481">
        <f t="shared" si="3"/>
        <v>2.6668083297917553</v>
      </c>
      <c r="E18" s="481">
        <f t="shared" si="3"/>
        <v>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-3.4210526315789473</v>
      </c>
      <c r="C19" s="480">
        <f>'Tabelle 3.3'!J16</f>
        <v>-7.5549450549450547</v>
      </c>
      <c r="D19" s="481">
        <f t="shared" si="3"/>
        <v>-3.4210526315789473</v>
      </c>
      <c r="E19" s="481">
        <f t="shared" si="3"/>
        <v>-7.5549450549450547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-1.558974358974359</v>
      </c>
      <c r="C20" s="480">
        <f>'Tabelle 3.3'!J17</f>
        <v>-5.3140096618357484</v>
      </c>
      <c r="D20" s="481">
        <f t="shared" si="3"/>
        <v>-1.558974358974359</v>
      </c>
      <c r="E20" s="481">
        <f t="shared" si="3"/>
        <v>-5.3140096618357484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1.0441855352824796</v>
      </c>
      <c r="C21" s="480">
        <f>'Tabelle 3.3'!J18</f>
        <v>-0.10224948875255624</v>
      </c>
      <c r="D21" s="481">
        <f t="shared" si="3"/>
        <v>1.0441855352824796</v>
      </c>
      <c r="E21" s="481">
        <f t="shared" si="3"/>
        <v>-0.10224948875255624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1.1036252807186397</v>
      </c>
      <c r="C22" s="480">
        <f>'Tabelle 3.3'!J19</f>
        <v>1.7921146953405018</v>
      </c>
      <c r="D22" s="481">
        <f t="shared" si="3"/>
        <v>1.1036252807186397</v>
      </c>
      <c r="E22" s="481">
        <f t="shared" si="3"/>
        <v>1.7921146953405018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0.4999359056531214</v>
      </c>
      <c r="C23" s="480">
        <f>'Tabelle 3.3'!J20</f>
        <v>-8.7164750957854409</v>
      </c>
      <c r="D23" s="481">
        <f t="shared" si="3"/>
        <v>0.4999359056531214</v>
      </c>
      <c r="E23" s="481">
        <f t="shared" si="3"/>
        <v>-8.7164750957854409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-1.3207005455067471</v>
      </c>
      <c r="C24" s="480">
        <f>'Tabelle 3.3'!J21</f>
        <v>-5.5944055944055942</v>
      </c>
      <c r="D24" s="481">
        <f t="shared" si="3"/>
        <v>-1.3207005455067471</v>
      </c>
      <c r="E24" s="481">
        <f t="shared" si="3"/>
        <v>-5.5944055944055942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0.17467248908296942</v>
      </c>
      <c r="C25" s="480">
        <f>'Tabelle 3.3'!J22</f>
        <v>-7.8740157480314963</v>
      </c>
      <c r="D25" s="481">
        <f t="shared" si="3"/>
        <v>0.17467248908296942</v>
      </c>
      <c r="E25" s="481">
        <f t="shared" si="3"/>
        <v>-7.8740157480314963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-5.7124518613607185</v>
      </c>
      <c r="C26" s="480">
        <f>'Tabelle 3.3'!J23</f>
        <v>-7.3619631901840492</v>
      </c>
      <c r="D26" s="481">
        <f t="shared" si="3"/>
        <v>-5.7124518613607185</v>
      </c>
      <c r="E26" s="481">
        <f t="shared" si="3"/>
        <v>-7.3619631901840492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3.3293898935271251</v>
      </c>
      <c r="C27" s="480">
        <f>'Tabelle 3.3'!J24</f>
        <v>-2.9234737747205504</v>
      </c>
      <c r="D27" s="481">
        <f t="shared" si="3"/>
        <v>3.3293898935271251</v>
      </c>
      <c r="E27" s="481">
        <f t="shared" si="3"/>
        <v>-2.9234737747205504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0.19364208487978055</v>
      </c>
      <c r="C28" s="480">
        <f>'Tabelle 3.3'!J25</f>
        <v>-3.7414965986394559</v>
      </c>
      <c r="D28" s="481">
        <f t="shared" si="3"/>
        <v>0.19364208487978055</v>
      </c>
      <c r="E28" s="481">
        <f t="shared" si="3"/>
        <v>-3.7414965986394559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-7.9220779220779223</v>
      </c>
      <c r="C29" s="480">
        <f>'Tabelle 3.3'!J26</f>
        <v>-4.9382716049382713</v>
      </c>
      <c r="D29" s="481">
        <f t="shared" si="3"/>
        <v>-7.9220779220779223</v>
      </c>
      <c r="E29" s="481">
        <f t="shared" si="3"/>
        <v>-4.9382716049382713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1.8203233750936931</v>
      </c>
      <c r="C30" s="480">
        <f>'Tabelle 3.3'!J27</f>
        <v>-0.4366812227074236</v>
      </c>
      <c r="D30" s="481">
        <f t="shared" si="3"/>
        <v>1.8203233750936931</v>
      </c>
      <c r="E30" s="481">
        <f t="shared" si="3"/>
        <v>-0.4366812227074236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-2.5423728813559321</v>
      </c>
      <c r="C31" s="480">
        <f>'Tabelle 3.3'!J28</f>
        <v>-18.181818181818183</v>
      </c>
      <c r="D31" s="481">
        <f t="shared" si="3"/>
        <v>-2.5423728813559321</v>
      </c>
      <c r="E31" s="481">
        <f t="shared" si="3"/>
        <v>-18.181818181818183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2.2903063787041686</v>
      </c>
      <c r="C32" s="480">
        <f>'Tabelle 3.3'!J29</f>
        <v>-1.5233949945593035</v>
      </c>
      <c r="D32" s="481">
        <f t="shared" si="3"/>
        <v>2.2903063787041686</v>
      </c>
      <c r="E32" s="481">
        <f t="shared" si="3"/>
        <v>-1.5233949945593035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1.9604182225541449</v>
      </c>
      <c r="C33" s="480">
        <f>'Tabelle 3.3'!J30</f>
        <v>-1.2958963282937366</v>
      </c>
      <c r="D33" s="481">
        <f t="shared" si="3"/>
        <v>1.9604182225541449</v>
      </c>
      <c r="E33" s="481">
        <f t="shared" si="3"/>
        <v>-1.2958963282937366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0.10191082802547771</v>
      </c>
      <c r="C34" s="480">
        <f>'Tabelle 3.3'!J31</f>
        <v>-3.6945812807881775</v>
      </c>
      <c r="D34" s="481">
        <f t="shared" si="3"/>
        <v>0.10191082802547771</v>
      </c>
      <c r="E34" s="481">
        <f t="shared" si="3"/>
        <v>-3.6945812807881775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2.3741007194244603</v>
      </c>
      <c r="C37" s="480">
        <f>'Tabelle 3.3'!J34</f>
        <v>3.4666666666666668</v>
      </c>
      <c r="D37" s="481">
        <f t="shared" si="3"/>
        <v>2.3741007194244603</v>
      </c>
      <c r="E37" s="481">
        <f t="shared" si="3"/>
        <v>3.4666666666666668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-0.64983699004317563</v>
      </c>
      <c r="C38" s="480">
        <f>'Tabelle 3.3'!J35</f>
        <v>-3.0594405594405596</v>
      </c>
      <c r="D38" s="481">
        <f t="shared" si="3"/>
        <v>-0.64983699004317563</v>
      </c>
      <c r="E38" s="481">
        <f t="shared" si="3"/>
        <v>-3.0594405594405596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0.54571870681203416</v>
      </c>
      <c r="C39" s="480">
        <f>'Tabelle 3.3'!J36</f>
        <v>-3.4415742165357517</v>
      </c>
      <c r="D39" s="481">
        <f t="shared" si="3"/>
        <v>0.54571870681203416</v>
      </c>
      <c r="E39" s="481">
        <f t="shared" si="3"/>
        <v>-3.4415742165357517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0.54571870681203416</v>
      </c>
      <c r="C45" s="480">
        <f>'Tabelle 3.3'!J36</f>
        <v>-3.4415742165357517</v>
      </c>
      <c r="D45" s="481">
        <f t="shared" si="3"/>
        <v>0.54571870681203416</v>
      </c>
      <c r="E45" s="481">
        <f t="shared" si="3"/>
        <v>-3.4415742165357517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129311</v>
      </c>
      <c r="C51" s="487">
        <v>12491</v>
      </c>
      <c r="D51" s="487">
        <v>3368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130751</v>
      </c>
      <c r="C52" s="487">
        <v>12654</v>
      </c>
      <c r="D52" s="487">
        <v>3598</v>
      </c>
      <c r="E52" s="488">
        <f t="shared" ref="E52:G70" si="11">IF($A$51=37802,IF(COUNTBLANK(B$51:B$70)&gt;0,#N/A,B52/B$51*100),IF(COUNTBLANK(B$51:B$75)&gt;0,#N/A,B52/B$51*100))</f>
        <v>101.1135943577886</v>
      </c>
      <c r="F52" s="488">
        <f t="shared" si="11"/>
        <v>101.30493955648066</v>
      </c>
      <c r="G52" s="488">
        <f t="shared" si="11"/>
        <v>106.82897862232778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132012</v>
      </c>
      <c r="C53" s="487">
        <v>12438</v>
      </c>
      <c r="D53" s="487">
        <v>3731</v>
      </c>
      <c r="E53" s="488">
        <f t="shared" si="11"/>
        <v>102.08876275026873</v>
      </c>
      <c r="F53" s="488">
        <f t="shared" si="11"/>
        <v>99.575694500040029</v>
      </c>
      <c r="G53" s="488">
        <f t="shared" si="11"/>
        <v>110.77790973871736</v>
      </c>
      <c r="H53" s="489">
        <f>IF(ISERROR(L53)=TRUE,IF(MONTH(A53)=MONTH(MAX(A$51:A$75)),A53,""),"")</f>
        <v>41883</v>
      </c>
      <c r="I53" s="488">
        <f t="shared" si="12"/>
        <v>102.08876275026873</v>
      </c>
      <c r="J53" s="488">
        <f t="shared" si="10"/>
        <v>99.575694500040029</v>
      </c>
      <c r="K53" s="488">
        <f t="shared" si="10"/>
        <v>110.77790973871736</v>
      </c>
      <c r="L53" s="488" t="e">
        <f t="shared" si="13"/>
        <v>#N/A</v>
      </c>
    </row>
    <row r="54" spans="1:14" ht="15" customHeight="1" x14ac:dyDescent="0.2">
      <c r="A54" s="490" t="s">
        <v>463</v>
      </c>
      <c r="B54" s="487">
        <v>129037</v>
      </c>
      <c r="C54" s="487">
        <v>12530</v>
      </c>
      <c r="D54" s="487">
        <v>3670</v>
      </c>
      <c r="E54" s="488">
        <f t="shared" si="11"/>
        <v>99.788107740254119</v>
      </c>
      <c r="F54" s="488">
        <f t="shared" si="11"/>
        <v>100.31222480185733</v>
      </c>
      <c r="G54" s="488">
        <f t="shared" si="11"/>
        <v>108.9667458432304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128449</v>
      </c>
      <c r="C55" s="487">
        <v>11491</v>
      </c>
      <c r="D55" s="487">
        <v>3453</v>
      </c>
      <c r="E55" s="488">
        <f t="shared" si="11"/>
        <v>99.333390044157113</v>
      </c>
      <c r="F55" s="488">
        <f t="shared" si="11"/>
        <v>91.994235849811872</v>
      </c>
      <c r="G55" s="488">
        <f t="shared" si="11"/>
        <v>102.52375296912113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129716</v>
      </c>
      <c r="C56" s="487">
        <v>11498</v>
      </c>
      <c r="D56" s="487">
        <v>3558</v>
      </c>
      <c r="E56" s="488">
        <f t="shared" si="11"/>
        <v>100.31319841312805</v>
      </c>
      <c r="F56" s="488">
        <f t="shared" si="11"/>
        <v>92.050276198863173</v>
      </c>
      <c r="G56" s="488">
        <f t="shared" si="11"/>
        <v>105.64133016627078</v>
      </c>
      <c r="H56" s="489" t="str">
        <f t="shared" si="14"/>
        <v/>
      </c>
      <c r="I56" s="488" t="str">
        <f t="shared" si="12"/>
        <v/>
      </c>
      <c r="J56" s="488" t="str">
        <f t="shared" si="10"/>
        <v/>
      </c>
      <c r="K56" s="488" t="str">
        <f t="shared" si="10"/>
        <v/>
      </c>
      <c r="L56" s="488" t="e">
        <f t="shared" si="13"/>
        <v>#N/A</v>
      </c>
    </row>
    <row r="57" spans="1:14" ht="15" customHeight="1" x14ac:dyDescent="0.2">
      <c r="A57" s="490">
        <v>42248</v>
      </c>
      <c r="B57" s="487">
        <v>130859</v>
      </c>
      <c r="C57" s="487">
        <v>11358</v>
      </c>
      <c r="D57" s="487">
        <v>3622</v>
      </c>
      <c r="E57" s="488">
        <f t="shared" si="11"/>
        <v>101.19711393462273</v>
      </c>
      <c r="F57" s="488">
        <f t="shared" si="11"/>
        <v>90.929469217836839</v>
      </c>
      <c r="G57" s="488">
        <f t="shared" si="11"/>
        <v>107.54156769596199</v>
      </c>
      <c r="H57" s="489">
        <f t="shared" si="14"/>
        <v>42248</v>
      </c>
      <c r="I57" s="488">
        <f t="shared" si="12"/>
        <v>101.19711393462273</v>
      </c>
      <c r="J57" s="488">
        <f t="shared" si="10"/>
        <v>90.929469217836839</v>
      </c>
      <c r="K57" s="488">
        <f t="shared" si="10"/>
        <v>107.54156769596199</v>
      </c>
      <c r="L57" s="488" t="e">
        <f t="shared" si="13"/>
        <v>#N/A</v>
      </c>
    </row>
    <row r="58" spans="1:14" ht="15" customHeight="1" x14ac:dyDescent="0.2">
      <c r="A58" s="490" t="s">
        <v>466</v>
      </c>
      <c r="B58" s="487">
        <v>128948</v>
      </c>
      <c r="C58" s="487">
        <v>11289</v>
      </c>
      <c r="D58" s="487">
        <v>3552</v>
      </c>
      <c r="E58" s="488">
        <f t="shared" si="11"/>
        <v>99.719281422307461</v>
      </c>
      <c r="F58" s="488">
        <f t="shared" si="11"/>
        <v>90.377071491473856</v>
      </c>
      <c r="G58" s="488">
        <f t="shared" si="11"/>
        <v>105.46318289786223</v>
      </c>
      <c r="H58" s="489" t="str">
        <f t="shared" si="14"/>
        <v/>
      </c>
      <c r="I58" s="488" t="str">
        <f t="shared" si="12"/>
        <v/>
      </c>
      <c r="J58" s="488" t="str">
        <f t="shared" si="10"/>
        <v/>
      </c>
      <c r="K58" s="488" t="str">
        <f t="shared" si="10"/>
        <v/>
      </c>
      <c r="L58" s="488" t="e">
        <f t="shared" si="13"/>
        <v>#N/A</v>
      </c>
    </row>
    <row r="59" spans="1:14" ht="15" customHeight="1" x14ac:dyDescent="0.2">
      <c r="A59" s="490" t="s">
        <v>467</v>
      </c>
      <c r="B59" s="487">
        <v>128887</v>
      </c>
      <c r="C59" s="487">
        <v>11180</v>
      </c>
      <c r="D59" s="487">
        <v>3569</v>
      </c>
      <c r="E59" s="488">
        <f t="shared" si="11"/>
        <v>99.672108327984475</v>
      </c>
      <c r="F59" s="488">
        <f t="shared" si="11"/>
        <v>89.504443199103349</v>
      </c>
      <c r="G59" s="488">
        <f t="shared" si="11"/>
        <v>105.96793349168645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130034</v>
      </c>
      <c r="C60" s="487">
        <v>11308</v>
      </c>
      <c r="D60" s="487">
        <v>3680</v>
      </c>
      <c r="E60" s="488">
        <f t="shared" si="11"/>
        <v>100.55911716713968</v>
      </c>
      <c r="F60" s="488">
        <f t="shared" si="11"/>
        <v>90.529181010327434</v>
      </c>
      <c r="G60" s="488">
        <f t="shared" si="11"/>
        <v>109.26365795724466</v>
      </c>
      <c r="H60" s="489" t="str">
        <f t="shared" si="14"/>
        <v/>
      </c>
      <c r="I60" s="488" t="str">
        <f t="shared" si="12"/>
        <v/>
      </c>
      <c r="J60" s="488" t="str">
        <f t="shared" si="10"/>
        <v/>
      </c>
      <c r="K60" s="488" t="str">
        <f t="shared" si="10"/>
        <v/>
      </c>
      <c r="L60" s="488" t="e">
        <f t="shared" si="13"/>
        <v>#N/A</v>
      </c>
    </row>
    <row r="61" spans="1:14" ht="15" customHeight="1" x14ac:dyDescent="0.2">
      <c r="A61" s="490">
        <v>42614</v>
      </c>
      <c r="B61" s="487">
        <v>132242</v>
      </c>
      <c r="C61" s="487">
        <v>11045</v>
      </c>
      <c r="D61" s="487">
        <v>3808</v>
      </c>
      <c r="E61" s="488">
        <f t="shared" si="11"/>
        <v>102.26662851574886</v>
      </c>
      <c r="F61" s="488">
        <f t="shared" si="11"/>
        <v>88.423665038827963</v>
      </c>
      <c r="G61" s="488">
        <f t="shared" si="11"/>
        <v>113.06413301662708</v>
      </c>
      <c r="H61" s="489">
        <f t="shared" si="14"/>
        <v>42614</v>
      </c>
      <c r="I61" s="488">
        <f t="shared" si="12"/>
        <v>102.26662851574886</v>
      </c>
      <c r="J61" s="488">
        <f t="shared" si="10"/>
        <v>88.423665038827963</v>
      </c>
      <c r="K61" s="488">
        <f t="shared" si="10"/>
        <v>113.06413301662708</v>
      </c>
      <c r="L61" s="488" t="e">
        <f t="shared" si="13"/>
        <v>#N/A</v>
      </c>
    </row>
    <row r="62" spans="1:14" ht="15" customHeight="1" x14ac:dyDescent="0.2">
      <c r="A62" s="490" t="s">
        <v>469</v>
      </c>
      <c r="B62" s="487">
        <v>130372</v>
      </c>
      <c r="C62" s="487">
        <v>11010</v>
      </c>
      <c r="D62" s="487">
        <v>3741</v>
      </c>
      <c r="E62" s="488">
        <f t="shared" si="11"/>
        <v>100.82050250945396</v>
      </c>
      <c r="F62" s="488">
        <f t="shared" si="11"/>
        <v>88.143463293571372</v>
      </c>
      <c r="G62" s="488">
        <f t="shared" si="11"/>
        <v>111.07482185273159</v>
      </c>
      <c r="H62" s="489" t="str">
        <f t="shared" si="14"/>
        <v/>
      </c>
      <c r="I62" s="488" t="str">
        <f t="shared" si="12"/>
        <v/>
      </c>
      <c r="J62" s="488" t="str">
        <f t="shared" si="10"/>
        <v/>
      </c>
      <c r="K62" s="488" t="str">
        <f t="shared" si="10"/>
        <v/>
      </c>
      <c r="L62" s="488" t="e">
        <f t="shared" si="13"/>
        <v>#N/A</v>
      </c>
    </row>
    <row r="63" spans="1:14" ht="15" customHeight="1" x14ac:dyDescent="0.2">
      <c r="A63" s="490" t="s">
        <v>470</v>
      </c>
      <c r="B63" s="487">
        <v>130084</v>
      </c>
      <c r="C63" s="487">
        <v>10840</v>
      </c>
      <c r="D63" s="487">
        <v>3696</v>
      </c>
      <c r="E63" s="488">
        <f t="shared" si="11"/>
        <v>100.59778363789624</v>
      </c>
      <c r="F63" s="488">
        <f t="shared" si="11"/>
        <v>86.782483388039395</v>
      </c>
      <c r="G63" s="488">
        <f t="shared" si="11"/>
        <v>109.73871733966747</v>
      </c>
      <c r="H63" s="489" t="str">
        <f t="shared" si="14"/>
        <v/>
      </c>
      <c r="I63" s="488" t="str">
        <f t="shared" si="12"/>
        <v/>
      </c>
      <c r="J63" s="488" t="str">
        <f t="shared" si="10"/>
        <v/>
      </c>
      <c r="K63" s="488" t="str">
        <f t="shared" si="10"/>
        <v/>
      </c>
      <c r="L63" s="488" t="e">
        <f t="shared" si="13"/>
        <v>#N/A</v>
      </c>
    </row>
    <row r="64" spans="1:14" ht="15" customHeight="1" x14ac:dyDescent="0.2">
      <c r="A64" s="490" t="s">
        <v>471</v>
      </c>
      <c r="B64" s="487">
        <v>131990</v>
      </c>
      <c r="C64" s="487">
        <v>11276</v>
      </c>
      <c r="D64" s="487">
        <v>3827</v>
      </c>
      <c r="E64" s="488">
        <f t="shared" si="11"/>
        <v>102.07174950313585</v>
      </c>
      <c r="F64" s="488">
        <f t="shared" si="11"/>
        <v>90.272996557521409</v>
      </c>
      <c r="G64" s="488">
        <f t="shared" si="11"/>
        <v>113.62826603325415</v>
      </c>
      <c r="H64" s="489" t="str">
        <f t="shared" si="14"/>
        <v/>
      </c>
      <c r="I64" s="488" t="str">
        <f t="shared" si="12"/>
        <v/>
      </c>
      <c r="J64" s="488" t="str">
        <f t="shared" si="10"/>
        <v/>
      </c>
      <c r="K64" s="488" t="str">
        <f t="shared" si="10"/>
        <v/>
      </c>
      <c r="L64" s="488" t="e">
        <f t="shared" si="13"/>
        <v>#N/A</v>
      </c>
    </row>
    <row r="65" spans="1:12" ht="15" customHeight="1" x14ac:dyDescent="0.2">
      <c r="A65" s="490">
        <v>42979</v>
      </c>
      <c r="B65" s="487">
        <v>133799</v>
      </c>
      <c r="C65" s="487">
        <v>11177</v>
      </c>
      <c r="D65" s="487">
        <v>3997</v>
      </c>
      <c r="E65" s="488">
        <f t="shared" si="11"/>
        <v>103.47070241510777</v>
      </c>
      <c r="F65" s="488">
        <f t="shared" si="11"/>
        <v>89.480425906652798</v>
      </c>
      <c r="G65" s="488">
        <f t="shared" si="11"/>
        <v>118.67577197149643</v>
      </c>
      <c r="H65" s="489">
        <f t="shared" si="14"/>
        <v>42979</v>
      </c>
      <c r="I65" s="488">
        <f t="shared" si="12"/>
        <v>103.47070241510777</v>
      </c>
      <c r="J65" s="488">
        <f t="shared" si="10"/>
        <v>89.480425906652798</v>
      </c>
      <c r="K65" s="488">
        <f t="shared" si="10"/>
        <v>118.67577197149643</v>
      </c>
      <c r="L65" s="488" t="e">
        <f t="shared" si="13"/>
        <v>#N/A</v>
      </c>
    </row>
    <row r="66" spans="1:12" ht="15" customHeight="1" x14ac:dyDescent="0.2">
      <c r="A66" s="490" t="s">
        <v>472</v>
      </c>
      <c r="B66" s="487">
        <v>132388</v>
      </c>
      <c r="C66" s="487">
        <v>11150</v>
      </c>
      <c r="D66" s="487">
        <v>3981</v>
      </c>
      <c r="E66" s="488">
        <f t="shared" si="11"/>
        <v>102.37953461035798</v>
      </c>
      <c r="F66" s="488">
        <f t="shared" si="11"/>
        <v>89.264270274597706</v>
      </c>
      <c r="G66" s="488">
        <f t="shared" si="11"/>
        <v>118.20071258907363</v>
      </c>
      <c r="H66" s="489" t="str">
        <f t="shared" si="14"/>
        <v/>
      </c>
      <c r="I66" s="488" t="str">
        <f t="shared" si="12"/>
        <v/>
      </c>
      <c r="J66" s="488" t="str">
        <f t="shared" si="10"/>
        <v/>
      </c>
      <c r="K66" s="488" t="str">
        <f t="shared" si="10"/>
        <v/>
      </c>
      <c r="L66" s="488" t="e">
        <f t="shared" si="13"/>
        <v>#N/A</v>
      </c>
    </row>
    <row r="67" spans="1:12" ht="15" customHeight="1" x14ac:dyDescent="0.2">
      <c r="A67" s="490" t="s">
        <v>473</v>
      </c>
      <c r="B67" s="487">
        <v>132217</v>
      </c>
      <c r="C67" s="487">
        <v>10916</v>
      </c>
      <c r="D67" s="487">
        <v>3988</v>
      </c>
      <c r="E67" s="488">
        <f t="shared" si="11"/>
        <v>102.24729528037058</v>
      </c>
      <c r="F67" s="488">
        <f t="shared" si="11"/>
        <v>87.39092146345368</v>
      </c>
      <c r="G67" s="488">
        <f t="shared" si="11"/>
        <v>118.40855106888361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133354</v>
      </c>
      <c r="C68" s="487">
        <v>11203</v>
      </c>
      <c r="D68" s="487">
        <v>4155</v>
      </c>
      <c r="E68" s="488">
        <f t="shared" si="11"/>
        <v>103.12657082537449</v>
      </c>
      <c r="F68" s="488">
        <f t="shared" si="11"/>
        <v>89.688575774557677</v>
      </c>
      <c r="G68" s="488">
        <f t="shared" si="11"/>
        <v>123.36698337292162</v>
      </c>
      <c r="H68" s="489" t="str">
        <f t="shared" si="14"/>
        <v/>
      </c>
      <c r="I68" s="488" t="str">
        <f t="shared" si="12"/>
        <v/>
      </c>
      <c r="J68" s="488" t="str">
        <f t="shared" si="12"/>
        <v/>
      </c>
      <c r="K68" s="488" t="str">
        <f t="shared" si="12"/>
        <v/>
      </c>
      <c r="L68" s="488" t="e">
        <f t="shared" si="13"/>
        <v>#N/A</v>
      </c>
    </row>
    <row r="69" spans="1:12" ht="15" customHeight="1" x14ac:dyDescent="0.2">
      <c r="A69" s="490">
        <v>43344</v>
      </c>
      <c r="B69" s="487">
        <v>135289</v>
      </c>
      <c r="C69" s="487">
        <v>11069</v>
      </c>
      <c r="D69" s="487">
        <v>4409</v>
      </c>
      <c r="E69" s="488">
        <f t="shared" si="11"/>
        <v>104.6229632436529</v>
      </c>
      <c r="F69" s="488">
        <f t="shared" si="11"/>
        <v>88.615803378432474</v>
      </c>
      <c r="G69" s="488">
        <f t="shared" si="11"/>
        <v>130.90855106888361</v>
      </c>
      <c r="H69" s="489">
        <f t="shared" si="14"/>
        <v>43344</v>
      </c>
      <c r="I69" s="488">
        <f t="shared" si="12"/>
        <v>104.6229632436529</v>
      </c>
      <c r="J69" s="488">
        <f t="shared" si="12"/>
        <v>88.615803378432474</v>
      </c>
      <c r="K69" s="488">
        <f t="shared" si="12"/>
        <v>130.90855106888361</v>
      </c>
      <c r="L69" s="488" t="e">
        <f t="shared" si="13"/>
        <v>#N/A</v>
      </c>
    </row>
    <row r="70" spans="1:12" ht="15" customHeight="1" x14ac:dyDescent="0.2">
      <c r="A70" s="490" t="s">
        <v>475</v>
      </c>
      <c r="B70" s="487">
        <v>133857</v>
      </c>
      <c r="C70" s="487">
        <v>11036</v>
      </c>
      <c r="D70" s="487">
        <v>4308</v>
      </c>
      <c r="E70" s="488">
        <f t="shared" si="11"/>
        <v>103.51555552118536</v>
      </c>
      <c r="F70" s="488">
        <f t="shared" si="11"/>
        <v>88.351613161476266</v>
      </c>
      <c r="G70" s="488">
        <f t="shared" si="11"/>
        <v>127.90973871733966</v>
      </c>
      <c r="H70" s="489" t="str">
        <f t="shared" si="14"/>
        <v/>
      </c>
      <c r="I70" s="488" t="str">
        <f t="shared" si="12"/>
        <v/>
      </c>
      <c r="J70" s="488" t="str">
        <f t="shared" si="12"/>
        <v/>
      </c>
      <c r="K70" s="488" t="str">
        <f t="shared" si="12"/>
        <v/>
      </c>
      <c r="L70" s="488" t="e">
        <f t="shared" si="13"/>
        <v>#N/A</v>
      </c>
    </row>
    <row r="71" spans="1:12" ht="15" customHeight="1" x14ac:dyDescent="0.2">
      <c r="A71" s="490" t="s">
        <v>476</v>
      </c>
      <c r="B71" s="487">
        <v>132835</v>
      </c>
      <c r="C71" s="487">
        <v>10753</v>
      </c>
      <c r="D71" s="487">
        <v>4259</v>
      </c>
      <c r="E71" s="491">
        <f t="shared" ref="E71:G75" si="15">IF($A$51=37802,IF(COUNTBLANK(B$51:B$70)&gt;0,#N/A,IF(ISBLANK(B71)=FALSE,B71/B$51*100,#N/A)),IF(COUNTBLANK(B$51:B$75)&gt;0,#N/A,B71/B$51*100))</f>
        <v>102.72521285892151</v>
      </c>
      <c r="F71" s="491">
        <f t="shared" si="15"/>
        <v>86.085981906973018</v>
      </c>
      <c r="G71" s="491">
        <f t="shared" si="15"/>
        <v>126.45486935866982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133512</v>
      </c>
      <c r="C72" s="487">
        <v>10999</v>
      </c>
      <c r="D72" s="487">
        <v>4393</v>
      </c>
      <c r="E72" s="491">
        <f t="shared" si="15"/>
        <v>103.24875687296517</v>
      </c>
      <c r="F72" s="491">
        <f t="shared" si="15"/>
        <v>88.055399887919307</v>
      </c>
      <c r="G72" s="491">
        <f t="shared" si="15"/>
        <v>130.4334916864608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135206</v>
      </c>
      <c r="C73" s="487">
        <v>10816</v>
      </c>
      <c r="D73" s="487">
        <v>4540</v>
      </c>
      <c r="E73" s="491">
        <f t="shared" si="15"/>
        <v>104.55877690219704</v>
      </c>
      <c r="F73" s="491">
        <f t="shared" si="15"/>
        <v>86.59034504843487</v>
      </c>
      <c r="G73" s="491">
        <f t="shared" si="15"/>
        <v>134.79809976247031</v>
      </c>
      <c r="H73" s="492">
        <f>IF(A$51=37802,IF(ISERROR(L73)=TRUE,IF(ISBLANK(A73)=FALSE,IF(MONTH(A73)=MONTH(MAX(A$51:A$75)),A73,""),""),""),IF(ISERROR(L73)=TRUE,IF(MONTH(A73)=MONTH(MAX(A$51:A$75)),A73,""),""))</f>
        <v>43709</v>
      </c>
      <c r="I73" s="488">
        <f t="shared" si="12"/>
        <v>104.55877690219704</v>
      </c>
      <c r="J73" s="488">
        <f t="shared" si="12"/>
        <v>86.59034504843487</v>
      </c>
      <c r="K73" s="488">
        <f t="shared" si="12"/>
        <v>134.79809976247031</v>
      </c>
      <c r="L73" s="488" t="e">
        <f t="shared" si="13"/>
        <v>#N/A</v>
      </c>
    </row>
    <row r="74" spans="1:12" ht="15" customHeight="1" x14ac:dyDescent="0.2">
      <c r="A74" s="490" t="s">
        <v>478</v>
      </c>
      <c r="B74" s="487">
        <v>133470</v>
      </c>
      <c r="C74" s="487">
        <v>10662</v>
      </c>
      <c r="D74" s="487">
        <v>4506</v>
      </c>
      <c r="E74" s="491">
        <f t="shared" si="15"/>
        <v>103.21627703752966</v>
      </c>
      <c r="F74" s="491">
        <f t="shared" si="15"/>
        <v>85.357457369305905</v>
      </c>
      <c r="G74" s="491">
        <f t="shared" si="15"/>
        <v>133.78859857482186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133068</v>
      </c>
      <c r="C75" s="493">
        <v>10251</v>
      </c>
      <c r="D75" s="493">
        <v>4280</v>
      </c>
      <c r="E75" s="491">
        <f t="shared" si="15"/>
        <v>102.90539861264702</v>
      </c>
      <c r="F75" s="491">
        <f t="shared" si="15"/>
        <v>82.067088303578572</v>
      </c>
      <c r="G75" s="491">
        <f t="shared" si="15"/>
        <v>127.07838479809976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104.55877690219704</v>
      </c>
      <c r="J77" s="488">
        <f>IF(J75&lt;&gt;"",J75,IF(J74&lt;&gt;"",J74,IF(J73&lt;&gt;"",J73,IF(J72&lt;&gt;"",J72,IF(J71&lt;&gt;"",J71,IF(J70&lt;&gt;"",J70,""))))))</f>
        <v>86.59034504843487</v>
      </c>
      <c r="K77" s="488">
        <f>IF(K75&lt;&gt;"",K75,IF(K74&lt;&gt;"",K74,IF(K73&lt;&gt;"",K73,IF(K72&lt;&gt;"",K72,IF(K71&lt;&gt;"",K71,IF(K70&lt;&gt;"",K70,""))))))</f>
        <v>134.79809976247031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+4,6%</v>
      </c>
      <c r="J79" s="488" t="str">
        <f>"GeB - ausschließlich: "&amp;IF(J77&gt;100,"+","")&amp;TEXT(J77-100,"0,0")&amp;"%"</f>
        <v>GeB - ausschließlich: -13,4%</v>
      </c>
      <c r="K79" s="488" t="str">
        <f>"GeB - im Nebenjob: "&amp;IF(K77&gt;100,"+","")&amp;TEXT(K77-100,"0,0")&amp;"%"</f>
        <v>GeB - im Nebenjob: +34,8%</v>
      </c>
    </row>
    <row r="81" spans="9:9" ht="15" customHeight="1" x14ac:dyDescent="0.2">
      <c r="I81" s="488" t="str">
        <f>IF(ISERROR(HLOOKUP(1,I$78:K$79,2,FALSE)),"",HLOOKUP(1,I$78:K$79,2,FALSE))</f>
        <v>GeB - im Nebenjob: +34,8%</v>
      </c>
    </row>
    <row r="82" spans="9:9" ht="15" customHeight="1" x14ac:dyDescent="0.2">
      <c r="I82" s="488" t="str">
        <f>IF(ISERROR(HLOOKUP(2,I$78:K$79,2,FALSE)),"",HLOOKUP(2,I$78:K$79,2,FALSE))</f>
        <v>SvB: +4,6%</v>
      </c>
    </row>
    <row r="83" spans="9:9" ht="15" customHeight="1" x14ac:dyDescent="0.2">
      <c r="I83" s="488" t="str">
        <f>IF(ISERROR(HLOOKUP(3,I$78:K$79,2,FALSE)),"",HLOOKUP(3,I$78:K$79,2,FALSE))</f>
        <v>GeB - ausschließlich: -13,4%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133068</v>
      </c>
      <c r="E12" s="114">
        <v>133470</v>
      </c>
      <c r="F12" s="114">
        <v>135206</v>
      </c>
      <c r="G12" s="114">
        <v>133512</v>
      </c>
      <c r="H12" s="114">
        <v>132835</v>
      </c>
      <c r="I12" s="115">
        <v>233</v>
      </c>
      <c r="J12" s="116">
        <v>0.17540557834907969</v>
      </c>
      <c r="N12" s="117"/>
    </row>
    <row r="13" spans="1:15" s="110" customFormat="1" ht="13.5" customHeight="1" x14ac:dyDescent="0.2">
      <c r="A13" s="118" t="s">
        <v>105</v>
      </c>
      <c r="B13" s="119" t="s">
        <v>106</v>
      </c>
      <c r="C13" s="113">
        <v>51.590164427210148</v>
      </c>
      <c r="D13" s="114">
        <v>68650</v>
      </c>
      <c r="E13" s="114">
        <v>68867</v>
      </c>
      <c r="F13" s="114">
        <v>70294</v>
      </c>
      <c r="G13" s="114">
        <v>69219</v>
      </c>
      <c r="H13" s="114">
        <v>68551</v>
      </c>
      <c r="I13" s="115">
        <v>99</v>
      </c>
      <c r="J13" s="116">
        <v>0.14441802453647648</v>
      </c>
    </row>
    <row r="14" spans="1:15" s="110" customFormat="1" ht="13.5" customHeight="1" x14ac:dyDescent="0.2">
      <c r="A14" s="120"/>
      <c r="B14" s="119" t="s">
        <v>107</v>
      </c>
      <c r="C14" s="113">
        <v>48.409835572789852</v>
      </c>
      <c r="D14" s="114">
        <v>64418</v>
      </c>
      <c r="E14" s="114">
        <v>64603</v>
      </c>
      <c r="F14" s="114">
        <v>64912</v>
      </c>
      <c r="G14" s="114">
        <v>64293</v>
      </c>
      <c r="H14" s="114">
        <v>64284</v>
      </c>
      <c r="I14" s="115">
        <v>134</v>
      </c>
      <c r="J14" s="116">
        <v>0.20845000311119408</v>
      </c>
    </row>
    <row r="15" spans="1:15" s="110" customFormat="1" ht="13.5" customHeight="1" x14ac:dyDescent="0.2">
      <c r="A15" s="118" t="s">
        <v>105</v>
      </c>
      <c r="B15" s="121" t="s">
        <v>108</v>
      </c>
      <c r="C15" s="113">
        <v>7.5051853187843811</v>
      </c>
      <c r="D15" s="114">
        <v>9987</v>
      </c>
      <c r="E15" s="114">
        <v>10192</v>
      </c>
      <c r="F15" s="114">
        <v>10535</v>
      </c>
      <c r="G15" s="114">
        <v>9284</v>
      </c>
      <c r="H15" s="114">
        <v>9442</v>
      </c>
      <c r="I15" s="115">
        <v>545</v>
      </c>
      <c r="J15" s="116">
        <v>5.7720821859775473</v>
      </c>
    </row>
    <row r="16" spans="1:15" s="110" customFormat="1" ht="13.5" customHeight="1" x14ac:dyDescent="0.2">
      <c r="A16" s="118"/>
      <c r="B16" s="121" t="s">
        <v>109</v>
      </c>
      <c r="C16" s="113">
        <v>65.555956353142747</v>
      </c>
      <c r="D16" s="114">
        <v>87234</v>
      </c>
      <c r="E16" s="114">
        <v>87433</v>
      </c>
      <c r="F16" s="114">
        <v>88799</v>
      </c>
      <c r="G16" s="114">
        <v>88723</v>
      </c>
      <c r="H16" s="114">
        <v>88457</v>
      </c>
      <c r="I16" s="115">
        <v>-1223</v>
      </c>
      <c r="J16" s="116">
        <v>-1.3825926721457884</v>
      </c>
    </row>
    <row r="17" spans="1:10" s="110" customFormat="1" ht="13.5" customHeight="1" x14ac:dyDescent="0.2">
      <c r="A17" s="118"/>
      <c r="B17" s="121" t="s">
        <v>110</v>
      </c>
      <c r="C17" s="113">
        <v>25.937114858568552</v>
      </c>
      <c r="D17" s="114">
        <v>34514</v>
      </c>
      <c r="E17" s="114">
        <v>34528</v>
      </c>
      <c r="F17" s="114">
        <v>34612</v>
      </c>
      <c r="G17" s="114">
        <v>34295</v>
      </c>
      <c r="H17" s="114">
        <v>33785</v>
      </c>
      <c r="I17" s="115">
        <v>729</v>
      </c>
      <c r="J17" s="116">
        <v>2.15776232055646</v>
      </c>
    </row>
    <row r="18" spans="1:10" s="110" customFormat="1" ht="13.5" customHeight="1" x14ac:dyDescent="0.2">
      <c r="A18" s="120"/>
      <c r="B18" s="121" t="s">
        <v>111</v>
      </c>
      <c r="C18" s="113">
        <v>1.0017434695043135</v>
      </c>
      <c r="D18" s="114">
        <v>1333</v>
      </c>
      <c r="E18" s="114">
        <v>1317</v>
      </c>
      <c r="F18" s="114">
        <v>1260</v>
      </c>
      <c r="G18" s="114">
        <v>1210</v>
      </c>
      <c r="H18" s="114">
        <v>1151</v>
      </c>
      <c r="I18" s="115">
        <v>182</v>
      </c>
      <c r="J18" s="116">
        <v>15.812337098175499</v>
      </c>
    </row>
    <row r="19" spans="1:10" s="110" customFormat="1" ht="13.5" customHeight="1" x14ac:dyDescent="0.2">
      <c r="A19" s="120"/>
      <c r="B19" s="121" t="s">
        <v>112</v>
      </c>
      <c r="C19" s="113">
        <v>0.33666997324676107</v>
      </c>
      <c r="D19" s="114">
        <v>448</v>
      </c>
      <c r="E19" s="114">
        <v>432</v>
      </c>
      <c r="F19" s="114">
        <v>404</v>
      </c>
      <c r="G19" s="114">
        <v>348</v>
      </c>
      <c r="H19" s="114">
        <v>342</v>
      </c>
      <c r="I19" s="115">
        <v>106</v>
      </c>
      <c r="J19" s="116">
        <v>30.994152046783626</v>
      </c>
    </row>
    <row r="20" spans="1:10" s="110" customFormat="1" ht="13.5" customHeight="1" x14ac:dyDescent="0.2">
      <c r="A20" s="118" t="s">
        <v>113</v>
      </c>
      <c r="B20" s="122" t="s">
        <v>114</v>
      </c>
      <c r="C20" s="113">
        <v>71.912105089127365</v>
      </c>
      <c r="D20" s="114">
        <v>95692</v>
      </c>
      <c r="E20" s="114">
        <v>96023</v>
      </c>
      <c r="F20" s="114">
        <v>97508</v>
      </c>
      <c r="G20" s="114">
        <v>96450</v>
      </c>
      <c r="H20" s="114">
        <v>96239</v>
      </c>
      <c r="I20" s="115">
        <v>-547</v>
      </c>
      <c r="J20" s="116">
        <v>-0.56837664564261892</v>
      </c>
    </row>
    <row r="21" spans="1:10" s="110" customFormat="1" ht="13.5" customHeight="1" x14ac:dyDescent="0.2">
      <c r="A21" s="120"/>
      <c r="B21" s="122" t="s">
        <v>115</v>
      </c>
      <c r="C21" s="113">
        <v>28.087894910872638</v>
      </c>
      <c r="D21" s="114">
        <v>37376</v>
      </c>
      <c r="E21" s="114">
        <v>37447</v>
      </c>
      <c r="F21" s="114">
        <v>37698</v>
      </c>
      <c r="G21" s="114">
        <v>37062</v>
      </c>
      <c r="H21" s="114">
        <v>36596</v>
      </c>
      <c r="I21" s="115">
        <v>780</v>
      </c>
      <c r="J21" s="116">
        <v>2.1313804787408461</v>
      </c>
    </row>
    <row r="22" spans="1:10" s="110" customFormat="1" ht="13.5" customHeight="1" x14ac:dyDescent="0.2">
      <c r="A22" s="118" t="s">
        <v>113</v>
      </c>
      <c r="B22" s="122" t="s">
        <v>116</v>
      </c>
      <c r="C22" s="113">
        <v>95.55640725042835</v>
      </c>
      <c r="D22" s="114">
        <v>127155</v>
      </c>
      <c r="E22" s="114">
        <v>127908</v>
      </c>
      <c r="F22" s="114">
        <v>129244</v>
      </c>
      <c r="G22" s="114">
        <v>127942</v>
      </c>
      <c r="H22" s="114">
        <v>127684</v>
      </c>
      <c r="I22" s="115">
        <v>-529</v>
      </c>
      <c r="J22" s="116">
        <v>-0.41430406315591617</v>
      </c>
    </row>
    <row r="23" spans="1:10" s="110" customFormat="1" ht="13.5" customHeight="1" x14ac:dyDescent="0.2">
      <c r="A23" s="123"/>
      <c r="B23" s="124" t="s">
        <v>117</v>
      </c>
      <c r="C23" s="125">
        <v>4.4270598490997086</v>
      </c>
      <c r="D23" s="114">
        <v>5891</v>
      </c>
      <c r="E23" s="114">
        <v>5543</v>
      </c>
      <c r="F23" s="114">
        <v>5946</v>
      </c>
      <c r="G23" s="114">
        <v>5556</v>
      </c>
      <c r="H23" s="114">
        <v>5138</v>
      </c>
      <c r="I23" s="115">
        <v>753</v>
      </c>
      <c r="J23" s="116">
        <v>14.655507979758662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14531</v>
      </c>
      <c r="E26" s="114">
        <v>15168</v>
      </c>
      <c r="F26" s="114">
        <v>15356</v>
      </c>
      <c r="G26" s="114">
        <v>15392</v>
      </c>
      <c r="H26" s="140">
        <v>15012</v>
      </c>
      <c r="I26" s="115">
        <v>-481</v>
      </c>
      <c r="J26" s="116">
        <v>-3.2041033839594992</v>
      </c>
    </row>
    <row r="27" spans="1:10" s="110" customFormat="1" ht="13.5" customHeight="1" x14ac:dyDescent="0.2">
      <c r="A27" s="118" t="s">
        <v>105</v>
      </c>
      <c r="B27" s="119" t="s">
        <v>106</v>
      </c>
      <c r="C27" s="113">
        <v>44.030004817287178</v>
      </c>
      <c r="D27" s="115">
        <v>6398</v>
      </c>
      <c r="E27" s="114">
        <v>6657</v>
      </c>
      <c r="F27" s="114">
        <v>6710</v>
      </c>
      <c r="G27" s="114">
        <v>6659</v>
      </c>
      <c r="H27" s="140">
        <v>6502</v>
      </c>
      <c r="I27" s="115">
        <v>-104</v>
      </c>
      <c r="J27" s="116">
        <v>-1.5995078437403876</v>
      </c>
    </row>
    <row r="28" spans="1:10" s="110" customFormat="1" ht="13.5" customHeight="1" x14ac:dyDescent="0.2">
      <c r="A28" s="120"/>
      <c r="B28" s="119" t="s">
        <v>107</v>
      </c>
      <c r="C28" s="113">
        <v>55.969995182712822</v>
      </c>
      <c r="D28" s="115">
        <v>8133</v>
      </c>
      <c r="E28" s="114">
        <v>8511</v>
      </c>
      <c r="F28" s="114">
        <v>8646</v>
      </c>
      <c r="G28" s="114">
        <v>8733</v>
      </c>
      <c r="H28" s="140">
        <v>8510</v>
      </c>
      <c r="I28" s="115">
        <v>-377</v>
      </c>
      <c r="J28" s="116">
        <v>-4.4300822561692126</v>
      </c>
    </row>
    <row r="29" spans="1:10" s="110" customFormat="1" ht="13.5" customHeight="1" x14ac:dyDescent="0.2">
      <c r="A29" s="118" t="s">
        <v>105</v>
      </c>
      <c r="B29" s="121" t="s">
        <v>108</v>
      </c>
      <c r="C29" s="113">
        <v>14.568852797467484</v>
      </c>
      <c r="D29" s="115">
        <v>2117</v>
      </c>
      <c r="E29" s="114">
        <v>2153</v>
      </c>
      <c r="F29" s="114">
        <v>2168</v>
      </c>
      <c r="G29" s="114">
        <v>2160</v>
      </c>
      <c r="H29" s="140">
        <v>1866</v>
      </c>
      <c r="I29" s="115">
        <v>251</v>
      </c>
      <c r="J29" s="116">
        <v>13.45123258306538</v>
      </c>
    </row>
    <row r="30" spans="1:10" s="110" customFormat="1" ht="13.5" customHeight="1" x14ac:dyDescent="0.2">
      <c r="A30" s="118"/>
      <c r="B30" s="121" t="s">
        <v>109</v>
      </c>
      <c r="C30" s="113">
        <v>37.471612414837246</v>
      </c>
      <c r="D30" s="115">
        <v>5445</v>
      </c>
      <c r="E30" s="114">
        <v>5799</v>
      </c>
      <c r="F30" s="114">
        <v>5871</v>
      </c>
      <c r="G30" s="114">
        <v>5931</v>
      </c>
      <c r="H30" s="140">
        <v>5935</v>
      </c>
      <c r="I30" s="115">
        <v>-490</v>
      </c>
      <c r="J30" s="116">
        <v>-8.2561078348778434</v>
      </c>
    </row>
    <row r="31" spans="1:10" s="110" customFormat="1" ht="13.5" customHeight="1" x14ac:dyDescent="0.2">
      <c r="A31" s="118"/>
      <c r="B31" s="121" t="s">
        <v>110</v>
      </c>
      <c r="C31" s="113">
        <v>22.744477324341062</v>
      </c>
      <c r="D31" s="115">
        <v>3305</v>
      </c>
      <c r="E31" s="114">
        <v>3477</v>
      </c>
      <c r="F31" s="114">
        <v>3598</v>
      </c>
      <c r="G31" s="114">
        <v>3623</v>
      </c>
      <c r="H31" s="140">
        <v>3678</v>
      </c>
      <c r="I31" s="115">
        <v>-373</v>
      </c>
      <c r="J31" s="116">
        <v>-10.141381185426862</v>
      </c>
    </row>
    <row r="32" spans="1:10" s="110" customFormat="1" ht="13.5" customHeight="1" x14ac:dyDescent="0.2">
      <c r="A32" s="120"/>
      <c r="B32" s="121" t="s">
        <v>111</v>
      </c>
      <c r="C32" s="113">
        <v>25.21505746335421</v>
      </c>
      <c r="D32" s="115">
        <v>3664</v>
      </c>
      <c r="E32" s="114">
        <v>3739</v>
      </c>
      <c r="F32" s="114">
        <v>3719</v>
      </c>
      <c r="G32" s="114">
        <v>3678</v>
      </c>
      <c r="H32" s="140">
        <v>3533</v>
      </c>
      <c r="I32" s="115">
        <v>131</v>
      </c>
      <c r="J32" s="116">
        <v>3.7078969714123975</v>
      </c>
    </row>
    <row r="33" spans="1:10" s="110" customFormat="1" ht="13.5" customHeight="1" x14ac:dyDescent="0.2">
      <c r="A33" s="120"/>
      <c r="B33" s="121" t="s">
        <v>112</v>
      </c>
      <c r="C33" s="113">
        <v>3.3101644759479734</v>
      </c>
      <c r="D33" s="115">
        <v>481</v>
      </c>
      <c r="E33" s="114">
        <v>487</v>
      </c>
      <c r="F33" s="114">
        <v>485</v>
      </c>
      <c r="G33" s="114">
        <v>427</v>
      </c>
      <c r="H33" s="140">
        <v>405</v>
      </c>
      <c r="I33" s="115">
        <v>76</v>
      </c>
      <c r="J33" s="116">
        <v>18.765432098765434</v>
      </c>
    </row>
    <row r="34" spans="1:10" s="110" customFormat="1" ht="13.5" customHeight="1" x14ac:dyDescent="0.2">
      <c r="A34" s="118" t="s">
        <v>113</v>
      </c>
      <c r="B34" s="122" t="s">
        <v>116</v>
      </c>
      <c r="C34" s="113">
        <v>96.214988644965942</v>
      </c>
      <c r="D34" s="115">
        <v>13981</v>
      </c>
      <c r="E34" s="114">
        <v>14600</v>
      </c>
      <c r="F34" s="114">
        <v>14812</v>
      </c>
      <c r="G34" s="114">
        <v>14836</v>
      </c>
      <c r="H34" s="140">
        <v>14477</v>
      </c>
      <c r="I34" s="115">
        <v>-496</v>
      </c>
      <c r="J34" s="116">
        <v>-3.4261241970021414</v>
      </c>
    </row>
    <row r="35" spans="1:10" s="110" customFormat="1" ht="13.5" customHeight="1" x14ac:dyDescent="0.2">
      <c r="A35" s="118"/>
      <c r="B35" s="119" t="s">
        <v>117</v>
      </c>
      <c r="C35" s="113">
        <v>3.681783772624045</v>
      </c>
      <c r="D35" s="115">
        <v>535</v>
      </c>
      <c r="E35" s="114">
        <v>558</v>
      </c>
      <c r="F35" s="114">
        <v>533</v>
      </c>
      <c r="G35" s="114">
        <v>544</v>
      </c>
      <c r="H35" s="140">
        <v>521</v>
      </c>
      <c r="I35" s="115">
        <v>14</v>
      </c>
      <c r="J35" s="116">
        <v>2.6871401151631478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10251</v>
      </c>
      <c r="E37" s="114">
        <v>10662</v>
      </c>
      <c r="F37" s="114">
        <v>10816</v>
      </c>
      <c r="G37" s="114">
        <v>10999</v>
      </c>
      <c r="H37" s="140">
        <v>10753</v>
      </c>
      <c r="I37" s="115">
        <v>-502</v>
      </c>
      <c r="J37" s="116">
        <v>-4.6684646145261786</v>
      </c>
    </row>
    <row r="38" spans="1:10" s="110" customFormat="1" ht="13.5" customHeight="1" x14ac:dyDescent="0.2">
      <c r="A38" s="118" t="s">
        <v>105</v>
      </c>
      <c r="B38" s="119" t="s">
        <v>106</v>
      </c>
      <c r="C38" s="113">
        <v>45.507755340942346</v>
      </c>
      <c r="D38" s="115">
        <v>4665</v>
      </c>
      <c r="E38" s="114">
        <v>4822</v>
      </c>
      <c r="F38" s="114">
        <v>4868</v>
      </c>
      <c r="G38" s="114">
        <v>4892</v>
      </c>
      <c r="H38" s="140">
        <v>4847</v>
      </c>
      <c r="I38" s="115">
        <v>-182</v>
      </c>
      <c r="J38" s="116">
        <v>-3.7548999381060448</v>
      </c>
    </row>
    <row r="39" spans="1:10" s="110" customFormat="1" ht="13.5" customHeight="1" x14ac:dyDescent="0.2">
      <c r="A39" s="120"/>
      <c r="B39" s="119" t="s">
        <v>107</v>
      </c>
      <c r="C39" s="113">
        <v>54.492244659057654</v>
      </c>
      <c r="D39" s="115">
        <v>5586</v>
      </c>
      <c r="E39" s="114">
        <v>5840</v>
      </c>
      <c r="F39" s="114">
        <v>5948</v>
      </c>
      <c r="G39" s="114">
        <v>6107</v>
      </c>
      <c r="H39" s="140">
        <v>5906</v>
      </c>
      <c r="I39" s="115">
        <v>-320</v>
      </c>
      <c r="J39" s="116">
        <v>-5.4182187605824588</v>
      </c>
    </row>
    <row r="40" spans="1:10" s="110" customFormat="1" ht="13.5" customHeight="1" x14ac:dyDescent="0.2">
      <c r="A40" s="118" t="s">
        <v>105</v>
      </c>
      <c r="B40" s="121" t="s">
        <v>108</v>
      </c>
      <c r="C40" s="113">
        <v>16.213052385133157</v>
      </c>
      <c r="D40" s="115">
        <v>1662</v>
      </c>
      <c r="E40" s="114">
        <v>1655</v>
      </c>
      <c r="F40" s="114">
        <v>1659</v>
      </c>
      <c r="G40" s="114">
        <v>1749</v>
      </c>
      <c r="H40" s="140">
        <v>1487</v>
      </c>
      <c r="I40" s="115">
        <v>175</v>
      </c>
      <c r="J40" s="116">
        <v>11.768661735036988</v>
      </c>
    </row>
    <row r="41" spans="1:10" s="110" customFormat="1" ht="13.5" customHeight="1" x14ac:dyDescent="0.2">
      <c r="A41" s="118"/>
      <c r="B41" s="121" t="s">
        <v>109</v>
      </c>
      <c r="C41" s="113">
        <v>24.104965369232271</v>
      </c>
      <c r="D41" s="115">
        <v>2471</v>
      </c>
      <c r="E41" s="114">
        <v>2674</v>
      </c>
      <c r="F41" s="114">
        <v>2734</v>
      </c>
      <c r="G41" s="114">
        <v>2853</v>
      </c>
      <c r="H41" s="140">
        <v>2936</v>
      </c>
      <c r="I41" s="115">
        <v>-465</v>
      </c>
      <c r="J41" s="116">
        <v>-15.837874659400544</v>
      </c>
    </row>
    <row r="42" spans="1:10" s="110" customFormat="1" ht="13.5" customHeight="1" x14ac:dyDescent="0.2">
      <c r="A42" s="118"/>
      <c r="B42" s="121" t="s">
        <v>110</v>
      </c>
      <c r="C42" s="113">
        <v>24.514681494488343</v>
      </c>
      <c r="D42" s="115">
        <v>2513</v>
      </c>
      <c r="E42" s="114">
        <v>2657</v>
      </c>
      <c r="F42" s="114">
        <v>2763</v>
      </c>
      <c r="G42" s="114">
        <v>2787</v>
      </c>
      <c r="H42" s="140">
        <v>2856</v>
      </c>
      <c r="I42" s="115">
        <v>-343</v>
      </c>
      <c r="J42" s="116">
        <v>-12.009803921568627</v>
      </c>
    </row>
    <row r="43" spans="1:10" s="110" customFormat="1" ht="13.5" customHeight="1" x14ac:dyDescent="0.2">
      <c r="A43" s="120"/>
      <c r="B43" s="121" t="s">
        <v>111</v>
      </c>
      <c r="C43" s="113">
        <v>35.167300751146229</v>
      </c>
      <c r="D43" s="115">
        <v>3605</v>
      </c>
      <c r="E43" s="114">
        <v>3676</v>
      </c>
      <c r="F43" s="114">
        <v>3660</v>
      </c>
      <c r="G43" s="114">
        <v>3610</v>
      </c>
      <c r="H43" s="140">
        <v>3474</v>
      </c>
      <c r="I43" s="115">
        <v>131</v>
      </c>
      <c r="J43" s="116">
        <v>3.7708693149107657</v>
      </c>
    </row>
    <row r="44" spans="1:10" s="110" customFormat="1" ht="13.5" customHeight="1" x14ac:dyDescent="0.2">
      <c r="A44" s="120"/>
      <c r="B44" s="121" t="s">
        <v>112</v>
      </c>
      <c r="C44" s="113">
        <v>4.5849185445322407</v>
      </c>
      <c r="D44" s="115">
        <v>470</v>
      </c>
      <c r="E44" s="114">
        <v>471</v>
      </c>
      <c r="F44" s="114">
        <v>470</v>
      </c>
      <c r="G44" s="114">
        <v>407</v>
      </c>
      <c r="H44" s="140">
        <v>391</v>
      </c>
      <c r="I44" s="115">
        <v>79</v>
      </c>
      <c r="J44" s="116">
        <v>20.204603580562662</v>
      </c>
    </row>
    <row r="45" spans="1:10" s="110" customFormat="1" ht="13.5" customHeight="1" x14ac:dyDescent="0.2">
      <c r="A45" s="118" t="s">
        <v>113</v>
      </c>
      <c r="B45" s="122" t="s">
        <v>116</v>
      </c>
      <c r="C45" s="113">
        <v>96.361330601892504</v>
      </c>
      <c r="D45" s="115">
        <v>9878</v>
      </c>
      <c r="E45" s="114">
        <v>10288</v>
      </c>
      <c r="F45" s="114">
        <v>10463</v>
      </c>
      <c r="G45" s="114">
        <v>10614</v>
      </c>
      <c r="H45" s="140">
        <v>10386</v>
      </c>
      <c r="I45" s="115">
        <v>-508</v>
      </c>
      <c r="J45" s="116">
        <v>-4.8911996918929326</v>
      </c>
    </row>
    <row r="46" spans="1:10" s="110" customFormat="1" ht="13.5" customHeight="1" x14ac:dyDescent="0.2">
      <c r="A46" s="118"/>
      <c r="B46" s="119" t="s">
        <v>117</v>
      </c>
      <c r="C46" s="113">
        <v>3.5020973563554776</v>
      </c>
      <c r="D46" s="115">
        <v>359</v>
      </c>
      <c r="E46" s="114">
        <v>364</v>
      </c>
      <c r="F46" s="114">
        <v>342</v>
      </c>
      <c r="G46" s="114">
        <v>373</v>
      </c>
      <c r="H46" s="140">
        <v>353</v>
      </c>
      <c r="I46" s="115">
        <v>6</v>
      </c>
      <c r="J46" s="116">
        <v>1.6997167138810199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4280</v>
      </c>
      <c r="E48" s="114">
        <v>4506</v>
      </c>
      <c r="F48" s="114">
        <v>4540</v>
      </c>
      <c r="G48" s="114">
        <v>4393</v>
      </c>
      <c r="H48" s="140">
        <v>4259</v>
      </c>
      <c r="I48" s="115">
        <v>21</v>
      </c>
      <c r="J48" s="116">
        <v>0.49307349142991314</v>
      </c>
    </row>
    <row r="49" spans="1:12" s="110" customFormat="1" ht="13.5" customHeight="1" x14ac:dyDescent="0.2">
      <c r="A49" s="118" t="s">
        <v>105</v>
      </c>
      <c r="B49" s="119" t="s">
        <v>106</v>
      </c>
      <c r="C49" s="113">
        <v>40.490654205607477</v>
      </c>
      <c r="D49" s="115">
        <v>1733</v>
      </c>
      <c r="E49" s="114">
        <v>1835</v>
      </c>
      <c r="F49" s="114">
        <v>1842</v>
      </c>
      <c r="G49" s="114">
        <v>1767</v>
      </c>
      <c r="H49" s="140">
        <v>1655</v>
      </c>
      <c r="I49" s="115">
        <v>78</v>
      </c>
      <c r="J49" s="116">
        <v>4.7129909365558911</v>
      </c>
    </row>
    <row r="50" spans="1:12" s="110" customFormat="1" ht="13.5" customHeight="1" x14ac:dyDescent="0.2">
      <c r="A50" s="120"/>
      <c r="B50" s="119" t="s">
        <v>107</v>
      </c>
      <c r="C50" s="113">
        <v>59.509345794392523</v>
      </c>
      <c r="D50" s="115">
        <v>2547</v>
      </c>
      <c r="E50" s="114">
        <v>2671</v>
      </c>
      <c r="F50" s="114">
        <v>2698</v>
      </c>
      <c r="G50" s="114">
        <v>2626</v>
      </c>
      <c r="H50" s="140">
        <v>2604</v>
      </c>
      <c r="I50" s="115">
        <v>-57</v>
      </c>
      <c r="J50" s="116">
        <v>-2.1889400921658986</v>
      </c>
    </row>
    <row r="51" spans="1:12" s="110" customFormat="1" ht="13.5" customHeight="1" x14ac:dyDescent="0.2">
      <c r="A51" s="118" t="s">
        <v>105</v>
      </c>
      <c r="B51" s="121" t="s">
        <v>108</v>
      </c>
      <c r="C51" s="113">
        <v>10.630841121495328</v>
      </c>
      <c r="D51" s="115">
        <v>455</v>
      </c>
      <c r="E51" s="114">
        <v>498</v>
      </c>
      <c r="F51" s="114">
        <v>509</v>
      </c>
      <c r="G51" s="114">
        <v>411</v>
      </c>
      <c r="H51" s="140">
        <v>379</v>
      </c>
      <c r="I51" s="115">
        <v>76</v>
      </c>
      <c r="J51" s="116">
        <v>20.052770448548813</v>
      </c>
    </row>
    <row r="52" spans="1:12" s="110" customFormat="1" ht="13.5" customHeight="1" x14ac:dyDescent="0.2">
      <c r="A52" s="118"/>
      <c r="B52" s="121" t="s">
        <v>109</v>
      </c>
      <c r="C52" s="113">
        <v>69.485981308411212</v>
      </c>
      <c r="D52" s="115">
        <v>2974</v>
      </c>
      <c r="E52" s="114">
        <v>3125</v>
      </c>
      <c r="F52" s="114">
        <v>3137</v>
      </c>
      <c r="G52" s="114">
        <v>3078</v>
      </c>
      <c r="H52" s="140">
        <v>2999</v>
      </c>
      <c r="I52" s="115">
        <v>-25</v>
      </c>
      <c r="J52" s="116">
        <v>-0.8336112037345782</v>
      </c>
    </row>
    <row r="53" spans="1:12" s="110" customFormat="1" ht="13.5" customHeight="1" x14ac:dyDescent="0.2">
      <c r="A53" s="118"/>
      <c r="B53" s="121" t="s">
        <v>110</v>
      </c>
      <c r="C53" s="113">
        <v>18.504672897196262</v>
      </c>
      <c r="D53" s="115">
        <v>792</v>
      </c>
      <c r="E53" s="114">
        <v>820</v>
      </c>
      <c r="F53" s="114">
        <v>835</v>
      </c>
      <c r="G53" s="114">
        <v>836</v>
      </c>
      <c r="H53" s="140">
        <v>822</v>
      </c>
      <c r="I53" s="115">
        <v>-30</v>
      </c>
      <c r="J53" s="116">
        <v>-3.6496350364963503</v>
      </c>
    </row>
    <row r="54" spans="1:12" s="110" customFormat="1" ht="13.5" customHeight="1" x14ac:dyDescent="0.2">
      <c r="A54" s="120"/>
      <c r="B54" s="121" t="s">
        <v>111</v>
      </c>
      <c r="C54" s="113">
        <v>1.3785046728971964</v>
      </c>
      <c r="D54" s="115">
        <v>59</v>
      </c>
      <c r="E54" s="114">
        <v>63</v>
      </c>
      <c r="F54" s="114">
        <v>59</v>
      </c>
      <c r="G54" s="114">
        <v>68</v>
      </c>
      <c r="H54" s="140">
        <v>59</v>
      </c>
      <c r="I54" s="115">
        <v>0</v>
      </c>
      <c r="J54" s="116">
        <v>0</v>
      </c>
    </row>
    <row r="55" spans="1:12" s="110" customFormat="1" ht="13.5" customHeight="1" x14ac:dyDescent="0.2">
      <c r="A55" s="120"/>
      <c r="B55" s="121" t="s">
        <v>112</v>
      </c>
      <c r="C55" s="113">
        <v>0.2570093457943925</v>
      </c>
      <c r="D55" s="115">
        <v>11</v>
      </c>
      <c r="E55" s="114">
        <v>16</v>
      </c>
      <c r="F55" s="114">
        <v>15</v>
      </c>
      <c r="G55" s="114">
        <v>20</v>
      </c>
      <c r="H55" s="140">
        <v>14</v>
      </c>
      <c r="I55" s="115">
        <v>-3</v>
      </c>
      <c r="J55" s="116">
        <v>-21.428571428571427</v>
      </c>
    </row>
    <row r="56" spans="1:12" s="110" customFormat="1" ht="13.5" customHeight="1" x14ac:dyDescent="0.2">
      <c r="A56" s="118" t="s">
        <v>113</v>
      </c>
      <c r="B56" s="122" t="s">
        <v>116</v>
      </c>
      <c r="C56" s="113">
        <v>95.864485981308405</v>
      </c>
      <c r="D56" s="115">
        <v>4103</v>
      </c>
      <c r="E56" s="114">
        <v>4312</v>
      </c>
      <c r="F56" s="114">
        <v>4349</v>
      </c>
      <c r="G56" s="114">
        <v>4222</v>
      </c>
      <c r="H56" s="140">
        <v>4091</v>
      </c>
      <c r="I56" s="115">
        <v>12</v>
      </c>
      <c r="J56" s="116">
        <v>0.29332681495966756</v>
      </c>
    </row>
    <row r="57" spans="1:12" s="110" customFormat="1" ht="13.5" customHeight="1" x14ac:dyDescent="0.2">
      <c r="A57" s="142"/>
      <c r="B57" s="124" t="s">
        <v>117</v>
      </c>
      <c r="C57" s="125">
        <v>4.1121495327102799</v>
      </c>
      <c r="D57" s="143">
        <v>176</v>
      </c>
      <c r="E57" s="144">
        <v>194</v>
      </c>
      <c r="F57" s="144">
        <v>191</v>
      </c>
      <c r="G57" s="144">
        <v>171</v>
      </c>
      <c r="H57" s="145">
        <v>168</v>
      </c>
      <c r="I57" s="143">
        <v>8</v>
      </c>
      <c r="J57" s="146">
        <v>4.7619047619047619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133068</v>
      </c>
      <c r="E12" s="236">
        <v>133470</v>
      </c>
      <c r="F12" s="114">
        <v>135206</v>
      </c>
      <c r="G12" s="114">
        <v>133512</v>
      </c>
      <c r="H12" s="140">
        <v>132835</v>
      </c>
      <c r="I12" s="115">
        <v>233</v>
      </c>
      <c r="J12" s="116">
        <v>0.17540557834907969</v>
      </c>
    </row>
    <row r="13" spans="1:15" s="110" customFormat="1" ht="12" customHeight="1" x14ac:dyDescent="0.2">
      <c r="A13" s="118" t="s">
        <v>105</v>
      </c>
      <c r="B13" s="119" t="s">
        <v>106</v>
      </c>
      <c r="C13" s="113">
        <v>51.590164427210148</v>
      </c>
      <c r="D13" s="115">
        <v>68650</v>
      </c>
      <c r="E13" s="114">
        <v>68867</v>
      </c>
      <c r="F13" s="114">
        <v>70294</v>
      </c>
      <c r="G13" s="114">
        <v>69219</v>
      </c>
      <c r="H13" s="140">
        <v>68551</v>
      </c>
      <c r="I13" s="115">
        <v>99</v>
      </c>
      <c r="J13" s="116">
        <v>0.14441802453647648</v>
      </c>
    </row>
    <row r="14" spans="1:15" s="110" customFormat="1" ht="12" customHeight="1" x14ac:dyDescent="0.2">
      <c r="A14" s="118"/>
      <c r="B14" s="119" t="s">
        <v>107</v>
      </c>
      <c r="C14" s="113">
        <v>48.409835572789852</v>
      </c>
      <c r="D14" s="115">
        <v>64418</v>
      </c>
      <c r="E14" s="114">
        <v>64603</v>
      </c>
      <c r="F14" s="114">
        <v>64912</v>
      </c>
      <c r="G14" s="114">
        <v>64293</v>
      </c>
      <c r="H14" s="140">
        <v>64284</v>
      </c>
      <c r="I14" s="115">
        <v>134</v>
      </c>
      <c r="J14" s="116">
        <v>0.20845000311119408</v>
      </c>
    </row>
    <row r="15" spans="1:15" s="110" customFormat="1" ht="12" customHeight="1" x14ac:dyDescent="0.2">
      <c r="A15" s="118" t="s">
        <v>105</v>
      </c>
      <c r="B15" s="121" t="s">
        <v>108</v>
      </c>
      <c r="C15" s="113">
        <v>7.5051853187843811</v>
      </c>
      <c r="D15" s="115">
        <v>9987</v>
      </c>
      <c r="E15" s="114">
        <v>10192</v>
      </c>
      <c r="F15" s="114">
        <v>10535</v>
      </c>
      <c r="G15" s="114">
        <v>9284</v>
      </c>
      <c r="H15" s="140">
        <v>9442</v>
      </c>
      <c r="I15" s="115">
        <v>545</v>
      </c>
      <c r="J15" s="116">
        <v>5.7720821859775473</v>
      </c>
    </row>
    <row r="16" spans="1:15" s="110" customFormat="1" ht="12" customHeight="1" x14ac:dyDescent="0.2">
      <c r="A16" s="118"/>
      <c r="B16" s="121" t="s">
        <v>109</v>
      </c>
      <c r="C16" s="113">
        <v>65.555956353142747</v>
      </c>
      <c r="D16" s="115">
        <v>87234</v>
      </c>
      <c r="E16" s="114">
        <v>87433</v>
      </c>
      <c r="F16" s="114">
        <v>88799</v>
      </c>
      <c r="G16" s="114">
        <v>88723</v>
      </c>
      <c r="H16" s="140">
        <v>88457</v>
      </c>
      <c r="I16" s="115">
        <v>-1223</v>
      </c>
      <c r="J16" s="116">
        <v>-1.3825926721457884</v>
      </c>
    </row>
    <row r="17" spans="1:10" s="110" customFormat="1" ht="12" customHeight="1" x14ac:dyDescent="0.2">
      <c r="A17" s="118"/>
      <c r="B17" s="121" t="s">
        <v>110</v>
      </c>
      <c r="C17" s="113">
        <v>25.937114858568552</v>
      </c>
      <c r="D17" s="115">
        <v>34514</v>
      </c>
      <c r="E17" s="114">
        <v>34528</v>
      </c>
      <c r="F17" s="114">
        <v>34612</v>
      </c>
      <c r="G17" s="114">
        <v>34295</v>
      </c>
      <c r="H17" s="140">
        <v>33785</v>
      </c>
      <c r="I17" s="115">
        <v>729</v>
      </c>
      <c r="J17" s="116">
        <v>2.15776232055646</v>
      </c>
    </row>
    <row r="18" spans="1:10" s="110" customFormat="1" ht="12" customHeight="1" x14ac:dyDescent="0.2">
      <c r="A18" s="120"/>
      <c r="B18" s="121" t="s">
        <v>111</v>
      </c>
      <c r="C18" s="113">
        <v>1.0017434695043135</v>
      </c>
      <c r="D18" s="115">
        <v>1333</v>
      </c>
      <c r="E18" s="114">
        <v>1317</v>
      </c>
      <c r="F18" s="114">
        <v>1260</v>
      </c>
      <c r="G18" s="114">
        <v>1210</v>
      </c>
      <c r="H18" s="140">
        <v>1151</v>
      </c>
      <c r="I18" s="115">
        <v>182</v>
      </c>
      <c r="J18" s="116">
        <v>15.812337098175499</v>
      </c>
    </row>
    <row r="19" spans="1:10" s="110" customFormat="1" ht="12" customHeight="1" x14ac:dyDescent="0.2">
      <c r="A19" s="120"/>
      <c r="B19" s="121" t="s">
        <v>112</v>
      </c>
      <c r="C19" s="113">
        <v>0.33666997324676107</v>
      </c>
      <c r="D19" s="115">
        <v>448</v>
      </c>
      <c r="E19" s="114">
        <v>432</v>
      </c>
      <c r="F19" s="114">
        <v>404</v>
      </c>
      <c r="G19" s="114">
        <v>348</v>
      </c>
      <c r="H19" s="140">
        <v>342</v>
      </c>
      <c r="I19" s="115">
        <v>106</v>
      </c>
      <c r="J19" s="116">
        <v>30.994152046783626</v>
      </c>
    </row>
    <row r="20" spans="1:10" s="110" customFormat="1" ht="12" customHeight="1" x14ac:dyDescent="0.2">
      <c r="A20" s="118" t="s">
        <v>113</v>
      </c>
      <c r="B20" s="119" t="s">
        <v>181</v>
      </c>
      <c r="C20" s="113">
        <v>71.912105089127365</v>
      </c>
      <c r="D20" s="115">
        <v>95692</v>
      </c>
      <c r="E20" s="114">
        <v>96023</v>
      </c>
      <c r="F20" s="114">
        <v>97508</v>
      </c>
      <c r="G20" s="114">
        <v>96450</v>
      </c>
      <c r="H20" s="140">
        <v>96239</v>
      </c>
      <c r="I20" s="115">
        <v>-547</v>
      </c>
      <c r="J20" s="116">
        <v>-0.56837664564261892</v>
      </c>
    </row>
    <row r="21" spans="1:10" s="110" customFormat="1" ht="12" customHeight="1" x14ac:dyDescent="0.2">
      <c r="A21" s="118"/>
      <c r="B21" s="119" t="s">
        <v>182</v>
      </c>
      <c r="C21" s="113">
        <v>28.087894910872638</v>
      </c>
      <c r="D21" s="115">
        <v>37376</v>
      </c>
      <c r="E21" s="114">
        <v>37447</v>
      </c>
      <c r="F21" s="114">
        <v>37698</v>
      </c>
      <c r="G21" s="114">
        <v>37062</v>
      </c>
      <c r="H21" s="140">
        <v>36596</v>
      </c>
      <c r="I21" s="115">
        <v>780</v>
      </c>
      <c r="J21" s="116">
        <v>2.1313804787408461</v>
      </c>
    </row>
    <row r="22" spans="1:10" s="110" customFormat="1" ht="12" customHeight="1" x14ac:dyDescent="0.2">
      <c r="A22" s="118" t="s">
        <v>113</v>
      </c>
      <c r="B22" s="119" t="s">
        <v>116</v>
      </c>
      <c r="C22" s="113">
        <v>95.55640725042835</v>
      </c>
      <c r="D22" s="115">
        <v>127155</v>
      </c>
      <c r="E22" s="114">
        <v>127908</v>
      </c>
      <c r="F22" s="114">
        <v>129244</v>
      </c>
      <c r="G22" s="114">
        <v>127942</v>
      </c>
      <c r="H22" s="140">
        <v>127684</v>
      </c>
      <c r="I22" s="115">
        <v>-529</v>
      </c>
      <c r="J22" s="116">
        <v>-0.41430406315591617</v>
      </c>
    </row>
    <row r="23" spans="1:10" s="110" customFormat="1" ht="12" customHeight="1" x14ac:dyDescent="0.2">
      <c r="A23" s="118"/>
      <c r="B23" s="119" t="s">
        <v>117</v>
      </c>
      <c r="C23" s="113">
        <v>4.4270598490997086</v>
      </c>
      <c r="D23" s="115">
        <v>5891</v>
      </c>
      <c r="E23" s="114">
        <v>5543</v>
      </c>
      <c r="F23" s="114">
        <v>5946</v>
      </c>
      <c r="G23" s="114">
        <v>5556</v>
      </c>
      <c r="H23" s="140">
        <v>5138</v>
      </c>
      <c r="I23" s="115">
        <v>753</v>
      </c>
      <c r="J23" s="116">
        <v>14.655507979758662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141284</v>
      </c>
      <c r="E64" s="236">
        <v>142034</v>
      </c>
      <c r="F64" s="236">
        <v>143892</v>
      </c>
      <c r="G64" s="236">
        <v>142249</v>
      </c>
      <c r="H64" s="140">
        <v>142066</v>
      </c>
      <c r="I64" s="115">
        <v>-782</v>
      </c>
      <c r="J64" s="116">
        <v>-0.55044838314586175</v>
      </c>
    </row>
    <row r="65" spans="1:12" s="110" customFormat="1" ht="12" customHeight="1" x14ac:dyDescent="0.2">
      <c r="A65" s="118" t="s">
        <v>105</v>
      </c>
      <c r="B65" s="119" t="s">
        <v>106</v>
      </c>
      <c r="C65" s="113">
        <v>52.085869595991056</v>
      </c>
      <c r="D65" s="235">
        <v>73589</v>
      </c>
      <c r="E65" s="236">
        <v>73958</v>
      </c>
      <c r="F65" s="236">
        <v>75345</v>
      </c>
      <c r="G65" s="236">
        <v>74375</v>
      </c>
      <c r="H65" s="140">
        <v>74076</v>
      </c>
      <c r="I65" s="115">
        <v>-487</v>
      </c>
      <c r="J65" s="116">
        <v>-0.65743290674442467</v>
      </c>
    </row>
    <row r="66" spans="1:12" s="110" customFormat="1" ht="12" customHeight="1" x14ac:dyDescent="0.2">
      <c r="A66" s="118"/>
      <c r="B66" s="119" t="s">
        <v>107</v>
      </c>
      <c r="C66" s="113">
        <v>47.914130404008944</v>
      </c>
      <c r="D66" s="235">
        <v>67695</v>
      </c>
      <c r="E66" s="236">
        <v>68076</v>
      </c>
      <c r="F66" s="236">
        <v>68547</v>
      </c>
      <c r="G66" s="236">
        <v>67874</v>
      </c>
      <c r="H66" s="140">
        <v>67990</v>
      </c>
      <c r="I66" s="115">
        <v>-295</v>
      </c>
      <c r="J66" s="116">
        <v>-0.43388733637299604</v>
      </c>
    </row>
    <row r="67" spans="1:12" s="110" customFormat="1" ht="12" customHeight="1" x14ac:dyDescent="0.2">
      <c r="A67" s="118" t="s">
        <v>105</v>
      </c>
      <c r="B67" s="121" t="s">
        <v>108</v>
      </c>
      <c r="C67" s="113">
        <v>7.4920019252003058</v>
      </c>
      <c r="D67" s="235">
        <v>10585</v>
      </c>
      <c r="E67" s="236">
        <v>10824</v>
      </c>
      <c r="F67" s="236">
        <v>11206</v>
      </c>
      <c r="G67" s="236">
        <v>9842</v>
      </c>
      <c r="H67" s="140">
        <v>10033</v>
      </c>
      <c r="I67" s="115">
        <v>552</v>
      </c>
      <c r="J67" s="116">
        <v>5.5018439150802356</v>
      </c>
    </row>
    <row r="68" spans="1:12" s="110" customFormat="1" ht="12" customHeight="1" x14ac:dyDescent="0.2">
      <c r="A68" s="118"/>
      <c r="B68" s="121" t="s">
        <v>109</v>
      </c>
      <c r="C68" s="113">
        <v>64.731321310268683</v>
      </c>
      <c r="D68" s="235">
        <v>91455</v>
      </c>
      <c r="E68" s="236">
        <v>91835</v>
      </c>
      <c r="F68" s="236">
        <v>93299</v>
      </c>
      <c r="G68" s="236">
        <v>93538</v>
      </c>
      <c r="H68" s="140">
        <v>93745</v>
      </c>
      <c r="I68" s="115">
        <v>-2290</v>
      </c>
      <c r="J68" s="116">
        <v>-2.4427969491706225</v>
      </c>
    </row>
    <row r="69" spans="1:12" s="110" customFormat="1" ht="12" customHeight="1" x14ac:dyDescent="0.2">
      <c r="A69" s="118"/>
      <c r="B69" s="121" t="s">
        <v>110</v>
      </c>
      <c r="C69" s="113">
        <v>26.791427196285497</v>
      </c>
      <c r="D69" s="235">
        <v>37852</v>
      </c>
      <c r="E69" s="236">
        <v>37950</v>
      </c>
      <c r="F69" s="236">
        <v>38034</v>
      </c>
      <c r="G69" s="236">
        <v>37581</v>
      </c>
      <c r="H69" s="140">
        <v>37066</v>
      </c>
      <c r="I69" s="115">
        <v>786</v>
      </c>
      <c r="J69" s="116">
        <v>2.1205417363621648</v>
      </c>
    </row>
    <row r="70" spans="1:12" s="110" customFormat="1" ht="12" customHeight="1" x14ac:dyDescent="0.2">
      <c r="A70" s="120"/>
      <c r="B70" s="121" t="s">
        <v>111</v>
      </c>
      <c r="C70" s="113">
        <v>0.98524956824551968</v>
      </c>
      <c r="D70" s="235">
        <v>1392</v>
      </c>
      <c r="E70" s="236">
        <v>1425</v>
      </c>
      <c r="F70" s="236">
        <v>1353</v>
      </c>
      <c r="G70" s="236">
        <v>1288</v>
      </c>
      <c r="H70" s="140">
        <v>1222</v>
      </c>
      <c r="I70" s="115">
        <v>170</v>
      </c>
      <c r="J70" s="116">
        <v>13.911620294599018</v>
      </c>
    </row>
    <row r="71" spans="1:12" s="110" customFormat="1" ht="12" customHeight="1" x14ac:dyDescent="0.2">
      <c r="A71" s="120"/>
      <c r="B71" s="121" t="s">
        <v>112</v>
      </c>
      <c r="C71" s="113">
        <v>0.3347866708190595</v>
      </c>
      <c r="D71" s="235">
        <v>473</v>
      </c>
      <c r="E71" s="236">
        <v>463</v>
      </c>
      <c r="F71" s="236">
        <v>440</v>
      </c>
      <c r="G71" s="236">
        <v>382</v>
      </c>
      <c r="H71" s="140">
        <v>371</v>
      </c>
      <c r="I71" s="115">
        <v>102</v>
      </c>
      <c r="J71" s="116">
        <v>27.493261455525605</v>
      </c>
    </row>
    <row r="72" spans="1:12" s="110" customFormat="1" ht="12" customHeight="1" x14ac:dyDescent="0.2">
      <c r="A72" s="118" t="s">
        <v>113</v>
      </c>
      <c r="B72" s="119" t="s">
        <v>181</v>
      </c>
      <c r="C72" s="113">
        <v>72.139095722091668</v>
      </c>
      <c r="D72" s="235">
        <v>101921</v>
      </c>
      <c r="E72" s="236">
        <v>102454</v>
      </c>
      <c r="F72" s="236">
        <v>104058</v>
      </c>
      <c r="G72" s="236">
        <v>103081</v>
      </c>
      <c r="H72" s="140">
        <v>103263</v>
      </c>
      <c r="I72" s="115">
        <v>-1342</v>
      </c>
      <c r="J72" s="116">
        <v>-1.2995942399504179</v>
      </c>
    </row>
    <row r="73" spans="1:12" s="110" customFormat="1" ht="12" customHeight="1" x14ac:dyDescent="0.2">
      <c r="A73" s="118"/>
      <c r="B73" s="119" t="s">
        <v>182</v>
      </c>
      <c r="C73" s="113">
        <v>27.860904277908325</v>
      </c>
      <c r="D73" s="115">
        <v>39363</v>
      </c>
      <c r="E73" s="114">
        <v>39580</v>
      </c>
      <c r="F73" s="114">
        <v>39834</v>
      </c>
      <c r="G73" s="114">
        <v>39168</v>
      </c>
      <c r="H73" s="140">
        <v>38803</v>
      </c>
      <c r="I73" s="115">
        <v>560</v>
      </c>
      <c r="J73" s="116">
        <v>1.4431873824188852</v>
      </c>
    </row>
    <row r="74" spans="1:12" s="110" customFormat="1" ht="12" customHeight="1" x14ac:dyDescent="0.2">
      <c r="A74" s="118" t="s">
        <v>113</v>
      </c>
      <c r="B74" s="119" t="s">
        <v>116</v>
      </c>
      <c r="C74" s="113">
        <v>95.950709209818527</v>
      </c>
      <c r="D74" s="115">
        <v>135563</v>
      </c>
      <c r="E74" s="114">
        <v>136639</v>
      </c>
      <c r="F74" s="114">
        <v>138205</v>
      </c>
      <c r="G74" s="114">
        <v>136900</v>
      </c>
      <c r="H74" s="140">
        <v>137076</v>
      </c>
      <c r="I74" s="115">
        <v>-1513</v>
      </c>
      <c r="J74" s="116">
        <v>-1.1037672532026028</v>
      </c>
    </row>
    <row r="75" spans="1:12" s="110" customFormat="1" ht="12" customHeight="1" x14ac:dyDescent="0.2">
      <c r="A75" s="142"/>
      <c r="B75" s="124" t="s">
        <v>117</v>
      </c>
      <c r="C75" s="125">
        <v>4.0337193171201271</v>
      </c>
      <c r="D75" s="143">
        <v>5699</v>
      </c>
      <c r="E75" s="144">
        <v>5374</v>
      </c>
      <c r="F75" s="144">
        <v>5666</v>
      </c>
      <c r="G75" s="144">
        <v>5329</v>
      </c>
      <c r="H75" s="145">
        <v>4970</v>
      </c>
      <c r="I75" s="143">
        <v>729</v>
      </c>
      <c r="J75" s="146">
        <v>14.668008048289739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133068</v>
      </c>
      <c r="G11" s="114">
        <v>133470</v>
      </c>
      <c r="H11" s="114">
        <v>135206</v>
      </c>
      <c r="I11" s="114">
        <v>133512</v>
      </c>
      <c r="J11" s="140">
        <v>132835</v>
      </c>
      <c r="K11" s="114">
        <v>233</v>
      </c>
      <c r="L11" s="116">
        <v>0.17540557834907969</v>
      </c>
    </row>
    <row r="12" spans="1:17" s="110" customFormat="1" ht="24.95" customHeight="1" x14ac:dyDescent="0.2">
      <c r="A12" s="604" t="s">
        <v>185</v>
      </c>
      <c r="B12" s="605"/>
      <c r="C12" s="605"/>
      <c r="D12" s="606"/>
      <c r="E12" s="113">
        <v>51.590164427210148</v>
      </c>
      <c r="F12" s="115">
        <v>68650</v>
      </c>
      <c r="G12" s="114">
        <v>68867</v>
      </c>
      <c r="H12" s="114">
        <v>70294</v>
      </c>
      <c r="I12" s="114">
        <v>69219</v>
      </c>
      <c r="J12" s="140">
        <v>68551</v>
      </c>
      <c r="K12" s="114">
        <v>99</v>
      </c>
      <c r="L12" s="116">
        <v>0.14441802453647648</v>
      </c>
    </row>
    <row r="13" spans="1:17" s="110" customFormat="1" ht="15" customHeight="1" x14ac:dyDescent="0.2">
      <c r="A13" s="120"/>
      <c r="B13" s="612" t="s">
        <v>107</v>
      </c>
      <c r="C13" s="612"/>
      <c r="E13" s="113">
        <v>48.409835572789852</v>
      </c>
      <c r="F13" s="115">
        <v>64418</v>
      </c>
      <c r="G13" s="114">
        <v>64603</v>
      </c>
      <c r="H13" s="114">
        <v>64912</v>
      </c>
      <c r="I13" s="114">
        <v>64293</v>
      </c>
      <c r="J13" s="140">
        <v>64284</v>
      </c>
      <c r="K13" s="114">
        <v>134</v>
      </c>
      <c r="L13" s="116">
        <v>0.20845000311119408</v>
      </c>
    </row>
    <row r="14" spans="1:17" s="110" customFormat="1" ht="24.95" customHeight="1" x14ac:dyDescent="0.2">
      <c r="A14" s="604" t="s">
        <v>186</v>
      </c>
      <c r="B14" s="605"/>
      <c r="C14" s="605"/>
      <c r="D14" s="606"/>
      <c r="E14" s="113">
        <v>7.5051853187843811</v>
      </c>
      <c r="F14" s="115">
        <v>9987</v>
      </c>
      <c r="G14" s="114">
        <v>10192</v>
      </c>
      <c r="H14" s="114">
        <v>10535</v>
      </c>
      <c r="I14" s="114">
        <v>9284</v>
      </c>
      <c r="J14" s="140">
        <v>9442</v>
      </c>
      <c r="K14" s="114">
        <v>545</v>
      </c>
      <c r="L14" s="116">
        <v>5.7720821859775473</v>
      </c>
    </row>
    <row r="15" spans="1:17" s="110" customFormat="1" ht="15" customHeight="1" x14ac:dyDescent="0.2">
      <c r="A15" s="120"/>
      <c r="B15" s="119"/>
      <c r="C15" s="258" t="s">
        <v>106</v>
      </c>
      <c r="E15" s="113">
        <v>60.378492039651547</v>
      </c>
      <c r="F15" s="115">
        <v>6030</v>
      </c>
      <c r="G15" s="114">
        <v>6145</v>
      </c>
      <c r="H15" s="114">
        <v>6410</v>
      </c>
      <c r="I15" s="114">
        <v>5656</v>
      </c>
      <c r="J15" s="140">
        <v>5716</v>
      </c>
      <c r="K15" s="114">
        <v>314</v>
      </c>
      <c r="L15" s="116">
        <v>5.4933519944016798</v>
      </c>
    </row>
    <row r="16" spans="1:17" s="110" customFormat="1" ht="15" customHeight="1" x14ac:dyDescent="0.2">
      <c r="A16" s="120"/>
      <c r="B16" s="119"/>
      <c r="C16" s="258" t="s">
        <v>107</v>
      </c>
      <c r="E16" s="113">
        <v>39.621507960348453</v>
      </c>
      <c r="F16" s="115">
        <v>3957</v>
      </c>
      <c r="G16" s="114">
        <v>4047</v>
      </c>
      <c r="H16" s="114">
        <v>4125</v>
      </c>
      <c r="I16" s="114">
        <v>3628</v>
      </c>
      <c r="J16" s="140">
        <v>3726</v>
      </c>
      <c r="K16" s="114">
        <v>231</v>
      </c>
      <c r="L16" s="116">
        <v>6.1996779388083736</v>
      </c>
    </row>
    <row r="17" spans="1:12" s="110" customFormat="1" ht="15" customHeight="1" x14ac:dyDescent="0.2">
      <c r="A17" s="120"/>
      <c r="B17" s="121" t="s">
        <v>109</v>
      </c>
      <c r="C17" s="258"/>
      <c r="E17" s="113">
        <v>65.555956353142747</v>
      </c>
      <c r="F17" s="115">
        <v>87234</v>
      </c>
      <c r="G17" s="114">
        <v>87433</v>
      </c>
      <c r="H17" s="114">
        <v>88799</v>
      </c>
      <c r="I17" s="114">
        <v>88723</v>
      </c>
      <c r="J17" s="140">
        <v>88457</v>
      </c>
      <c r="K17" s="114">
        <v>-1223</v>
      </c>
      <c r="L17" s="116">
        <v>-1.3825926721457884</v>
      </c>
    </row>
    <row r="18" spans="1:12" s="110" customFormat="1" ht="15" customHeight="1" x14ac:dyDescent="0.2">
      <c r="A18" s="120"/>
      <c r="B18" s="119"/>
      <c r="C18" s="258" t="s">
        <v>106</v>
      </c>
      <c r="E18" s="113">
        <v>51.978586331017723</v>
      </c>
      <c r="F18" s="115">
        <v>45343</v>
      </c>
      <c r="G18" s="114">
        <v>45433</v>
      </c>
      <c r="H18" s="114">
        <v>46478</v>
      </c>
      <c r="I18" s="114">
        <v>46421</v>
      </c>
      <c r="J18" s="140">
        <v>46034</v>
      </c>
      <c r="K18" s="114">
        <v>-691</v>
      </c>
      <c r="L18" s="116">
        <v>-1.5010644306382239</v>
      </c>
    </row>
    <row r="19" spans="1:12" s="110" customFormat="1" ht="15" customHeight="1" x14ac:dyDescent="0.2">
      <c r="A19" s="120"/>
      <c r="B19" s="119"/>
      <c r="C19" s="258" t="s">
        <v>107</v>
      </c>
      <c r="E19" s="113">
        <v>48.021413668982277</v>
      </c>
      <c r="F19" s="115">
        <v>41891</v>
      </c>
      <c r="G19" s="114">
        <v>42000</v>
      </c>
      <c r="H19" s="114">
        <v>42321</v>
      </c>
      <c r="I19" s="114">
        <v>42302</v>
      </c>
      <c r="J19" s="140">
        <v>42423</v>
      </c>
      <c r="K19" s="114">
        <v>-532</v>
      </c>
      <c r="L19" s="116">
        <v>-1.2540367253612428</v>
      </c>
    </row>
    <row r="20" spans="1:12" s="110" customFormat="1" ht="15" customHeight="1" x14ac:dyDescent="0.2">
      <c r="A20" s="120"/>
      <c r="B20" s="121" t="s">
        <v>110</v>
      </c>
      <c r="C20" s="258"/>
      <c r="E20" s="113">
        <v>25.937114858568552</v>
      </c>
      <c r="F20" s="115">
        <v>34514</v>
      </c>
      <c r="G20" s="114">
        <v>34528</v>
      </c>
      <c r="H20" s="114">
        <v>34612</v>
      </c>
      <c r="I20" s="114">
        <v>34295</v>
      </c>
      <c r="J20" s="140">
        <v>33785</v>
      </c>
      <c r="K20" s="114">
        <v>729</v>
      </c>
      <c r="L20" s="116">
        <v>2.15776232055646</v>
      </c>
    </row>
    <row r="21" spans="1:12" s="110" customFormat="1" ht="15" customHeight="1" x14ac:dyDescent="0.2">
      <c r="A21" s="120"/>
      <c r="B21" s="119"/>
      <c r="C21" s="258" t="s">
        <v>106</v>
      </c>
      <c r="E21" s="113">
        <v>47.65312626760155</v>
      </c>
      <c r="F21" s="115">
        <v>16447</v>
      </c>
      <c r="G21" s="114">
        <v>16469</v>
      </c>
      <c r="H21" s="114">
        <v>16590</v>
      </c>
      <c r="I21" s="114">
        <v>16366</v>
      </c>
      <c r="J21" s="140">
        <v>16070</v>
      </c>
      <c r="K21" s="114">
        <v>377</v>
      </c>
      <c r="L21" s="116">
        <v>2.3459863098942129</v>
      </c>
    </row>
    <row r="22" spans="1:12" s="110" customFormat="1" ht="15" customHeight="1" x14ac:dyDescent="0.2">
      <c r="A22" s="120"/>
      <c r="B22" s="119"/>
      <c r="C22" s="258" t="s">
        <v>107</v>
      </c>
      <c r="E22" s="113">
        <v>52.34687373239845</v>
      </c>
      <c r="F22" s="115">
        <v>18067</v>
      </c>
      <c r="G22" s="114">
        <v>18059</v>
      </c>
      <c r="H22" s="114">
        <v>18022</v>
      </c>
      <c r="I22" s="114">
        <v>17929</v>
      </c>
      <c r="J22" s="140">
        <v>17715</v>
      </c>
      <c r="K22" s="114">
        <v>352</v>
      </c>
      <c r="L22" s="116">
        <v>1.9870166525543325</v>
      </c>
    </row>
    <row r="23" spans="1:12" s="110" customFormat="1" ht="15" customHeight="1" x14ac:dyDescent="0.2">
      <c r="A23" s="120"/>
      <c r="B23" s="121" t="s">
        <v>111</v>
      </c>
      <c r="C23" s="258"/>
      <c r="E23" s="113">
        <v>1.0017434695043135</v>
      </c>
      <c r="F23" s="115">
        <v>1333</v>
      </c>
      <c r="G23" s="114">
        <v>1317</v>
      </c>
      <c r="H23" s="114">
        <v>1260</v>
      </c>
      <c r="I23" s="114">
        <v>1210</v>
      </c>
      <c r="J23" s="140">
        <v>1151</v>
      </c>
      <c r="K23" s="114">
        <v>182</v>
      </c>
      <c r="L23" s="116">
        <v>15.812337098175499</v>
      </c>
    </row>
    <row r="24" spans="1:12" s="110" customFormat="1" ht="15" customHeight="1" x14ac:dyDescent="0.2">
      <c r="A24" s="120"/>
      <c r="B24" s="119"/>
      <c r="C24" s="258" t="s">
        <v>106</v>
      </c>
      <c r="E24" s="113">
        <v>62.265566391597901</v>
      </c>
      <c r="F24" s="115">
        <v>830</v>
      </c>
      <c r="G24" s="114">
        <v>820</v>
      </c>
      <c r="H24" s="114">
        <v>816</v>
      </c>
      <c r="I24" s="114">
        <v>776</v>
      </c>
      <c r="J24" s="140">
        <v>731</v>
      </c>
      <c r="K24" s="114">
        <v>99</v>
      </c>
      <c r="L24" s="116">
        <v>13.543091655266759</v>
      </c>
    </row>
    <row r="25" spans="1:12" s="110" customFormat="1" ht="15" customHeight="1" x14ac:dyDescent="0.2">
      <c r="A25" s="120"/>
      <c r="B25" s="119"/>
      <c r="C25" s="258" t="s">
        <v>107</v>
      </c>
      <c r="E25" s="113">
        <v>37.734433608402099</v>
      </c>
      <c r="F25" s="115">
        <v>503</v>
      </c>
      <c r="G25" s="114">
        <v>497</v>
      </c>
      <c r="H25" s="114">
        <v>444</v>
      </c>
      <c r="I25" s="114">
        <v>434</v>
      </c>
      <c r="J25" s="140">
        <v>420</v>
      </c>
      <c r="K25" s="114">
        <v>83</v>
      </c>
      <c r="L25" s="116">
        <v>19.761904761904763</v>
      </c>
    </row>
    <row r="26" spans="1:12" s="110" customFormat="1" ht="15" customHeight="1" x14ac:dyDescent="0.2">
      <c r="A26" s="120"/>
      <c r="C26" s="121" t="s">
        <v>187</v>
      </c>
      <c r="D26" s="110" t="s">
        <v>188</v>
      </c>
      <c r="E26" s="113">
        <v>0.33666997324676107</v>
      </c>
      <c r="F26" s="115">
        <v>448</v>
      </c>
      <c r="G26" s="114">
        <v>432</v>
      </c>
      <c r="H26" s="114">
        <v>404</v>
      </c>
      <c r="I26" s="114">
        <v>348</v>
      </c>
      <c r="J26" s="140">
        <v>342</v>
      </c>
      <c r="K26" s="114">
        <v>106</v>
      </c>
      <c r="L26" s="116">
        <v>30.994152046783626</v>
      </c>
    </row>
    <row r="27" spans="1:12" s="110" customFormat="1" ht="15" customHeight="1" x14ac:dyDescent="0.2">
      <c r="A27" s="120"/>
      <c r="B27" s="119"/>
      <c r="D27" s="259" t="s">
        <v>106</v>
      </c>
      <c r="E27" s="113">
        <v>52.901785714285715</v>
      </c>
      <c r="F27" s="115">
        <v>237</v>
      </c>
      <c r="G27" s="114">
        <v>230</v>
      </c>
      <c r="H27" s="114">
        <v>234</v>
      </c>
      <c r="I27" s="114">
        <v>197</v>
      </c>
      <c r="J27" s="140">
        <v>196</v>
      </c>
      <c r="K27" s="114">
        <v>41</v>
      </c>
      <c r="L27" s="116">
        <v>20.918367346938776</v>
      </c>
    </row>
    <row r="28" spans="1:12" s="110" customFormat="1" ht="15" customHeight="1" x14ac:dyDescent="0.2">
      <c r="A28" s="120"/>
      <c r="B28" s="119"/>
      <c r="D28" s="259" t="s">
        <v>107</v>
      </c>
      <c r="E28" s="113">
        <v>47.098214285714285</v>
      </c>
      <c r="F28" s="115">
        <v>211</v>
      </c>
      <c r="G28" s="114">
        <v>202</v>
      </c>
      <c r="H28" s="114">
        <v>170</v>
      </c>
      <c r="I28" s="114">
        <v>151</v>
      </c>
      <c r="J28" s="140">
        <v>146</v>
      </c>
      <c r="K28" s="114">
        <v>65</v>
      </c>
      <c r="L28" s="116">
        <v>44.520547945205479</v>
      </c>
    </row>
    <row r="29" spans="1:12" s="110" customFormat="1" ht="24.95" customHeight="1" x14ac:dyDescent="0.2">
      <c r="A29" s="604" t="s">
        <v>189</v>
      </c>
      <c r="B29" s="605"/>
      <c r="C29" s="605"/>
      <c r="D29" s="606"/>
      <c r="E29" s="113">
        <v>95.55640725042835</v>
      </c>
      <c r="F29" s="115">
        <v>127155</v>
      </c>
      <c r="G29" s="114">
        <v>127908</v>
      </c>
      <c r="H29" s="114">
        <v>129244</v>
      </c>
      <c r="I29" s="114">
        <v>127942</v>
      </c>
      <c r="J29" s="140">
        <v>127684</v>
      </c>
      <c r="K29" s="114">
        <v>-529</v>
      </c>
      <c r="L29" s="116">
        <v>-0.41430406315591617</v>
      </c>
    </row>
    <row r="30" spans="1:12" s="110" customFormat="1" ht="15" customHeight="1" x14ac:dyDescent="0.2">
      <c r="A30" s="120"/>
      <c r="B30" s="119"/>
      <c r="C30" s="258" t="s">
        <v>106</v>
      </c>
      <c r="E30" s="113">
        <v>50.719987416932092</v>
      </c>
      <c r="F30" s="115">
        <v>64493</v>
      </c>
      <c r="G30" s="114">
        <v>64926</v>
      </c>
      <c r="H30" s="114">
        <v>66011</v>
      </c>
      <c r="I30" s="114">
        <v>65224</v>
      </c>
      <c r="J30" s="140">
        <v>64869</v>
      </c>
      <c r="K30" s="114">
        <v>-376</v>
      </c>
      <c r="L30" s="116">
        <v>-0.5796297152723181</v>
      </c>
    </row>
    <row r="31" spans="1:12" s="110" customFormat="1" ht="15" customHeight="1" x14ac:dyDescent="0.2">
      <c r="A31" s="120"/>
      <c r="B31" s="119"/>
      <c r="C31" s="258" t="s">
        <v>107</v>
      </c>
      <c r="E31" s="113">
        <v>49.280012583067908</v>
      </c>
      <c r="F31" s="115">
        <v>62662</v>
      </c>
      <c r="G31" s="114">
        <v>62982</v>
      </c>
      <c r="H31" s="114">
        <v>63233</v>
      </c>
      <c r="I31" s="114">
        <v>62718</v>
      </c>
      <c r="J31" s="140">
        <v>62815</v>
      </c>
      <c r="K31" s="114">
        <v>-153</v>
      </c>
      <c r="L31" s="116">
        <v>-0.24357239512855211</v>
      </c>
    </row>
    <row r="32" spans="1:12" s="110" customFormat="1" ht="15" customHeight="1" x14ac:dyDescent="0.2">
      <c r="A32" s="120"/>
      <c r="B32" s="119" t="s">
        <v>117</v>
      </c>
      <c r="C32" s="258"/>
      <c r="E32" s="113">
        <v>4.4270598490997086</v>
      </c>
      <c r="F32" s="115">
        <v>5891</v>
      </c>
      <c r="G32" s="114">
        <v>5543</v>
      </c>
      <c r="H32" s="114">
        <v>5946</v>
      </c>
      <c r="I32" s="114">
        <v>5556</v>
      </c>
      <c r="J32" s="140">
        <v>5138</v>
      </c>
      <c r="K32" s="114">
        <v>753</v>
      </c>
      <c r="L32" s="116">
        <v>14.655507979758662</v>
      </c>
    </row>
    <row r="33" spans="1:12" s="110" customFormat="1" ht="15" customHeight="1" x14ac:dyDescent="0.2">
      <c r="A33" s="120"/>
      <c r="B33" s="119"/>
      <c r="C33" s="258" t="s">
        <v>106</v>
      </c>
      <c r="E33" s="113">
        <v>70.225768120862327</v>
      </c>
      <c r="F33" s="115">
        <v>4137</v>
      </c>
      <c r="G33" s="114">
        <v>3924</v>
      </c>
      <c r="H33" s="114">
        <v>4269</v>
      </c>
      <c r="I33" s="114">
        <v>3984</v>
      </c>
      <c r="J33" s="140">
        <v>3671</v>
      </c>
      <c r="K33" s="114">
        <v>466</v>
      </c>
      <c r="L33" s="116">
        <v>12.694088804140561</v>
      </c>
    </row>
    <row r="34" spans="1:12" s="110" customFormat="1" ht="15" customHeight="1" x14ac:dyDescent="0.2">
      <c r="A34" s="120"/>
      <c r="B34" s="119"/>
      <c r="C34" s="258" t="s">
        <v>107</v>
      </c>
      <c r="E34" s="113">
        <v>29.774231879137666</v>
      </c>
      <c r="F34" s="115">
        <v>1754</v>
      </c>
      <c r="G34" s="114">
        <v>1619</v>
      </c>
      <c r="H34" s="114">
        <v>1677</v>
      </c>
      <c r="I34" s="114">
        <v>1572</v>
      </c>
      <c r="J34" s="140">
        <v>1467</v>
      </c>
      <c r="K34" s="114">
        <v>287</v>
      </c>
      <c r="L34" s="116">
        <v>19.563735514655761</v>
      </c>
    </row>
    <row r="35" spans="1:12" s="110" customFormat="1" ht="24.95" customHeight="1" x14ac:dyDescent="0.2">
      <c r="A35" s="604" t="s">
        <v>190</v>
      </c>
      <c r="B35" s="605"/>
      <c r="C35" s="605"/>
      <c r="D35" s="606"/>
      <c r="E35" s="113">
        <v>71.912105089127365</v>
      </c>
      <c r="F35" s="115">
        <v>95692</v>
      </c>
      <c r="G35" s="114">
        <v>96023</v>
      </c>
      <c r="H35" s="114">
        <v>97508</v>
      </c>
      <c r="I35" s="114">
        <v>96450</v>
      </c>
      <c r="J35" s="140">
        <v>96239</v>
      </c>
      <c r="K35" s="114">
        <v>-547</v>
      </c>
      <c r="L35" s="116">
        <v>-0.56837664564261892</v>
      </c>
    </row>
    <row r="36" spans="1:12" s="110" customFormat="1" ht="15" customHeight="1" x14ac:dyDescent="0.2">
      <c r="A36" s="120"/>
      <c r="B36" s="119"/>
      <c r="C36" s="258" t="s">
        <v>106</v>
      </c>
      <c r="E36" s="113">
        <v>64.414998118965016</v>
      </c>
      <c r="F36" s="115">
        <v>61640</v>
      </c>
      <c r="G36" s="114">
        <v>61788</v>
      </c>
      <c r="H36" s="114">
        <v>63019</v>
      </c>
      <c r="I36" s="114">
        <v>62227</v>
      </c>
      <c r="J36" s="140">
        <v>61863</v>
      </c>
      <c r="K36" s="114">
        <v>-223</v>
      </c>
      <c r="L36" s="116">
        <v>-0.36047395050353198</v>
      </c>
    </row>
    <row r="37" spans="1:12" s="110" customFormat="1" ht="15" customHeight="1" x14ac:dyDescent="0.2">
      <c r="A37" s="120"/>
      <c r="B37" s="119"/>
      <c r="C37" s="258" t="s">
        <v>107</v>
      </c>
      <c r="E37" s="113">
        <v>35.585001881034984</v>
      </c>
      <c r="F37" s="115">
        <v>34052</v>
      </c>
      <c r="G37" s="114">
        <v>34235</v>
      </c>
      <c r="H37" s="114">
        <v>34489</v>
      </c>
      <c r="I37" s="114">
        <v>34223</v>
      </c>
      <c r="J37" s="140">
        <v>34376</v>
      </c>
      <c r="K37" s="114">
        <v>-324</v>
      </c>
      <c r="L37" s="116">
        <v>-0.94251803583895744</v>
      </c>
    </row>
    <row r="38" spans="1:12" s="110" customFormat="1" ht="15" customHeight="1" x14ac:dyDescent="0.2">
      <c r="A38" s="120"/>
      <c r="B38" s="119" t="s">
        <v>182</v>
      </c>
      <c r="C38" s="258"/>
      <c r="E38" s="113">
        <v>28.087894910872638</v>
      </c>
      <c r="F38" s="115">
        <v>37376</v>
      </c>
      <c r="G38" s="114">
        <v>37447</v>
      </c>
      <c r="H38" s="114">
        <v>37698</v>
      </c>
      <c r="I38" s="114">
        <v>37062</v>
      </c>
      <c r="J38" s="140">
        <v>36596</v>
      </c>
      <c r="K38" s="114">
        <v>780</v>
      </c>
      <c r="L38" s="116">
        <v>2.1313804787408461</v>
      </c>
    </row>
    <row r="39" spans="1:12" s="110" customFormat="1" ht="15" customHeight="1" x14ac:dyDescent="0.2">
      <c r="A39" s="120"/>
      <c r="B39" s="119"/>
      <c r="C39" s="258" t="s">
        <v>106</v>
      </c>
      <c r="E39" s="113">
        <v>18.755351027397261</v>
      </c>
      <c r="F39" s="115">
        <v>7010</v>
      </c>
      <c r="G39" s="114">
        <v>7079</v>
      </c>
      <c r="H39" s="114">
        <v>7275</v>
      </c>
      <c r="I39" s="114">
        <v>6992</v>
      </c>
      <c r="J39" s="140">
        <v>6688</v>
      </c>
      <c r="K39" s="114">
        <v>322</v>
      </c>
      <c r="L39" s="116">
        <v>4.8145933014354068</v>
      </c>
    </row>
    <row r="40" spans="1:12" s="110" customFormat="1" ht="15" customHeight="1" x14ac:dyDescent="0.2">
      <c r="A40" s="120"/>
      <c r="B40" s="119"/>
      <c r="C40" s="258" t="s">
        <v>107</v>
      </c>
      <c r="E40" s="113">
        <v>81.244648972602747</v>
      </c>
      <c r="F40" s="115">
        <v>30366</v>
      </c>
      <c r="G40" s="114">
        <v>30368</v>
      </c>
      <c r="H40" s="114">
        <v>30423</v>
      </c>
      <c r="I40" s="114">
        <v>30070</v>
      </c>
      <c r="J40" s="140">
        <v>29908</v>
      </c>
      <c r="K40" s="114">
        <v>458</v>
      </c>
      <c r="L40" s="116">
        <v>1.5313628460612545</v>
      </c>
    </row>
    <row r="41" spans="1:12" s="110" customFormat="1" ht="24.75" customHeight="1" x14ac:dyDescent="0.2">
      <c r="A41" s="604" t="s">
        <v>518</v>
      </c>
      <c r="B41" s="605"/>
      <c r="C41" s="605"/>
      <c r="D41" s="606"/>
      <c r="E41" s="113">
        <v>3.3434033727116961</v>
      </c>
      <c r="F41" s="115">
        <v>4449</v>
      </c>
      <c r="G41" s="114">
        <v>4865</v>
      </c>
      <c r="H41" s="114">
        <v>4955</v>
      </c>
      <c r="I41" s="114">
        <v>4016</v>
      </c>
      <c r="J41" s="140">
        <v>4342</v>
      </c>
      <c r="K41" s="114">
        <v>107</v>
      </c>
      <c r="L41" s="116">
        <v>2.4643021649009671</v>
      </c>
    </row>
    <row r="42" spans="1:12" s="110" customFormat="1" ht="15" customHeight="1" x14ac:dyDescent="0.2">
      <c r="A42" s="120"/>
      <c r="B42" s="119"/>
      <c r="C42" s="258" t="s">
        <v>106</v>
      </c>
      <c r="E42" s="113">
        <v>61.586873454708922</v>
      </c>
      <c r="F42" s="115">
        <v>2740</v>
      </c>
      <c r="G42" s="114">
        <v>3054</v>
      </c>
      <c r="H42" s="114">
        <v>3119</v>
      </c>
      <c r="I42" s="114">
        <v>2499</v>
      </c>
      <c r="J42" s="140">
        <v>2674</v>
      </c>
      <c r="K42" s="114">
        <v>66</v>
      </c>
      <c r="L42" s="116">
        <v>2.4682124158563949</v>
      </c>
    </row>
    <row r="43" spans="1:12" s="110" customFormat="1" ht="15" customHeight="1" x14ac:dyDescent="0.2">
      <c r="A43" s="123"/>
      <c r="B43" s="124"/>
      <c r="C43" s="260" t="s">
        <v>107</v>
      </c>
      <c r="D43" s="261"/>
      <c r="E43" s="125">
        <v>38.413126545291078</v>
      </c>
      <c r="F43" s="143">
        <v>1709</v>
      </c>
      <c r="G43" s="144">
        <v>1811</v>
      </c>
      <c r="H43" s="144">
        <v>1836</v>
      </c>
      <c r="I43" s="144">
        <v>1517</v>
      </c>
      <c r="J43" s="145">
        <v>1668</v>
      </c>
      <c r="K43" s="144">
        <v>41</v>
      </c>
      <c r="L43" s="146">
        <v>2.4580335731414866</v>
      </c>
    </row>
    <row r="44" spans="1:12" s="110" customFormat="1" ht="45.75" customHeight="1" x14ac:dyDescent="0.2">
      <c r="A44" s="604" t="s">
        <v>191</v>
      </c>
      <c r="B44" s="605"/>
      <c r="C44" s="605"/>
      <c r="D44" s="606"/>
      <c r="E44" s="113">
        <v>1.5007364655664772</v>
      </c>
      <c r="F44" s="115">
        <v>1997</v>
      </c>
      <c r="G44" s="114">
        <v>2029</v>
      </c>
      <c r="H44" s="114">
        <v>2051</v>
      </c>
      <c r="I44" s="114">
        <v>2008</v>
      </c>
      <c r="J44" s="140">
        <v>2036</v>
      </c>
      <c r="K44" s="114">
        <v>-39</v>
      </c>
      <c r="L44" s="116">
        <v>-1.9155206286836934</v>
      </c>
    </row>
    <row r="45" spans="1:12" s="110" customFormat="1" ht="15" customHeight="1" x14ac:dyDescent="0.2">
      <c r="A45" s="120"/>
      <c r="B45" s="119"/>
      <c r="C45" s="258" t="s">
        <v>106</v>
      </c>
      <c r="E45" s="113">
        <v>59.689534301452177</v>
      </c>
      <c r="F45" s="115">
        <v>1192</v>
      </c>
      <c r="G45" s="114">
        <v>1216</v>
      </c>
      <c r="H45" s="114">
        <v>1228</v>
      </c>
      <c r="I45" s="114">
        <v>1198</v>
      </c>
      <c r="J45" s="140">
        <v>1215</v>
      </c>
      <c r="K45" s="114">
        <v>-23</v>
      </c>
      <c r="L45" s="116">
        <v>-1.8930041152263375</v>
      </c>
    </row>
    <row r="46" spans="1:12" s="110" customFormat="1" ht="15" customHeight="1" x14ac:dyDescent="0.2">
      <c r="A46" s="123"/>
      <c r="B46" s="124"/>
      <c r="C46" s="260" t="s">
        <v>107</v>
      </c>
      <c r="D46" s="261"/>
      <c r="E46" s="125">
        <v>40.310465698547823</v>
      </c>
      <c r="F46" s="143">
        <v>805</v>
      </c>
      <c r="G46" s="144">
        <v>813</v>
      </c>
      <c r="H46" s="144">
        <v>823</v>
      </c>
      <c r="I46" s="144">
        <v>810</v>
      </c>
      <c r="J46" s="145">
        <v>821</v>
      </c>
      <c r="K46" s="144">
        <v>-16</v>
      </c>
      <c r="L46" s="146">
        <v>-1.94884287454324</v>
      </c>
    </row>
    <row r="47" spans="1:12" s="110" customFormat="1" ht="39" customHeight="1" x14ac:dyDescent="0.2">
      <c r="A47" s="604" t="s">
        <v>519</v>
      </c>
      <c r="B47" s="607"/>
      <c r="C47" s="607"/>
      <c r="D47" s="608"/>
      <c r="E47" s="113">
        <v>0.32389455015480806</v>
      </c>
      <c r="F47" s="115">
        <v>431</v>
      </c>
      <c r="G47" s="114">
        <v>488</v>
      </c>
      <c r="H47" s="114">
        <v>422</v>
      </c>
      <c r="I47" s="114">
        <v>424</v>
      </c>
      <c r="J47" s="140">
        <v>456</v>
      </c>
      <c r="K47" s="114">
        <v>-25</v>
      </c>
      <c r="L47" s="116">
        <v>-5.4824561403508776</v>
      </c>
    </row>
    <row r="48" spans="1:12" s="110" customFormat="1" ht="15" customHeight="1" x14ac:dyDescent="0.2">
      <c r="A48" s="120"/>
      <c r="B48" s="119"/>
      <c r="C48" s="258" t="s">
        <v>106</v>
      </c>
      <c r="E48" s="113">
        <v>40.37122969837587</v>
      </c>
      <c r="F48" s="115">
        <v>174</v>
      </c>
      <c r="G48" s="114">
        <v>201</v>
      </c>
      <c r="H48" s="114">
        <v>177</v>
      </c>
      <c r="I48" s="114">
        <v>180</v>
      </c>
      <c r="J48" s="140">
        <v>180</v>
      </c>
      <c r="K48" s="114">
        <v>-6</v>
      </c>
      <c r="L48" s="116">
        <v>-3.3333333333333335</v>
      </c>
    </row>
    <row r="49" spans="1:12" s="110" customFormat="1" ht="15" customHeight="1" x14ac:dyDescent="0.2">
      <c r="A49" s="123"/>
      <c r="B49" s="124"/>
      <c r="C49" s="260" t="s">
        <v>107</v>
      </c>
      <c r="D49" s="261"/>
      <c r="E49" s="125">
        <v>59.62877030162413</v>
      </c>
      <c r="F49" s="143">
        <v>257</v>
      </c>
      <c r="G49" s="144">
        <v>287</v>
      </c>
      <c r="H49" s="144">
        <v>245</v>
      </c>
      <c r="I49" s="144">
        <v>244</v>
      </c>
      <c r="J49" s="145">
        <v>276</v>
      </c>
      <c r="K49" s="144">
        <v>-19</v>
      </c>
      <c r="L49" s="146">
        <v>-6.8840579710144931</v>
      </c>
    </row>
    <row r="50" spans="1:12" s="110" customFormat="1" ht="24.95" customHeight="1" x14ac:dyDescent="0.2">
      <c r="A50" s="609" t="s">
        <v>192</v>
      </c>
      <c r="B50" s="610"/>
      <c r="C50" s="610"/>
      <c r="D50" s="611"/>
      <c r="E50" s="262">
        <v>6.7281389966032403</v>
      </c>
      <c r="F50" s="263">
        <v>8953</v>
      </c>
      <c r="G50" s="264">
        <v>9322</v>
      </c>
      <c r="H50" s="264">
        <v>9429</v>
      </c>
      <c r="I50" s="264">
        <v>8415</v>
      </c>
      <c r="J50" s="265">
        <v>8440</v>
      </c>
      <c r="K50" s="263">
        <v>513</v>
      </c>
      <c r="L50" s="266">
        <v>6.0781990521327014</v>
      </c>
    </row>
    <row r="51" spans="1:12" s="110" customFormat="1" ht="15" customHeight="1" x14ac:dyDescent="0.2">
      <c r="A51" s="120"/>
      <c r="B51" s="119"/>
      <c r="C51" s="258" t="s">
        <v>106</v>
      </c>
      <c r="E51" s="113">
        <v>63.263710488104543</v>
      </c>
      <c r="F51" s="115">
        <v>5664</v>
      </c>
      <c r="G51" s="114">
        <v>5864</v>
      </c>
      <c r="H51" s="114">
        <v>5982</v>
      </c>
      <c r="I51" s="114">
        <v>5305</v>
      </c>
      <c r="J51" s="140">
        <v>5268</v>
      </c>
      <c r="K51" s="114">
        <v>396</v>
      </c>
      <c r="L51" s="116">
        <v>7.5170842824601367</v>
      </c>
    </row>
    <row r="52" spans="1:12" s="110" customFormat="1" ht="15" customHeight="1" x14ac:dyDescent="0.2">
      <c r="A52" s="120"/>
      <c r="B52" s="119"/>
      <c r="C52" s="258" t="s">
        <v>107</v>
      </c>
      <c r="E52" s="113">
        <v>36.736289511895457</v>
      </c>
      <c r="F52" s="115">
        <v>3289</v>
      </c>
      <c r="G52" s="114">
        <v>3458</v>
      </c>
      <c r="H52" s="114">
        <v>3447</v>
      </c>
      <c r="I52" s="114">
        <v>3110</v>
      </c>
      <c r="J52" s="140">
        <v>3172</v>
      </c>
      <c r="K52" s="114">
        <v>117</v>
      </c>
      <c r="L52" s="116">
        <v>3.6885245901639343</v>
      </c>
    </row>
    <row r="53" spans="1:12" s="110" customFormat="1" ht="15" customHeight="1" x14ac:dyDescent="0.2">
      <c r="A53" s="120"/>
      <c r="B53" s="119"/>
      <c r="C53" s="258" t="s">
        <v>187</v>
      </c>
      <c r="D53" s="110" t="s">
        <v>193</v>
      </c>
      <c r="E53" s="113">
        <v>36.04378420641126</v>
      </c>
      <c r="F53" s="115">
        <v>3227</v>
      </c>
      <c r="G53" s="114">
        <v>3679</v>
      </c>
      <c r="H53" s="114">
        <v>3796</v>
      </c>
      <c r="I53" s="114">
        <v>2884</v>
      </c>
      <c r="J53" s="140">
        <v>3141</v>
      </c>
      <c r="K53" s="114">
        <v>86</v>
      </c>
      <c r="L53" s="116">
        <v>2.7379815345431391</v>
      </c>
    </row>
    <row r="54" spans="1:12" s="110" customFormat="1" ht="15" customHeight="1" x14ac:dyDescent="0.2">
      <c r="A54" s="120"/>
      <c r="B54" s="119"/>
      <c r="D54" s="267" t="s">
        <v>194</v>
      </c>
      <c r="E54" s="113">
        <v>65.168887511620696</v>
      </c>
      <c r="F54" s="115">
        <v>2103</v>
      </c>
      <c r="G54" s="114">
        <v>2368</v>
      </c>
      <c r="H54" s="114">
        <v>2456</v>
      </c>
      <c r="I54" s="114">
        <v>1866</v>
      </c>
      <c r="J54" s="140">
        <v>2004</v>
      </c>
      <c r="K54" s="114">
        <v>99</v>
      </c>
      <c r="L54" s="116">
        <v>4.9401197604790417</v>
      </c>
    </row>
    <row r="55" spans="1:12" s="110" customFormat="1" ht="15" customHeight="1" x14ac:dyDescent="0.2">
      <c r="A55" s="120"/>
      <c r="B55" s="119"/>
      <c r="D55" s="267" t="s">
        <v>195</v>
      </c>
      <c r="E55" s="113">
        <v>34.831112488379297</v>
      </c>
      <c r="F55" s="115">
        <v>1124</v>
      </c>
      <c r="G55" s="114">
        <v>1311</v>
      </c>
      <c r="H55" s="114">
        <v>1340</v>
      </c>
      <c r="I55" s="114">
        <v>1018</v>
      </c>
      <c r="J55" s="140">
        <v>1137</v>
      </c>
      <c r="K55" s="114">
        <v>-13</v>
      </c>
      <c r="L55" s="116">
        <v>-1.1433597185576077</v>
      </c>
    </row>
    <row r="56" spans="1:12" s="110" customFormat="1" ht="15" customHeight="1" x14ac:dyDescent="0.2">
      <c r="A56" s="120"/>
      <c r="B56" s="119" t="s">
        <v>196</v>
      </c>
      <c r="C56" s="258"/>
      <c r="E56" s="113">
        <v>74.944389334776204</v>
      </c>
      <c r="F56" s="115">
        <v>99727</v>
      </c>
      <c r="G56" s="114">
        <v>99837</v>
      </c>
      <c r="H56" s="114">
        <v>100960</v>
      </c>
      <c r="I56" s="114">
        <v>100533</v>
      </c>
      <c r="J56" s="140">
        <v>100018</v>
      </c>
      <c r="K56" s="114">
        <v>-291</v>
      </c>
      <c r="L56" s="116">
        <v>-0.29094762942670321</v>
      </c>
    </row>
    <row r="57" spans="1:12" s="110" customFormat="1" ht="15" customHeight="1" x14ac:dyDescent="0.2">
      <c r="A57" s="120"/>
      <c r="B57" s="119"/>
      <c r="C57" s="258" t="s">
        <v>106</v>
      </c>
      <c r="E57" s="113">
        <v>50.708434024887943</v>
      </c>
      <c r="F57" s="115">
        <v>50570</v>
      </c>
      <c r="G57" s="114">
        <v>50660</v>
      </c>
      <c r="H57" s="114">
        <v>51567</v>
      </c>
      <c r="I57" s="114">
        <v>51340</v>
      </c>
      <c r="J57" s="140">
        <v>50896</v>
      </c>
      <c r="K57" s="114">
        <v>-326</v>
      </c>
      <c r="L57" s="116">
        <v>-0.64052184847532223</v>
      </c>
    </row>
    <row r="58" spans="1:12" s="110" customFormat="1" ht="15" customHeight="1" x14ac:dyDescent="0.2">
      <c r="A58" s="120"/>
      <c r="B58" s="119"/>
      <c r="C58" s="258" t="s">
        <v>107</v>
      </c>
      <c r="E58" s="113">
        <v>49.291565975112057</v>
      </c>
      <c r="F58" s="115">
        <v>49157</v>
      </c>
      <c r="G58" s="114">
        <v>49177</v>
      </c>
      <c r="H58" s="114">
        <v>49393</v>
      </c>
      <c r="I58" s="114">
        <v>49193</v>
      </c>
      <c r="J58" s="140">
        <v>49122</v>
      </c>
      <c r="K58" s="114">
        <v>35</v>
      </c>
      <c r="L58" s="116">
        <v>7.1251170554944829E-2</v>
      </c>
    </row>
    <row r="59" spans="1:12" s="110" customFormat="1" ht="15" customHeight="1" x14ac:dyDescent="0.2">
      <c r="A59" s="120"/>
      <c r="B59" s="119"/>
      <c r="C59" s="258" t="s">
        <v>105</v>
      </c>
      <c r="D59" s="110" t="s">
        <v>197</v>
      </c>
      <c r="E59" s="113">
        <v>90.875088992950751</v>
      </c>
      <c r="F59" s="115">
        <v>90627</v>
      </c>
      <c r="G59" s="114">
        <v>90703</v>
      </c>
      <c r="H59" s="114">
        <v>91744</v>
      </c>
      <c r="I59" s="114">
        <v>91344</v>
      </c>
      <c r="J59" s="140">
        <v>90834</v>
      </c>
      <c r="K59" s="114">
        <v>-207</v>
      </c>
      <c r="L59" s="116">
        <v>-0.22788823568267388</v>
      </c>
    </row>
    <row r="60" spans="1:12" s="110" customFormat="1" ht="15" customHeight="1" x14ac:dyDescent="0.2">
      <c r="A60" s="120"/>
      <c r="B60" s="119"/>
      <c r="C60" s="258"/>
      <c r="D60" s="267" t="s">
        <v>198</v>
      </c>
      <c r="E60" s="113">
        <v>51.696514283822701</v>
      </c>
      <c r="F60" s="115">
        <v>46851</v>
      </c>
      <c r="G60" s="114">
        <v>46940</v>
      </c>
      <c r="H60" s="114">
        <v>47773</v>
      </c>
      <c r="I60" s="114">
        <v>47602</v>
      </c>
      <c r="J60" s="140">
        <v>47197</v>
      </c>
      <c r="K60" s="114">
        <v>-346</v>
      </c>
      <c r="L60" s="116">
        <v>-0.73309744263406573</v>
      </c>
    </row>
    <row r="61" spans="1:12" s="110" customFormat="1" ht="15" customHeight="1" x14ac:dyDescent="0.2">
      <c r="A61" s="120"/>
      <c r="B61" s="119"/>
      <c r="C61" s="258"/>
      <c r="D61" s="267" t="s">
        <v>199</v>
      </c>
      <c r="E61" s="113">
        <v>48.303485716177299</v>
      </c>
      <c r="F61" s="115">
        <v>43776</v>
      </c>
      <c r="G61" s="114">
        <v>43763</v>
      </c>
      <c r="H61" s="114">
        <v>43971</v>
      </c>
      <c r="I61" s="114">
        <v>43742</v>
      </c>
      <c r="J61" s="140">
        <v>43637</v>
      </c>
      <c r="K61" s="114">
        <v>139</v>
      </c>
      <c r="L61" s="116">
        <v>0.31853702133510553</v>
      </c>
    </row>
    <row r="62" spans="1:12" s="110" customFormat="1" ht="15" customHeight="1" x14ac:dyDescent="0.2">
      <c r="A62" s="120"/>
      <c r="B62" s="119"/>
      <c r="C62" s="258"/>
      <c r="D62" s="258" t="s">
        <v>200</v>
      </c>
      <c r="E62" s="113">
        <v>9.1249110070492438</v>
      </c>
      <c r="F62" s="115">
        <v>9100</v>
      </c>
      <c r="G62" s="114">
        <v>9134</v>
      </c>
      <c r="H62" s="114">
        <v>9216</v>
      </c>
      <c r="I62" s="114">
        <v>9189</v>
      </c>
      <c r="J62" s="140">
        <v>9184</v>
      </c>
      <c r="K62" s="114">
        <v>-84</v>
      </c>
      <c r="L62" s="116">
        <v>-0.91463414634146345</v>
      </c>
    </row>
    <row r="63" spans="1:12" s="110" customFormat="1" ht="15" customHeight="1" x14ac:dyDescent="0.2">
      <c r="A63" s="120"/>
      <c r="B63" s="119"/>
      <c r="C63" s="258"/>
      <c r="D63" s="267" t="s">
        <v>198</v>
      </c>
      <c r="E63" s="113">
        <v>40.868131868131869</v>
      </c>
      <c r="F63" s="115">
        <v>3719</v>
      </c>
      <c r="G63" s="114">
        <v>3720</v>
      </c>
      <c r="H63" s="114">
        <v>3794</v>
      </c>
      <c r="I63" s="114">
        <v>3738</v>
      </c>
      <c r="J63" s="140">
        <v>3699</v>
      </c>
      <c r="K63" s="114">
        <v>20</v>
      </c>
      <c r="L63" s="116">
        <v>0.54068667207353338</v>
      </c>
    </row>
    <row r="64" spans="1:12" s="110" customFormat="1" ht="15" customHeight="1" x14ac:dyDescent="0.2">
      <c r="A64" s="120"/>
      <c r="B64" s="119"/>
      <c r="C64" s="258"/>
      <c r="D64" s="267" t="s">
        <v>199</v>
      </c>
      <c r="E64" s="113">
        <v>59.131868131868131</v>
      </c>
      <c r="F64" s="115">
        <v>5381</v>
      </c>
      <c r="G64" s="114">
        <v>5414</v>
      </c>
      <c r="H64" s="114">
        <v>5422</v>
      </c>
      <c r="I64" s="114">
        <v>5451</v>
      </c>
      <c r="J64" s="140">
        <v>5485</v>
      </c>
      <c r="K64" s="114">
        <v>-104</v>
      </c>
      <c r="L64" s="116">
        <v>-1.8960802187784869</v>
      </c>
    </row>
    <row r="65" spans="1:12" s="110" customFormat="1" ht="15" customHeight="1" x14ac:dyDescent="0.2">
      <c r="A65" s="120"/>
      <c r="B65" s="119" t="s">
        <v>201</v>
      </c>
      <c r="C65" s="258"/>
      <c r="E65" s="113">
        <v>11.461057504433823</v>
      </c>
      <c r="F65" s="115">
        <v>15251</v>
      </c>
      <c r="G65" s="114">
        <v>15242</v>
      </c>
      <c r="H65" s="114">
        <v>15233</v>
      </c>
      <c r="I65" s="114">
        <v>15241</v>
      </c>
      <c r="J65" s="140">
        <v>15164</v>
      </c>
      <c r="K65" s="114">
        <v>87</v>
      </c>
      <c r="L65" s="116">
        <v>0.5737272487470324</v>
      </c>
    </row>
    <row r="66" spans="1:12" s="110" customFormat="1" ht="15" customHeight="1" x14ac:dyDescent="0.2">
      <c r="A66" s="120"/>
      <c r="B66" s="119"/>
      <c r="C66" s="258" t="s">
        <v>106</v>
      </c>
      <c r="E66" s="113">
        <v>46.724804930824206</v>
      </c>
      <c r="F66" s="115">
        <v>7126</v>
      </c>
      <c r="G66" s="114">
        <v>7124</v>
      </c>
      <c r="H66" s="114">
        <v>7151</v>
      </c>
      <c r="I66" s="114">
        <v>7137</v>
      </c>
      <c r="J66" s="140">
        <v>7071</v>
      </c>
      <c r="K66" s="114">
        <v>55</v>
      </c>
      <c r="L66" s="116">
        <v>0.77782491868194037</v>
      </c>
    </row>
    <row r="67" spans="1:12" s="110" customFormat="1" ht="15" customHeight="1" x14ac:dyDescent="0.2">
      <c r="A67" s="120"/>
      <c r="B67" s="119"/>
      <c r="C67" s="258" t="s">
        <v>107</v>
      </c>
      <c r="E67" s="113">
        <v>53.275195069175794</v>
      </c>
      <c r="F67" s="115">
        <v>8125</v>
      </c>
      <c r="G67" s="114">
        <v>8118</v>
      </c>
      <c r="H67" s="114">
        <v>8082</v>
      </c>
      <c r="I67" s="114">
        <v>8104</v>
      </c>
      <c r="J67" s="140">
        <v>8093</v>
      </c>
      <c r="K67" s="114">
        <v>32</v>
      </c>
      <c r="L67" s="116">
        <v>0.39540343506734216</v>
      </c>
    </row>
    <row r="68" spans="1:12" s="110" customFormat="1" ht="15" customHeight="1" x14ac:dyDescent="0.2">
      <c r="A68" s="120"/>
      <c r="B68" s="119"/>
      <c r="C68" s="258" t="s">
        <v>105</v>
      </c>
      <c r="D68" s="110" t="s">
        <v>202</v>
      </c>
      <c r="E68" s="113">
        <v>13.402399842633271</v>
      </c>
      <c r="F68" s="115">
        <v>2044</v>
      </c>
      <c r="G68" s="114">
        <v>2003</v>
      </c>
      <c r="H68" s="114">
        <v>1981</v>
      </c>
      <c r="I68" s="114">
        <v>1971</v>
      </c>
      <c r="J68" s="140">
        <v>1921</v>
      </c>
      <c r="K68" s="114">
        <v>123</v>
      </c>
      <c r="L68" s="116">
        <v>6.4029151483602291</v>
      </c>
    </row>
    <row r="69" spans="1:12" s="110" customFormat="1" ht="15" customHeight="1" x14ac:dyDescent="0.2">
      <c r="A69" s="120"/>
      <c r="B69" s="119"/>
      <c r="C69" s="258"/>
      <c r="D69" s="267" t="s">
        <v>198</v>
      </c>
      <c r="E69" s="113">
        <v>47.896281800391392</v>
      </c>
      <c r="F69" s="115">
        <v>979</v>
      </c>
      <c r="G69" s="114">
        <v>965</v>
      </c>
      <c r="H69" s="114">
        <v>948</v>
      </c>
      <c r="I69" s="114">
        <v>947</v>
      </c>
      <c r="J69" s="140">
        <v>921</v>
      </c>
      <c r="K69" s="114">
        <v>58</v>
      </c>
      <c r="L69" s="116">
        <v>6.2975027144408253</v>
      </c>
    </row>
    <row r="70" spans="1:12" s="110" customFormat="1" ht="15" customHeight="1" x14ac:dyDescent="0.2">
      <c r="A70" s="120"/>
      <c r="B70" s="119"/>
      <c r="C70" s="258"/>
      <c r="D70" s="267" t="s">
        <v>199</v>
      </c>
      <c r="E70" s="113">
        <v>52.103718199608608</v>
      </c>
      <c r="F70" s="115">
        <v>1065</v>
      </c>
      <c r="G70" s="114">
        <v>1038</v>
      </c>
      <c r="H70" s="114">
        <v>1033</v>
      </c>
      <c r="I70" s="114">
        <v>1024</v>
      </c>
      <c r="J70" s="140">
        <v>1000</v>
      </c>
      <c r="K70" s="114">
        <v>65</v>
      </c>
      <c r="L70" s="116">
        <v>6.5</v>
      </c>
    </row>
    <row r="71" spans="1:12" s="110" customFormat="1" ht="15" customHeight="1" x14ac:dyDescent="0.2">
      <c r="A71" s="120"/>
      <c r="B71" s="119"/>
      <c r="C71" s="258"/>
      <c r="D71" s="110" t="s">
        <v>203</v>
      </c>
      <c r="E71" s="113">
        <v>78.342403776801518</v>
      </c>
      <c r="F71" s="115">
        <v>11948</v>
      </c>
      <c r="G71" s="114">
        <v>11969</v>
      </c>
      <c r="H71" s="114">
        <v>11998</v>
      </c>
      <c r="I71" s="114">
        <v>12017</v>
      </c>
      <c r="J71" s="140">
        <v>11998</v>
      </c>
      <c r="K71" s="114">
        <v>-50</v>
      </c>
      <c r="L71" s="116">
        <v>-0.41673612268711452</v>
      </c>
    </row>
    <row r="72" spans="1:12" s="110" customFormat="1" ht="15" customHeight="1" x14ac:dyDescent="0.2">
      <c r="A72" s="120"/>
      <c r="B72" s="119"/>
      <c r="C72" s="258"/>
      <c r="D72" s="267" t="s">
        <v>198</v>
      </c>
      <c r="E72" s="113">
        <v>45.304653498493472</v>
      </c>
      <c r="F72" s="115">
        <v>5413</v>
      </c>
      <c r="G72" s="114">
        <v>5429</v>
      </c>
      <c r="H72" s="114">
        <v>5477</v>
      </c>
      <c r="I72" s="114">
        <v>5469</v>
      </c>
      <c r="J72" s="140">
        <v>5429</v>
      </c>
      <c r="K72" s="114">
        <v>-16</v>
      </c>
      <c r="L72" s="116">
        <v>-0.29471357524405967</v>
      </c>
    </row>
    <row r="73" spans="1:12" s="110" customFormat="1" ht="15" customHeight="1" x14ac:dyDescent="0.2">
      <c r="A73" s="120"/>
      <c r="B73" s="119"/>
      <c r="C73" s="258"/>
      <c r="D73" s="267" t="s">
        <v>199</v>
      </c>
      <c r="E73" s="113">
        <v>54.695346501506528</v>
      </c>
      <c r="F73" s="115">
        <v>6535</v>
      </c>
      <c r="G73" s="114">
        <v>6540</v>
      </c>
      <c r="H73" s="114">
        <v>6521</v>
      </c>
      <c r="I73" s="114">
        <v>6548</v>
      </c>
      <c r="J73" s="140">
        <v>6569</v>
      </c>
      <c r="K73" s="114">
        <v>-34</v>
      </c>
      <c r="L73" s="116">
        <v>-0.51758258486832087</v>
      </c>
    </row>
    <row r="74" spans="1:12" s="110" customFormat="1" ht="15" customHeight="1" x14ac:dyDescent="0.2">
      <c r="A74" s="120"/>
      <c r="B74" s="119"/>
      <c r="C74" s="258"/>
      <c r="D74" s="110" t="s">
        <v>204</v>
      </c>
      <c r="E74" s="113">
        <v>8.2551963805652093</v>
      </c>
      <c r="F74" s="115">
        <v>1259</v>
      </c>
      <c r="G74" s="114">
        <v>1270</v>
      </c>
      <c r="H74" s="114">
        <v>1254</v>
      </c>
      <c r="I74" s="114">
        <v>1253</v>
      </c>
      <c r="J74" s="140">
        <v>1245</v>
      </c>
      <c r="K74" s="114">
        <v>14</v>
      </c>
      <c r="L74" s="116">
        <v>1.1244979919678715</v>
      </c>
    </row>
    <row r="75" spans="1:12" s="110" customFormat="1" ht="15" customHeight="1" x14ac:dyDescent="0.2">
      <c r="A75" s="120"/>
      <c r="B75" s="119"/>
      <c r="C75" s="258"/>
      <c r="D75" s="267" t="s">
        <v>198</v>
      </c>
      <c r="E75" s="113">
        <v>58.300238284352659</v>
      </c>
      <c r="F75" s="115">
        <v>734</v>
      </c>
      <c r="G75" s="114">
        <v>730</v>
      </c>
      <c r="H75" s="114">
        <v>726</v>
      </c>
      <c r="I75" s="114">
        <v>721</v>
      </c>
      <c r="J75" s="140">
        <v>721</v>
      </c>
      <c r="K75" s="114">
        <v>13</v>
      </c>
      <c r="L75" s="116">
        <v>1.8030513176144245</v>
      </c>
    </row>
    <row r="76" spans="1:12" s="110" customFormat="1" ht="15" customHeight="1" x14ac:dyDescent="0.2">
      <c r="A76" s="120"/>
      <c r="B76" s="119"/>
      <c r="C76" s="258"/>
      <c r="D76" s="267" t="s">
        <v>199</v>
      </c>
      <c r="E76" s="113">
        <v>41.699761715647341</v>
      </c>
      <c r="F76" s="115">
        <v>525</v>
      </c>
      <c r="G76" s="114">
        <v>540</v>
      </c>
      <c r="H76" s="114">
        <v>528</v>
      </c>
      <c r="I76" s="114">
        <v>532</v>
      </c>
      <c r="J76" s="140">
        <v>524</v>
      </c>
      <c r="K76" s="114">
        <v>1</v>
      </c>
      <c r="L76" s="116">
        <v>0.19083969465648856</v>
      </c>
    </row>
    <row r="77" spans="1:12" s="110" customFormat="1" ht="15" customHeight="1" x14ac:dyDescent="0.2">
      <c r="A77" s="534"/>
      <c r="B77" s="119" t="s">
        <v>205</v>
      </c>
      <c r="C77" s="268"/>
      <c r="D77" s="182"/>
      <c r="E77" s="113">
        <v>6.8664141641867316</v>
      </c>
      <c r="F77" s="115">
        <v>9137</v>
      </c>
      <c r="G77" s="114">
        <v>9069</v>
      </c>
      <c r="H77" s="114">
        <v>9584</v>
      </c>
      <c r="I77" s="114">
        <v>9323</v>
      </c>
      <c r="J77" s="140">
        <v>9213</v>
      </c>
      <c r="K77" s="114">
        <v>-76</v>
      </c>
      <c r="L77" s="116">
        <v>-0.82492130684901765</v>
      </c>
    </row>
    <row r="78" spans="1:12" s="110" customFormat="1" ht="15" customHeight="1" x14ac:dyDescent="0.2">
      <c r="A78" s="120"/>
      <c r="B78" s="119"/>
      <c r="C78" s="268" t="s">
        <v>106</v>
      </c>
      <c r="D78" s="182"/>
      <c r="E78" s="113">
        <v>57.896464922841197</v>
      </c>
      <c r="F78" s="115">
        <v>5290</v>
      </c>
      <c r="G78" s="114">
        <v>5219</v>
      </c>
      <c r="H78" s="114">
        <v>5594</v>
      </c>
      <c r="I78" s="114">
        <v>5437</v>
      </c>
      <c r="J78" s="140">
        <v>5316</v>
      </c>
      <c r="K78" s="114">
        <v>-26</v>
      </c>
      <c r="L78" s="116">
        <v>-0.4890895410082769</v>
      </c>
    </row>
    <row r="79" spans="1:12" s="110" customFormat="1" ht="15" customHeight="1" x14ac:dyDescent="0.2">
      <c r="A79" s="123"/>
      <c r="B79" s="124"/>
      <c r="C79" s="260" t="s">
        <v>107</v>
      </c>
      <c r="D79" s="261"/>
      <c r="E79" s="125">
        <v>42.103535077158803</v>
      </c>
      <c r="F79" s="143">
        <v>3847</v>
      </c>
      <c r="G79" s="144">
        <v>3850</v>
      </c>
      <c r="H79" s="144">
        <v>3990</v>
      </c>
      <c r="I79" s="144">
        <v>3886</v>
      </c>
      <c r="J79" s="145">
        <v>3897</v>
      </c>
      <c r="K79" s="144">
        <v>-50</v>
      </c>
      <c r="L79" s="146">
        <v>-1.2830382345393894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133068</v>
      </c>
      <c r="E11" s="114">
        <v>133470</v>
      </c>
      <c r="F11" s="114">
        <v>135206</v>
      </c>
      <c r="G11" s="114">
        <v>133512</v>
      </c>
      <c r="H11" s="140">
        <v>132835</v>
      </c>
      <c r="I11" s="115">
        <v>233</v>
      </c>
      <c r="J11" s="116">
        <v>0.17540557834907969</v>
      </c>
    </row>
    <row r="12" spans="1:15" s="110" customFormat="1" ht="24.95" customHeight="1" x14ac:dyDescent="0.2">
      <c r="A12" s="193" t="s">
        <v>132</v>
      </c>
      <c r="B12" s="194" t="s">
        <v>133</v>
      </c>
      <c r="C12" s="113">
        <v>2.1387561246881295</v>
      </c>
      <c r="D12" s="115">
        <v>2846</v>
      </c>
      <c r="E12" s="114">
        <v>2697</v>
      </c>
      <c r="F12" s="114">
        <v>2918</v>
      </c>
      <c r="G12" s="114">
        <v>2857</v>
      </c>
      <c r="H12" s="140">
        <v>2780</v>
      </c>
      <c r="I12" s="115">
        <v>66</v>
      </c>
      <c r="J12" s="116">
        <v>2.3741007194244603</v>
      </c>
    </row>
    <row r="13" spans="1:15" s="110" customFormat="1" ht="24.95" customHeight="1" x14ac:dyDescent="0.2">
      <c r="A13" s="193" t="s">
        <v>134</v>
      </c>
      <c r="B13" s="199" t="s">
        <v>214</v>
      </c>
      <c r="C13" s="113">
        <v>2.5813869600505006</v>
      </c>
      <c r="D13" s="115">
        <v>3435</v>
      </c>
      <c r="E13" s="114">
        <v>3455</v>
      </c>
      <c r="F13" s="114">
        <v>3462</v>
      </c>
      <c r="G13" s="114">
        <v>3488</v>
      </c>
      <c r="H13" s="140">
        <v>3456</v>
      </c>
      <c r="I13" s="115">
        <v>-21</v>
      </c>
      <c r="J13" s="116">
        <v>-0.60763888888888884</v>
      </c>
    </row>
    <row r="14" spans="1:15" s="287" customFormat="1" ht="24" customHeight="1" x14ac:dyDescent="0.2">
      <c r="A14" s="193" t="s">
        <v>215</v>
      </c>
      <c r="B14" s="199" t="s">
        <v>137</v>
      </c>
      <c r="C14" s="113">
        <v>24.403312592058196</v>
      </c>
      <c r="D14" s="115">
        <v>32473</v>
      </c>
      <c r="E14" s="114">
        <v>32762</v>
      </c>
      <c r="F14" s="114">
        <v>32952</v>
      </c>
      <c r="G14" s="114">
        <v>32730</v>
      </c>
      <c r="H14" s="140">
        <v>32842</v>
      </c>
      <c r="I14" s="115">
        <v>-369</v>
      </c>
      <c r="J14" s="116">
        <v>-1.1235612934656842</v>
      </c>
      <c r="K14" s="110"/>
      <c r="L14" s="110"/>
      <c r="M14" s="110"/>
      <c r="N14" s="110"/>
      <c r="O14" s="110"/>
    </row>
    <row r="15" spans="1:15" s="110" customFormat="1" ht="24.75" customHeight="1" x14ac:dyDescent="0.2">
      <c r="A15" s="193" t="s">
        <v>216</v>
      </c>
      <c r="B15" s="199" t="s">
        <v>217</v>
      </c>
      <c r="C15" s="113">
        <v>7.2617007845612767</v>
      </c>
      <c r="D15" s="115">
        <v>9663</v>
      </c>
      <c r="E15" s="114">
        <v>9597</v>
      </c>
      <c r="F15" s="114">
        <v>9346</v>
      </c>
      <c r="G15" s="114">
        <v>9363</v>
      </c>
      <c r="H15" s="140">
        <v>9412</v>
      </c>
      <c r="I15" s="115">
        <v>251</v>
      </c>
      <c r="J15" s="116">
        <v>2.6668083297917553</v>
      </c>
    </row>
    <row r="16" spans="1:15" s="287" customFormat="1" ht="24.95" customHeight="1" x14ac:dyDescent="0.2">
      <c r="A16" s="193" t="s">
        <v>218</v>
      </c>
      <c r="B16" s="199" t="s">
        <v>141</v>
      </c>
      <c r="C16" s="113">
        <v>9.9287582288754628</v>
      </c>
      <c r="D16" s="115">
        <v>13212</v>
      </c>
      <c r="E16" s="114">
        <v>13486</v>
      </c>
      <c r="F16" s="114">
        <v>13741</v>
      </c>
      <c r="G16" s="114">
        <v>13616</v>
      </c>
      <c r="H16" s="140">
        <v>13680</v>
      </c>
      <c r="I16" s="115">
        <v>-468</v>
      </c>
      <c r="J16" s="116">
        <v>-3.4210526315789473</v>
      </c>
      <c r="K16" s="110"/>
      <c r="L16" s="110"/>
      <c r="M16" s="110"/>
      <c r="N16" s="110"/>
      <c r="O16" s="110"/>
    </row>
    <row r="17" spans="1:15" s="110" customFormat="1" ht="24.95" customHeight="1" x14ac:dyDescent="0.2">
      <c r="A17" s="193" t="s">
        <v>219</v>
      </c>
      <c r="B17" s="199" t="s">
        <v>220</v>
      </c>
      <c r="C17" s="113">
        <v>7.2128535786214565</v>
      </c>
      <c r="D17" s="115">
        <v>9598</v>
      </c>
      <c r="E17" s="114">
        <v>9679</v>
      </c>
      <c r="F17" s="114">
        <v>9865</v>
      </c>
      <c r="G17" s="114">
        <v>9751</v>
      </c>
      <c r="H17" s="140">
        <v>9750</v>
      </c>
      <c r="I17" s="115">
        <v>-152</v>
      </c>
      <c r="J17" s="116">
        <v>-1.558974358974359</v>
      </c>
    </row>
    <row r="18" spans="1:15" s="287" customFormat="1" ht="24.95" customHeight="1" x14ac:dyDescent="0.2">
      <c r="A18" s="201" t="s">
        <v>144</v>
      </c>
      <c r="B18" s="202" t="s">
        <v>145</v>
      </c>
      <c r="C18" s="113">
        <v>6.908497910842577</v>
      </c>
      <c r="D18" s="115">
        <v>9193</v>
      </c>
      <c r="E18" s="114">
        <v>9139</v>
      </c>
      <c r="F18" s="114">
        <v>9538</v>
      </c>
      <c r="G18" s="114">
        <v>9301</v>
      </c>
      <c r="H18" s="140">
        <v>9098</v>
      </c>
      <c r="I18" s="115">
        <v>95</v>
      </c>
      <c r="J18" s="116">
        <v>1.0441855352824796</v>
      </c>
      <c r="K18" s="110"/>
      <c r="L18" s="110"/>
      <c r="M18" s="110"/>
      <c r="N18" s="110"/>
      <c r="O18" s="110"/>
    </row>
    <row r="19" spans="1:15" s="110" customFormat="1" ht="24.95" customHeight="1" x14ac:dyDescent="0.2">
      <c r="A19" s="193" t="s">
        <v>146</v>
      </c>
      <c r="B19" s="199" t="s">
        <v>147</v>
      </c>
      <c r="C19" s="113">
        <v>11.841314215288424</v>
      </c>
      <c r="D19" s="115">
        <v>15757</v>
      </c>
      <c r="E19" s="114">
        <v>15721</v>
      </c>
      <c r="F19" s="114">
        <v>15893</v>
      </c>
      <c r="G19" s="114">
        <v>15644</v>
      </c>
      <c r="H19" s="140">
        <v>15585</v>
      </c>
      <c r="I19" s="115">
        <v>172</v>
      </c>
      <c r="J19" s="116">
        <v>1.1036252807186397</v>
      </c>
    </row>
    <row r="20" spans="1:15" s="287" customFormat="1" ht="24.95" customHeight="1" x14ac:dyDescent="0.2">
      <c r="A20" s="193" t="s">
        <v>148</v>
      </c>
      <c r="B20" s="199" t="s">
        <v>149</v>
      </c>
      <c r="C20" s="113">
        <v>5.8917245318183182</v>
      </c>
      <c r="D20" s="115">
        <v>7840</v>
      </c>
      <c r="E20" s="114">
        <v>7848</v>
      </c>
      <c r="F20" s="114">
        <v>8014</v>
      </c>
      <c r="G20" s="114">
        <v>7919</v>
      </c>
      <c r="H20" s="140">
        <v>7801</v>
      </c>
      <c r="I20" s="115">
        <v>39</v>
      </c>
      <c r="J20" s="116">
        <v>0.4999359056531214</v>
      </c>
      <c r="K20" s="110"/>
      <c r="L20" s="110"/>
      <c r="M20" s="110"/>
      <c r="N20" s="110"/>
      <c r="O20" s="110"/>
    </row>
    <row r="21" spans="1:15" s="110" customFormat="1" ht="24.95" customHeight="1" x14ac:dyDescent="0.2">
      <c r="A21" s="201" t="s">
        <v>150</v>
      </c>
      <c r="B21" s="202" t="s">
        <v>151</v>
      </c>
      <c r="C21" s="113">
        <v>2.5828899510024947</v>
      </c>
      <c r="D21" s="115">
        <v>3437</v>
      </c>
      <c r="E21" s="114">
        <v>3539</v>
      </c>
      <c r="F21" s="114">
        <v>3669</v>
      </c>
      <c r="G21" s="114">
        <v>3642</v>
      </c>
      <c r="H21" s="140">
        <v>3483</v>
      </c>
      <c r="I21" s="115">
        <v>-46</v>
      </c>
      <c r="J21" s="116">
        <v>-1.3207005455067471</v>
      </c>
    </row>
    <row r="22" spans="1:15" s="110" customFormat="1" ht="24.95" customHeight="1" x14ac:dyDescent="0.2">
      <c r="A22" s="201" t="s">
        <v>152</v>
      </c>
      <c r="B22" s="199" t="s">
        <v>153</v>
      </c>
      <c r="C22" s="113">
        <v>0.861965310968828</v>
      </c>
      <c r="D22" s="115">
        <v>1147</v>
      </c>
      <c r="E22" s="114">
        <v>1224</v>
      </c>
      <c r="F22" s="114">
        <v>1203</v>
      </c>
      <c r="G22" s="114">
        <v>1160</v>
      </c>
      <c r="H22" s="140">
        <v>1145</v>
      </c>
      <c r="I22" s="115">
        <v>2</v>
      </c>
      <c r="J22" s="116">
        <v>0.17467248908296942</v>
      </c>
    </row>
    <row r="23" spans="1:15" s="110" customFormat="1" ht="24.95" customHeight="1" x14ac:dyDescent="0.2">
      <c r="A23" s="193" t="s">
        <v>154</v>
      </c>
      <c r="B23" s="199" t="s">
        <v>155</v>
      </c>
      <c r="C23" s="113">
        <v>1.1039468542399375</v>
      </c>
      <c r="D23" s="115">
        <v>1469</v>
      </c>
      <c r="E23" s="114">
        <v>1489</v>
      </c>
      <c r="F23" s="114">
        <v>1515</v>
      </c>
      <c r="G23" s="114">
        <v>1544</v>
      </c>
      <c r="H23" s="140">
        <v>1558</v>
      </c>
      <c r="I23" s="115">
        <v>-89</v>
      </c>
      <c r="J23" s="116">
        <v>-5.7124518613607185</v>
      </c>
    </row>
    <row r="24" spans="1:15" s="110" customFormat="1" ht="24.95" customHeight="1" x14ac:dyDescent="0.2">
      <c r="A24" s="193" t="s">
        <v>156</v>
      </c>
      <c r="B24" s="199" t="s">
        <v>221</v>
      </c>
      <c r="C24" s="113">
        <v>4.5946433402470914</v>
      </c>
      <c r="D24" s="115">
        <v>6114</v>
      </c>
      <c r="E24" s="114">
        <v>6146</v>
      </c>
      <c r="F24" s="114">
        <v>6133</v>
      </c>
      <c r="G24" s="114">
        <v>5940</v>
      </c>
      <c r="H24" s="140">
        <v>5917</v>
      </c>
      <c r="I24" s="115">
        <v>197</v>
      </c>
      <c r="J24" s="116">
        <v>3.3293898935271251</v>
      </c>
    </row>
    <row r="25" spans="1:15" s="110" customFormat="1" ht="24.95" customHeight="1" x14ac:dyDescent="0.2">
      <c r="A25" s="193" t="s">
        <v>222</v>
      </c>
      <c r="B25" s="204" t="s">
        <v>159</v>
      </c>
      <c r="C25" s="113">
        <v>4.6660354104668293</v>
      </c>
      <c r="D25" s="115">
        <v>6209</v>
      </c>
      <c r="E25" s="114">
        <v>6203</v>
      </c>
      <c r="F25" s="114">
        <v>6344</v>
      </c>
      <c r="G25" s="114">
        <v>6286</v>
      </c>
      <c r="H25" s="140">
        <v>6197</v>
      </c>
      <c r="I25" s="115">
        <v>12</v>
      </c>
      <c r="J25" s="116">
        <v>0.19364208487978055</v>
      </c>
    </row>
    <row r="26" spans="1:15" s="110" customFormat="1" ht="24.95" customHeight="1" x14ac:dyDescent="0.2">
      <c r="A26" s="201">
        <v>782.78300000000002</v>
      </c>
      <c r="B26" s="203" t="s">
        <v>160</v>
      </c>
      <c r="C26" s="113">
        <v>2.6640514624101961</v>
      </c>
      <c r="D26" s="115">
        <v>3545</v>
      </c>
      <c r="E26" s="114">
        <v>3616</v>
      </c>
      <c r="F26" s="114">
        <v>3949</v>
      </c>
      <c r="G26" s="114">
        <v>3896</v>
      </c>
      <c r="H26" s="140">
        <v>3850</v>
      </c>
      <c r="I26" s="115">
        <v>-305</v>
      </c>
      <c r="J26" s="116">
        <v>-7.9220779220779223</v>
      </c>
    </row>
    <row r="27" spans="1:15" s="110" customFormat="1" ht="24.95" customHeight="1" x14ac:dyDescent="0.2">
      <c r="A27" s="193" t="s">
        <v>161</v>
      </c>
      <c r="B27" s="199" t="s">
        <v>223</v>
      </c>
      <c r="C27" s="113">
        <v>7.1459704812577032</v>
      </c>
      <c r="D27" s="115">
        <v>9509</v>
      </c>
      <c r="E27" s="114">
        <v>9460</v>
      </c>
      <c r="F27" s="114">
        <v>9489</v>
      </c>
      <c r="G27" s="114">
        <v>9330</v>
      </c>
      <c r="H27" s="140">
        <v>9339</v>
      </c>
      <c r="I27" s="115">
        <v>170</v>
      </c>
      <c r="J27" s="116">
        <v>1.8203233750936931</v>
      </c>
    </row>
    <row r="28" spans="1:15" s="110" customFormat="1" ht="24.95" customHeight="1" x14ac:dyDescent="0.2">
      <c r="A28" s="193" t="s">
        <v>163</v>
      </c>
      <c r="B28" s="199" t="s">
        <v>164</v>
      </c>
      <c r="C28" s="113">
        <v>3.8025671085460067</v>
      </c>
      <c r="D28" s="115">
        <v>5060</v>
      </c>
      <c r="E28" s="114">
        <v>5124</v>
      </c>
      <c r="F28" s="114">
        <v>5133</v>
      </c>
      <c r="G28" s="114">
        <v>5174</v>
      </c>
      <c r="H28" s="140">
        <v>5192</v>
      </c>
      <c r="I28" s="115">
        <v>-132</v>
      </c>
      <c r="J28" s="116">
        <v>-2.5423728813559321</v>
      </c>
    </row>
    <row r="29" spans="1:15" s="110" customFormat="1" ht="24.95" customHeight="1" x14ac:dyDescent="0.2">
      <c r="A29" s="193">
        <v>86</v>
      </c>
      <c r="B29" s="199" t="s">
        <v>165</v>
      </c>
      <c r="C29" s="113">
        <v>7.6524784320798389</v>
      </c>
      <c r="D29" s="115">
        <v>10183</v>
      </c>
      <c r="E29" s="114">
        <v>10175</v>
      </c>
      <c r="F29" s="114">
        <v>10150</v>
      </c>
      <c r="G29" s="114">
        <v>9915</v>
      </c>
      <c r="H29" s="140">
        <v>9955</v>
      </c>
      <c r="I29" s="115">
        <v>228</v>
      </c>
      <c r="J29" s="116">
        <v>2.2903063787041686</v>
      </c>
    </row>
    <row r="30" spans="1:15" s="110" customFormat="1" ht="24.95" customHeight="1" x14ac:dyDescent="0.2">
      <c r="A30" s="193">
        <v>87.88</v>
      </c>
      <c r="B30" s="204" t="s">
        <v>166</v>
      </c>
      <c r="C30" s="113">
        <v>8.2078335888417957</v>
      </c>
      <c r="D30" s="115">
        <v>10922</v>
      </c>
      <c r="E30" s="114">
        <v>10928</v>
      </c>
      <c r="F30" s="114">
        <v>10872</v>
      </c>
      <c r="G30" s="114">
        <v>10761</v>
      </c>
      <c r="H30" s="140">
        <v>10712</v>
      </c>
      <c r="I30" s="115">
        <v>210</v>
      </c>
      <c r="J30" s="116">
        <v>1.9604182225541449</v>
      </c>
    </row>
    <row r="31" spans="1:15" s="110" customFormat="1" ht="24.95" customHeight="1" x14ac:dyDescent="0.2">
      <c r="A31" s="193" t="s">
        <v>167</v>
      </c>
      <c r="B31" s="199" t="s">
        <v>168</v>
      </c>
      <c r="C31" s="113">
        <v>2.9526257251931343</v>
      </c>
      <c r="D31" s="115">
        <v>3929</v>
      </c>
      <c r="E31" s="114">
        <v>3944</v>
      </c>
      <c r="F31" s="114">
        <v>3972</v>
      </c>
      <c r="G31" s="114">
        <v>3925</v>
      </c>
      <c r="H31" s="140">
        <v>3925</v>
      </c>
      <c r="I31" s="115">
        <v>4</v>
      </c>
      <c r="J31" s="116">
        <v>0.10191082802547771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2.1387561246881295</v>
      </c>
      <c r="D34" s="115">
        <v>2846</v>
      </c>
      <c r="E34" s="114">
        <v>2697</v>
      </c>
      <c r="F34" s="114">
        <v>2918</v>
      </c>
      <c r="G34" s="114">
        <v>2857</v>
      </c>
      <c r="H34" s="140">
        <v>2780</v>
      </c>
      <c r="I34" s="115">
        <v>66</v>
      </c>
      <c r="J34" s="116">
        <v>2.3741007194244603</v>
      </c>
    </row>
    <row r="35" spans="1:10" s="110" customFormat="1" ht="24.95" customHeight="1" x14ac:dyDescent="0.2">
      <c r="A35" s="292" t="s">
        <v>171</v>
      </c>
      <c r="B35" s="293" t="s">
        <v>172</v>
      </c>
      <c r="C35" s="113">
        <v>33.893197462951271</v>
      </c>
      <c r="D35" s="115">
        <v>45101</v>
      </c>
      <c r="E35" s="114">
        <v>45356</v>
      </c>
      <c r="F35" s="114">
        <v>45952</v>
      </c>
      <c r="G35" s="114">
        <v>45519</v>
      </c>
      <c r="H35" s="140">
        <v>45396</v>
      </c>
      <c r="I35" s="115">
        <v>-295</v>
      </c>
      <c r="J35" s="116">
        <v>-0.64983699004317563</v>
      </c>
    </row>
    <row r="36" spans="1:10" s="110" customFormat="1" ht="24.95" customHeight="1" x14ac:dyDescent="0.2">
      <c r="A36" s="294" t="s">
        <v>173</v>
      </c>
      <c r="B36" s="295" t="s">
        <v>174</v>
      </c>
      <c r="C36" s="125">
        <v>63.9680464123606</v>
      </c>
      <c r="D36" s="143">
        <v>85121</v>
      </c>
      <c r="E36" s="144">
        <v>85417</v>
      </c>
      <c r="F36" s="144">
        <v>86336</v>
      </c>
      <c r="G36" s="144">
        <v>85136</v>
      </c>
      <c r="H36" s="145">
        <v>84659</v>
      </c>
      <c r="I36" s="143">
        <v>462</v>
      </c>
      <c r="J36" s="146">
        <v>0.54571870681203416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2020-09-28T06:32:29Z</dcterms:created>
  <dcterms:modified xsi:type="dcterms:W3CDTF">2020-09-28T10:31:49Z</dcterms:modified>
</cp:coreProperties>
</file>