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c r="G65" i="24"/>
  <c r="F65" i="24"/>
  <c r="E65" i="24"/>
  <c r="L64" i="24"/>
  <c r="H64" i="24" s="1"/>
  <c r="I64" i="24"/>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M44" i="24"/>
  <c r="L44" i="24"/>
  <c r="I44" i="24"/>
  <c r="F44" i="24"/>
  <c r="E44" i="24"/>
  <c r="D44" i="24"/>
  <c r="C44" i="24"/>
  <c r="G44" i="24" s="1"/>
  <c r="B44" i="24"/>
  <c r="K44" i="24" s="1"/>
  <c r="M43" i="24"/>
  <c r="L43" i="24"/>
  <c r="J43" i="24"/>
  <c r="I43" i="24"/>
  <c r="G43" i="24"/>
  <c r="E43" i="24"/>
  <c r="C43" i="24"/>
  <c r="B43" i="24"/>
  <c r="H43" i="24" s="1"/>
  <c r="M42" i="24"/>
  <c r="L42" i="24"/>
  <c r="I42" i="24"/>
  <c r="F42" i="24"/>
  <c r="E42" i="24"/>
  <c r="D42" i="24"/>
  <c r="C42" i="24"/>
  <c r="G42" i="24" s="1"/>
  <c r="B42" i="24"/>
  <c r="K42" i="24" s="1"/>
  <c r="M41" i="24"/>
  <c r="L41" i="24"/>
  <c r="J41" i="24"/>
  <c r="I41" i="24"/>
  <c r="H41" i="24"/>
  <c r="G41" i="24"/>
  <c r="E41" i="24"/>
  <c r="C41" i="24"/>
  <c r="B41" i="24"/>
  <c r="M40" i="24"/>
  <c r="L40" i="24"/>
  <c r="I40" i="24"/>
  <c r="F40" i="24"/>
  <c r="E40" i="24"/>
  <c r="D40" i="24"/>
  <c r="C40" i="24"/>
  <c r="G40" i="24" s="1"/>
  <c r="B40" i="24"/>
  <c r="K40" i="24" s="1"/>
  <c r="M36" i="24"/>
  <c r="L36" i="24"/>
  <c r="K36" i="24"/>
  <c r="J36" i="24"/>
  <c r="I36" i="24"/>
  <c r="H36" i="24"/>
  <c r="G36" i="24"/>
  <c r="F36" i="24"/>
  <c r="E36" i="24"/>
  <c r="D36" i="24"/>
  <c r="C23" i="24"/>
  <c r="K57" i="15"/>
  <c r="L57" i="15" s="1"/>
  <c r="C38" i="24"/>
  <c r="C37" i="24"/>
  <c r="M37" i="24" s="1"/>
  <c r="C35" i="24"/>
  <c r="C34" i="24"/>
  <c r="C33" i="24"/>
  <c r="C32" i="24"/>
  <c r="C31" i="24"/>
  <c r="C30" i="24"/>
  <c r="C29" i="24"/>
  <c r="C28" i="24"/>
  <c r="C27" i="24"/>
  <c r="C26" i="24"/>
  <c r="C25" i="24"/>
  <c r="C24" i="24"/>
  <c r="L24" i="24" s="1"/>
  <c r="C22" i="24"/>
  <c r="C21" i="24"/>
  <c r="C20" i="24"/>
  <c r="C19" i="24"/>
  <c r="C18" i="24"/>
  <c r="C17" i="24"/>
  <c r="C16" i="24"/>
  <c r="C15" i="24"/>
  <c r="C9" i="24"/>
  <c r="C8" i="24"/>
  <c r="G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20" i="24" l="1"/>
  <c r="H20" i="24"/>
  <c r="F20" i="24"/>
  <c r="J20" i="24"/>
  <c r="D20" i="24"/>
  <c r="F37" i="24"/>
  <c r="D37" i="24"/>
  <c r="K37" i="24"/>
  <c r="H37" i="24"/>
  <c r="J37" i="24"/>
  <c r="K24" i="24"/>
  <c r="H24" i="24"/>
  <c r="F24" i="24"/>
  <c r="D24" i="24"/>
  <c r="J24" i="24"/>
  <c r="D7" i="24"/>
  <c r="K7" i="24"/>
  <c r="J7" i="24"/>
  <c r="H7" i="24"/>
  <c r="F7" i="24"/>
  <c r="K28" i="24"/>
  <c r="H28" i="24"/>
  <c r="F28" i="24"/>
  <c r="J28" i="24"/>
  <c r="D28" i="24"/>
  <c r="G7" i="24"/>
  <c r="M7" i="24"/>
  <c r="E7" i="24"/>
  <c r="L7" i="24"/>
  <c r="I7" i="24"/>
  <c r="D9" i="24"/>
  <c r="J9" i="24"/>
  <c r="K9" i="24"/>
  <c r="H9" i="24"/>
  <c r="F9" i="24"/>
  <c r="K16" i="24"/>
  <c r="H16" i="24"/>
  <c r="F16" i="24"/>
  <c r="J16" i="24"/>
  <c r="D16" i="24"/>
  <c r="K32" i="24"/>
  <c r="H32" i="24"/>
  <c r="F32" i="24"/>
  <c r="J32" i="24"/>
  <c r="D32" i="24"/>
  <c r="D23" i="24"/>
  <c r="J23" i="24"/>
  <c r="K23" i="24"/>
  <c r="H23" i="24"/>
  <c r="F23" i="24"/>
  <c r="G23" i="24"/>
  <c r="M23" i="24"/>
  <c r="E23" i="24"/>
  <c r="L23" i="24"/>
  <c r="I23" i="24"/>
  <c r="K26" i="24"/>
  <c r="H26" i="24"/>
  <c r="F26" i="24"/>
  <c r="D26" i="24"/>
  <c r="C14" i="24"/>
  <c r="C6" i="24"/>
  <c r="I18" i="24"/>
  <c r="M18" i="24"/>
  <c r="E18" i="24"/>
  <c r="L18" i="24"/>
  <c r="G18" i="24"/>
  <c r="G21" i="24"/>
  <c r="M21" i="24"/>
  <c r="E21" i="24"/>
  <c r="L21" i="24"/>
  <c r="I21" i="24"/>
  <c r="I28" i="24"/>
  <c r="M28" i="24"/>
  <c r="E28" i="24"/>
  <c r="L28" i="24"/>
  <c r="G31" i="24"/>
  <c r="M31" i="24"/>
  <c r="E31" i="24"/>
  <c r="L31" i="24"/>
  <c r="I31" i="24"/>
  <c r="G35" i="24"/>
  <c r="M35" i="24"/>
  <c r="E35" i="24"/>
  <c r="L35" i="24"/>
  <c r="I35" i="24"/>
  <c r="D15" i="24"/>
  <c r="J15" i="24"/>
  <c r="H15" i="24"/>
  <c r="F15" i="24"/>
  <c r="K15" i="24"/>
  <c r="D29" i="24"/>
  <c r="J29" i="24"/>
  <c r="K29" i="24"/>
  <c r="H29" i="24"/>
  <c r="F29" i="24"/>
  <c r="D35" i="24"/>
  <c r="J35" i="24"/>
  <c r="K35" i="24"/>
  <c r="F35" i="24"/>
  <c r="B39" i="24"/>
  <c r="B45" i="24"/>
  <c r="G9" i="24"/>
  <c r="M9" i="24"/>
  <c r="E9" i="24"/>
  <c r="L9" i="24"/>
  <c r="I9" i="24"/>
  <c r="G25" i="24"/>
  <c r="M25" i="24"/>
  <c r="E25" i="24"/>
  <c r="L25" i="24"/>
  <c r="I25" i="24"/>
  <c r="C45" i="24"/>
  <c r="C39" i="24"/>
  <c r="J26" i="24"/>
  <c r="K58" i="24"/>
  <c r="J58" i="24"/>
  <c r="I58" i="24"/>
  <c r="B6" i="24"/>
  <c r="B14" i="24"/>
  <c r="I24" i="24"/>
  <c r="M24" i="24"/>
  <c r="E24" i="24"/>
  <c r="G24" i="24"/>
  <c r="K18" i="24"/>
  <c r="H18" i="24"/>
  <c r="F18" i="24"/>
  <c r="J18" i="24"/>
  <c r="D18" i="24"/>
  <c r="G15" i="24"/>
  <c r="M15" i="24"/>
  <c r="E15" i="24"/>
  <c r="L15" i="24"/>
  <c r="I15" i="24"/>
  <c r="G19" i="24"/>
  <c r="M19" i="24"/>
  <c r="E19" i="24"/>
  <c r="L19" i="24"/>
  <c r="I19" i="24"/>
  <c r="I32" i="24"/>
  <c r="M32" i="24"/>
  <c r="E32" i="24"/>
  <c r="L32" i="24"/>
  <c r="G32" i="24"/>
  <c r="G28" i="24"/>
  <c r="K74" i="24"/>
  <c r="J74" i="24"/>
  <c r="I74" i="24"/>
  <c r="K30" i="24"/>
  <c r="H30" i="24"/>
  <c r="F30" i="24"/>
  <c r="J30" i="24"/>
  <c r="I8" i="24"/>
  <c r="M8" i="24"/>
  <c r="E8" i="24"/>
  <c r="L8" i="24"/>
  <c r="I22" i="24"/>
  <c r="M22" i="24"/>
  <c r="E22" i="24"/>
  <c r="G22" i="24"/>
  <c r="L22" i="24"/>
  <c r="I26" i="24"/>
  <c r="M26" i="24"/>
  <c r="E26" i="24"/>
  <c r="L26" i="24"/>
  <c r="G26" i="24"/>
  <c r="G29" i="24"/>
  <c r="M29" i="24"/>
  <c r="E29" i="24"/>
  <c r="L29" i="24"/>
  <c r="I29" i="24"/>
  <c r="D30" i="24"/>
  <c r="D17" i="24"/>
  <c r="J17" i="24"/>
  <c r="F17" i="24"/>
  <c r="H17" i="24"/>
  <c r="K8" i="24"/>
  <c r="H8" i="24"/>
  <c r="D8" i="24"/>
  <c r="J8" i="24"/>
  <c r="F8" i="24"/>
  <c r="D21" i="24"/>
  <c r="J21" i="24"/>
  <c r="K21" i="24"/>
  <c r="H21" i="24"/>
  <c r="D27" i="24"/>
  <c r="J27" i="24"/>
  <c r="K27" i="24"/>
  <c r="H27" i="24"/>
  <c r="F27" i="24"/>
  <c r="D33" i="24"/>
  <c r="J33" i="24"/>
  <c r="F33" i="24"/>
  <c r="H33" i="24"/>
  <c r="I16" i="24"/>
  <c r="M16" i="24"/>
  <c r="E16" i="24"/>
  <c r="L16" i="24"/>
  <c r="G16" i="24"/>
  <c r="G33" i="24"/>
  <c r="M33" i="24"/>
  <c r="E33" i="24"/>
  <c r="L33" i="24"/>
  <c r="I33" i="24"/>
  <c r="K17" i="24"/>
  <c r="K38" i="24"/>
  <c r="J38" i="24"/>
  <c r="H38" i="24"/>
  <c r="F38" i="24"/>
  <c r="D38" i="24"/>
  <c r="D19" i="24"/>
  <c r="J19" i="24"/>
  <c r="K19" i="24"/>
  <c r="F19" i="24"/>
  <c r="K22" i="24"/>
  <c r="H22" i="24"/>
  <c r="F22" i="24"/>
  <c r="J22" i="24"/>
  <c r="D22" i="24"/>
  <c r="D25" i="24"/>
  <c r="J25" i="24"/>
  <c r="K25" i="24"/>
  <c r="H25" i="24"/>
  <c r="F25" i="24"/>
  <c r="D31" i="24"/>
  <c r="J31" i="24"/>
  <c r="H31" i="24"/>
  <c r="F31" i="24"/>
  <c r="K31" i="24"/>
  <c r="I20" i="24"/>
  <c r="M20" i="24"/>
  <c r="E20" i="24"/>
  <c r="L20" i="24"/>
  <c r="G20" i="24"/>
  <c r="G27" i="24"/>
  <c r="M27" i="24"/>
  <c r="E27" i="24"/>
  <c r="L27" i="24"/>
  <c r="I27" i="24"/>
  <c r="H19" i="24"/>
  <c r="K33" i="24"/>
  <c r="K34" i="24"/>
  <c r="H34" i="24"/>
  <c r="F34" i="24"/>
  <c r="J34" i="24"/>
  <c r="D34" i="24"/>
  <c r="G17" i="24"/>
  <c r="M17" i="24"/>
  <c r="E17" i="24"/>
  <c r="L17" i="24"/>
  <c r="I17" i="24"/>
  <c r="I30" i="24"/>
  <c r="M30" i="24"/>
  <c r="E30" i="24"/>
  <c r="L30" i="24"/>
  <c r="G30" i="24"/>
  <c r="I34" i="24"/>
  <c r="M34" i="24"/>
  <c r="E34" i="24"/>
  <c r="L34" i="24"/>
  <c r="G34" i="24"/>
  <c r="M38" i="24"/>
  <c r="E38" i="24"/>
  <c r="G38" i="24"/>
  <c r="L38" i="24"/>
  <c r="I38" i="24"/>
  <c r="F21" i="24"/>
  <c r="H35" i="24"/>
  <c r="K66" i="24"/>
  <c r="J66" i="24"/>
  <c r="I66" i="24"/>
  <c r="I77" i="24"/>
  <c r="K53" i="24"/>
  <c r="J53" i="24"/>
  <c r="K61" i="24"/>
  <c r="J61" i="24"/>
  <c r="K69" i="24"/>
  <c r="J69" i="24"/>
  <c r="K55" i="24"/>
  <c r="J55" i="24"/>
  <c r="K63" i="24"/>
  <c r="J63" i="24"/>
  <c r="K71" i="24"/>
  <c r="J71" i="24"/>
  <c r="F41" i="24"/>
  <c r="D41" i="24"/>
  <c r="K41" i="24"/>
  <c r="K52" i="24"/>
  <c r="J52" i="24"/>
  <c r="K60" i="24"/>
  <c r="J60" i="24"/>
  <c r="K68" i="24"/>
  <c r="J68" i="24"/>
  <c r="F43" i="24"/>
  <c r="D43" i="24"/>
  <c r="K43" i="24"/>
  <c r="K57" i="24"/>
  <c r="J57" i="24"/>
  <c r="K65" i="24"/>
  <c r="J65" i="24"/>
  <c r="K73" i="24"/>
  <c r="J73" i="24"/>
  <c r="K54" i="24"/>
  <c r="J54" i="24"/>
  <c r="K62" i="24"/>
  <c r="J62" i="24"/>
  <c r="K70" i="24"/>
  <c r="J70" i="24"/>
  <c r="I37" i="24"/>
  <c r="G37" i="24"/>
  <c r="L37" i="24"/>
  <c r="E37" i="24"/>
  <c r="K51" i="24"/>
  <c r="J51" i="24"/>
  <c r="K59" i="24"/>
  <c r="J59" i="24"/>
  <c r="K67" i="24"/>
  <c r="J67" i="24"/>
  <c r="K75" i="24"/>
  <c r="K77" i="24" s="1"/>
  <c r="J75" i="24"/>
  <c r="J77" i="24" s="1"/>
  <c r="K56" i="24"/>
  <c r="J56" i="24"/>
  <c r="K64" i="24"/>
  <c r="J64" i="24"/>
  <c r="K72" i="24"/>
  <c r="J72" i="24"/>
  <c r="H40" i="24"/>
  <c r="H42" i="24"/>
  <c r="H44" i="24"/>
  <c r="J40" i="24"/>
  <c r="J42" i="24"/>
  <c r="J44" i="24"/>
  <c r="I39" i="24" l="1"/>
  <c r="G39" i="24"/>
  <c r="L39" i="24"/>
  <c r="E39" i="24"/>
  <c r="M39" i="24"/>
  <c r="I45" i="24"/>
  <c r="G45" i="24"/>
  <c r="L45" i="24"/>
  <c r="E45" i="24"/>
  <c r="M45" i="24"/>
  <c r="K14" i="24"/>
  <c r="H14" i="24"/>
  <c r="F14" i="24"/>
  <c r="J14" i="24"/>
  <c r="D14" i="24"/>
  <c r="J79" i="24"/>
  <c r="J78" i="24"/>
  <c r="K79" i="24"/>
  <c r="K78" i="24"/>
  <c r="K6" i="24"/>
  <c r="H6" i="24"/>
  <c r="J6" i="24"/>
  <c r="F6" i="24"/>
  <c r="D6" i="24"/>
  <c r="F45" i="24"/>
  <c r="D45" i="24"/>
  <c r="K45" i="24"/>
  <c r="H45" i="24"/>
  <c r="J45" i="24"/>
  <c r="I6" i="24"/>
  <c r="M6" i="24"/>
  <c r="E6" i="24"/>
  <c r="L6" i="24"/>
  <c r="G6" i="24"/>
  <c r="I78" i="24"/>
  <c r="I79" i="24"/>
  <c r="F39" i="24"/>
  <c r="D39" i="24"/>
  <c r="K39" i="24"/>
  <c r="H39" i="24"/>
  <c r="J39" i="24"/>
  <c r="I14" i="24"/>
  <c r="M14" i="24"/>
  <c r="E14" i="24"/>
  <c r="L14" i="24"/>
  <c r="G14" i="24"/>
  <c r="I83" i="24" l="1"/>
  <c r="I82" i="24"/>
  <c r="I81" i="24"/>
</calcChain>
</file>

<file path=xl/sharedStrings.xml><?xml version="1.0" encoding="utf-8"?>
<sst xmlns="http://schemas.openxmlformats.org/spreadsheetml/2006/main" count="1672" uniqueCount="522">
  <si>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</si>
  <si>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</si>
  <si>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</si>
  <si>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</si>
  <si>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</si>
  <si>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</si>
  <si>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</si>
  <si>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</si>
  <si>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</si>
  <si>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</si>
  <si>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</si>
  <si>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</si>
  <si>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</si>
  <si>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Halberstadt (043)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</si>
  <si>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</si>
  <si>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</si>
  <si>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</si>
  <si>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</si>
  <si>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</si>
  <si>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</si>
  <si>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</si>
  <si>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</si>
  <si>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</si>
  <si>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</si>
  <si>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</si>
  <si>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</si>
  <si>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</si>
  <si>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</si>
  <si>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</si>
  <si>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</si>
  <si>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</si>
  <si>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</si>
  <si>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</si>
  <si>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</si>
  <si>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</si>
  <si>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</si>
  <si>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</si>
  <si>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</si>
  <si>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</si>
  <si>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</si>
  <si>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</si>
  <si>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</si>
  <si>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</si>
  <si>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</si>
  <si>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</si>
  <si>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</si>
  <si>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</si>
  <si>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</si>
  <si>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</si>
  <si>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</si>
  <si>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</si>
  <si>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</si>
  <si>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</si>
  <si>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</si>
  <si>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</si>
  <si>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</si>
  <si>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</si>
  <si>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</si>
  <si>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</si>
  <si>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</si>
  <si>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</si>
  <si>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</si>
  <si>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</si>
  <si>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</si>
  <si>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</si>
  <si>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</si>
  <si>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</si>
  <si>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</si>
  <si>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</si>
  <si>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</si>
  <si>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</si>
  <si>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</si>
  <si>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</si>
  <si>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</si>
  <si>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</si>
  <si>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</si>
  <si>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</si>
  <si>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</si>
  <si>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</si>
  <si>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</si>
  <si>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</si>
  <si>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</si>
  <si>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</si>
  <si>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</si>
  <si>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</si>
  <si>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</si>
  <si>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</si>
  <si>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</si>
  <si>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</si>
  <si>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</si>
  <si>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</si>
  <si>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</si>
  <si>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Halberstadt (043);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</si>
  <si>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</si>
  <si>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</si>
  <si>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</si>
  <si>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</si>
  <si>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</si>
  <si>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</si>
  <si>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</si>
  <si>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</si>
  <si>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</si>
  <si>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</si>
  <si>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</si>
  <si>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</si>
  <si>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</si>
  <si>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</si>
  <si>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</si>
  <si>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</si>
  <si>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</si>
  <si>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</si>
  <si>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</si>
  <si>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</si>
  <si>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</si>
  <si>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</si>
  <si>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</si>
  <si>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</si>
  <si>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</si>
  <si>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</si>
  <si>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</si>
  <si>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</si>
  <si>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</si>
  <si>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</si>
  <si>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</si>
  <si>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</si>
  <si>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</si>
  <si>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</si>
  <si>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</si>
  <si>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</si>
  <si>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Sachsen-Anhalt/Thüringen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</si>
  <si>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</si>
  <si>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</si>
  <si>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</si>
  <si>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</si>
  <si>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</si>
  <si>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</si>
  <si>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</si>
  <si>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</si>
  <si>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</si>
  <si>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</si>
  <si>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</si>
  <si>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</si>
  <si>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</si>
  <si>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</si>
  <si>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</si>
  <si>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</si>
  <si>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</si>
  <si>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</si>
  <si>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</si>
  <si>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</si>
  <si>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</si>
  <si>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</si>
  <si>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</si>
  <si>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</si>
  <si>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</si>
  <si>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</si>
  <si>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</si>
  <si>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</si>
  <si>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</si>
  <si>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</si>
  <si>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</si>
  <si>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</si>
  <si>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</si>
  <si>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</si>
  <si>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</si>
  <si>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</si>
  <si>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</si>
  <si>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</si>
  <si>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</si>
  <si>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</si>
  <si>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</si>
  <si>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</si>
  <si>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</si>
  <si>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</si>
  <si>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</si>
  <si>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</si>
  <si>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</si>
  <si>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</si>
  <si>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</si>
  <si>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</si>
  <si>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</si>
  <si>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</si>
  <si>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</si>
  <si>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Halberstadt (043)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</si>
  <si>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</si>
  <si>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</si>
  <si>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</si>
  <si>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</si>
  <si>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</si>
  <si>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</si>
  <si>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</si>
  <si>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</si>
  <si>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</si>
  <si>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</si>
  <si>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</si>
  <si>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</si>
  <si>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</si>
  <si>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</si>
  <si>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</si>
  <si>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</si>
  <si>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</si>
  <si>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</si>
  <si>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</si>
  <si>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</si>
  <si>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</si>
  <si>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</si>
  <si>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</si>
  <si>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</si>
  <si>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</si>
  <si>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</si>
  <si>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</si>
  <si>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</si>
  <si>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</si>
  <si>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</si>
  <si>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</si>
  <si>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</si>
  <si>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</si>
  <si>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</si>
  <si>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</si>
  <si>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</si>
  <si>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</si>
  <si>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</si>
  <si>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</si>
  <si>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</si>
  <si>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</si>
  <si>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</si>
  <si>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</si>
  <si>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</si>
  <si>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</si>
  <si>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</si>
  <si>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</si>
  <si>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</si>
  <si>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</si>
  <si>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</si>
  <si>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</si>
  <si>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</si>
  <si>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</si>
  <si>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</si>
  <si>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</si>
  <si>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</si>
  <si>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</si>
  <si>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</si>
  <si>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</si>
  <si>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</si>
  <si>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</si>
  <si>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</si>
  <si>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</si>
  <si>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</si>
  <si>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</si>
  <si>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</si>
  <si>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</si>
  <si>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</si>
  <si>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</si>
  <si>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</si>
  <si>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</si>
  <si>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</si>
  <si>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</si>
  <si>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</si>
  <si>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</si>
  <si>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</si>
  <si>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</si>
  <si>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</si>
  <si>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</si>
  <si>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</si>
  <si>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</si>
  <si>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</si>
  <si>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</si>
  <si>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</si>
  <si>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</si>
  <si>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</si>
  <si>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</si>
  <si>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</si>
  <si>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</si>
  <si>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</si>
  <si>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</si>
  <si>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</si>
  <si>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</si>
  <si>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</si>
  <si>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</si>
  <si>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</si>
  <si>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</si>
  <si>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</si>
  <si>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</si>
  <si>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</si>
  <si>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</si>
  <si>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</si>
  <si>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</si>
  <si>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</si>
  <si>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</si>
  <si>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</si>
  <si>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</si>
  <si>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</si>
  <si>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</si>
  <si>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</si>
  <si>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</si>
  <si>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</si>
  <si>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</si>
  <si>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</si>
  <si>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</si>
  <si>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</si>
  <si>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</si>
  <si>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</si>
  <si>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</si>
  <si>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</si>
  <si>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</si>
  <si>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</si>
  <si>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</si>
  <si>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</si>
  <si>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</si>
  <si>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</si>
  <si>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</si>
  <si>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</si>
  <si>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</si>
  <si>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</si>
  <si>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</si>
  <si>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</si>
  <si>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</si>
  <si>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</si>
  <si>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</si>
  <si>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</si>
  <si>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</si>
  <si>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</si>
  <si>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</si>
  <si>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</si>
  <si>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</si>
  <si>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</si>
  <si>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</si>
  <si>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Halberstadt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</si>
  <si>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</si>
  <si>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</si>
  <si>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</si>
  <si>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</si>
  <si>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</si>
  <si>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</si>
  <si>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</si>
  <si>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</si>
  <si>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</si>
  <si>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</si>
  <si>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</si>
  <si>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</si>
  <si>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</si>
  <si>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</si>
  <si>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</si>
  <si>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</si>
  <si>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</si>
  <si>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</si>
  <si>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</si>
  <si>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</si>
  <si>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</si>
  <si>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</si>
  <si>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</si>
  <si>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</si>
  <si>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</si>
  <si>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</si>
  <si>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</si>
  <si>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</si>
  <si>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</si>
  <si>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</si>
  <si>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</si>
  <si>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</si>
  <si>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</si>
  <si>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</si>
  <si>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</si>
  <si>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</si>
  <si>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</si>
  <si>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</si>
  <si>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</si>
  <si>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</si>
  <si>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</si>
  <si>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</si>
  <si>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</si>
  <si>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</si>
  <si>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</si>
  <si>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</si>
  <si>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Halberstadt (043);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</si>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</sst>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{8F04C088-16FC-4EA8-8EDC-D904DC5183C8}</c15:txfldGUID>
                      <c15:f>Daten_Diagramme!$D$6</c15:f>
                      <c15:dlblFieldTableCache>
                        <c:ptCount val="1"/>
                        <c:pt idx="0">
                          <c:v>-0.8</c:v>
                        </c:pt>
                      </c15:dlblFieldTableCache>
                    </c15:dlblFTEntry>
                  </c15:dlblFieldTable>
                  <c15:showDataLabelsRange val="0"/>
                </c:ext>
                <c:ext xmlns:c16="http://schemas.microsoft.com/office/drawing/2014/chart" uri="{C3380CC4-5D6E-409C-BE32-E72D297353CC}">
                  <c16:uniqueId val="{00000000-2EA9-40B8-98EE-DCB31821E38C}"/>
                </c:ext>
              </c:extLst>
            </c:dLbl>
            <c:dLbl>
              <c:idx val="1"/>
              <c:tx>
                <c:strRef>
                  <c:f>Daten_Diagramme!$D$7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{468D38B1-F106-4304-9C10-4842CF68ED4C}</c15:txfldGUID>
                      <c15:f>Daten_Diagramme!$D$7</c15:f>
                      <c15:dlblFieldTableCache>
                        <c:ptCount val="1"/>
                        <c:pt idx="0">
                          <c:v>-0.2</c:v>
                        </c:pt>
                      </c15:dlblFieldTableCache>
                    </c15:dlblFTEntry>
                  </c15:dlblFieldTable>
                  <c15:showDataLabelsRange val="0"/>
                </c:ext>
                <c:ext xmlns:c16="http://schemas.microsoft.com/office/drawing/2014/chart" uri="{C3380CC4-5D6E-409C-BE32-E72D297353CC}">
                  <c16:uniqueId val="{00000001-2EA9-40B8-98EE-DCB31821E38C}"/>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{2A6494B5-34B7-4646-9B6E-41458B55A9DB}</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2EA9-40B8-98EE-DCB31821E38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{7A699A9A-E7EF-4F64-AA1E-598C78C48DCA}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EA9-40B8-98EE-DCB31821E38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-0.82147069310732601</c:v>
                </c:pt>
                <c:pt idx="1">
                  <c:v>-0.19765179914377964</c:v>
                </c:pt>
                <c:pt idx="2">
                  <c:v>0.95490282911153723</c:v>
                </c:pt>
                <c:pt idx="3">
                  <c:v>1.0875687030768</c:v>
                </c:pt>
              </c:numCache>
            </c:numRef>
          </c:val>
          <c:extLst>
            <c:ext xmlns:c16="http://schemas.microsoft.com/office/drawing/2014/chart" uri="{C3380CC4-5D6E-409C-BE32-E72D297353CC}">
              <c16:uniqueId val="{00000004-2EA9-40B8-98EE-DCB31821E38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{069B7D32-3C9E-471A-B75E-D477383ABD05}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EA9-40B8-98EE-DCB31821E38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{D187A3AD-F9D5-40AD-8B92-78F9B6B3EF0B}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EA9-40B8-98EE-DCB31821E38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{3EB65B4F-09AB-4736-A19F-03BF339103D4}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EA9-40B8-98EE-DCB31821E38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{ABAA47B6-2068-4B55-B3A2-9B168D8BAE21}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EA9-40B8-98EE-DCB31821E38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EA9-40B8-98EE-DCB31821E38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EA9-40B8-98EE-DCB31821E38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{DD8867E8-240E-492B-8C31-FB14999D9C68}</c15:txfldGUID>
                      <c15:f>Daten_Diagramme!$E$6</c15:f>
                      <c15:dlblFieldTableCache>
                        <c:ptCount val="1"/>
                        <c:pt idx="0">
                          <c:v>-2.1</c:v>
                        </c:pt>
                      </c15:dlblFieldTableCache>
                    </c15:dlblFTEntry>
                  </c15:dlblFieldTable>
                  <c15:showDataLabelsRange val="0"/>
                </c:ext>
                <c:ext xmlns:c16="http://schemas.microsoft.com/office/drawing/2014/chart" uri="{C3380CC4-5D6E-409C-BE32-E72D297353CC}">
                  <c16:uniqueId val="{00000000-E64D-4376-A89B-4F6B17CE67DC}"/>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{DD12A184-9F01-42FE-885A-47DD653FB507}</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E64D-4376-A89B-4F6B17CE67DC}"/>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{C1B4B050-5808-45EB-8C62-96CA76116B71}</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E64D-4376-A89B-4F6B17CE67D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{96234392-F8FD-41CF-94D2-E02B16E43B10}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64D-4376-A89B-4F6B17CE67D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-2.0720276270350273</c:v>
                </c:pt>
                <c:pt idx="1">
                  <c:v>-3.074721427182038</c:v>
                </c:pt>
                <c:pt idx="2">
                  <c:v>-3.6279896103654186</c:v>
                </c:pt>
                <c:pt idx="3">
                  <c:v>-2.8655893304673015</c:v>
                </c:pt>
              </c:numCache>
            </c:numRef>
          </c:val>
          <c:extLst>
            <c:ext xmlns:c16="http://schemas.microsoft.com/office/drawing/2014/chart" uri="{C3380CC4-5D6E-409C-BE32-E72D297353CC}">
              <c16:uniqueId val="{00000004-E64D-4376-A89B-4F6B17CE67D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{EF4B8325-7790-4150-81FF-441A58AFF960}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64D-4376-A89B-4F6B17CE67D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{709DC0C0-2FF2-4E76-BE8B-4EE4458B4160}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64D-4376-A89B-4F6B17CE67D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{87968370-6040-4EC2-B7FA-D9FECB0039F6}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64D-4376-A89B-4F6B17CE67D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{BD198F8C-4A97-466A-9605-276F046E7D95}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64D-4376-A89B-4F6B17CE67D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64D-4376-A89B-4F6B17CE67D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64D-4376-A89B-4F6B17CE67D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{DE7B8DB2-50A6-41DC-9631-075D148AB395}</c15:txfldGUID>
                      <c15:f>Daten_Diagramme!$D$14</c15:f>
                      <c15:dlblFieldTableCache>
                        <c:ptCount val="1"/>
                        <c:pt idx="0">
                          <c:v>-0.8</c:v>
                        </c:pt>
                      </c15:dlblFieldTableCache>
                    </c15:dlblFTEntry>
                  </c15:dlblFieldTable>
                  <c15:showDataLabelsRange val="0"/>
                </c:ext>
                <c:ext xmlns:c16="http://schemas.microsoft.com/office/drawing/2014/chart" uri="{C3380CC4-5D6E-409C-BE32-E72D297353CC}">
                  <c16:uniqueId val="{00000000-D7FB-46CD-B1AA-902A97D06F57}"/>
                </c:ext>
              </c:extLst>
            </c:dLbl>
            <c:dLbl>
              <c:idx val="1"/>
              <c:tx>
                <c:strRef>
                  <c:f>Daten_Diagramme!$D$15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{890918E6-C988-44BE-BCDB-7656A00A0EC4}</c15:txfldGUID>
                      <c15:f>Daten_Diagramme!$D$15</c15:f>
                      <c15:dlblFieldTableCache>
                        <c:ptCount val="1"/>
                        <c:pt idx="0">
                          <c:v>-1.8</c:v>
                        </c:pt>
                      </c15:dlblFieldTableCache>
                    </c15:dlblFTEntry>
                  </c15:dlblFieldTable>
                  <c15:showDataLabelsRange val="0"/>
                </c:ext>
                <c:ext xmlns:c16="http://schemas.microsoft.com/office/drawing/2014/chart" uri="{C3380CC4-5D6E-409C-BE32-E72D297353CC}">
                  <c16:uniqueId val="{00000001-D7FB-46CD-B1AA-902A97D06F57}"/>
                </c:ext>
              </c:extLst>
            </c:dLbl>
            <c:dLbl>
              <c:idx val="2"/>
              <c:tx>
                <c:strRef>
                  <c:f>Daten_Diagramme!$D$16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{6C544B35-3657-4BE4-ACA4-FEAA74AC2514}</c15:txfldGUID>
                      <c15:f>Daten_Diagramme!$D$16</c15:f>
                      <c15:dlblFieldTableCache>
                        <c:ptCount val="1"/>
                        <c:pt idx="0">
                          <c:v>1.1</c:v>
                        </c:pt>
                      </c15:dlblFieldTableCache>
                    </c15:dlblFTEntry>
                  </c15:dlblFieldTable>
                  <c15:showDataLabelsRange val="0"/>
                </c:ext>
                <c:ext xmlns:c16="http://schemas.microsoft.com/office/drawing/2014/chart" uri="{C3380CC4-5D6E-409C-BE32-E72D297353CC}">
                  <c16:uniqueId val="{00000002-D7FB-46CD-B1AA-902A97D06F57}"/>
                </c:ext>
              </c:extLst>
            </c:dLbl>
            <c:dLbl>
              <c:idx val="3"/>
              <c:tx>
                <c:strRef>
                  <c:f>Daten_Diagramme!$D$17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{688A2968-A5EF-44B9-9FCB-EAC62BD49E13}</c15:txfldGUID>
                      <c15:f>Daten_Diagramme!$D$17</c15:f>
                      <c15:dlblFieldTableCache>
                        <c:ptCount val="1"/>
                        <c:pt idx="0">
                          <c:v>-2.2</c:v>
                        </c:pt>
                      </c15:dlblFieldTableCache>
                    </c15:dlblFTEntry>
                  </c15:dlblFieldTable>
                  <c15:showDataLabelsRange val="0"/>
                </c:ext>
                <c:ext xmlns:c16="http://schemas.microsoft.com/office/drawing/2014/chart" uri="{C3380CC4-5D6E-409C-BE32-E72D297353CC}">
                  <c16:uniqueId val="{00000003-D7FB-46CD-B1AA-902A97D06F57}"/>
                </c:ext>
              </c:extLst>
            </c:dLbl>
            <c:dLbl>
              <c:idx val="4"/>
              <c:tx>
                <c:strRef>
                  <c:f>Daten_Diagramme!$D$18</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{19792C80-3989-4FAF-9E09-1CFB77B25C91}</c15:txfldGUID>
                      <c15:f>Daten_Diagramme!$D$18</c15:f>
                      <c15:dlblFieldTableCache>
                        <c:ptCount val="1"/>
                        <c:pt idx="0">
                          <c:v>-3.9</c:v>
                        </c:pt>
                      </c15:dlblFieldTableCache>
                    </c15:dlblFTEntry>
                  </c15:dlblFieldTable>
                  <c15:showDataLabelsRange val="0"/>
                </c:ext>
                <c:ext xmlns:c16="http://schemas.microsoft.com/office/drawing/2014/chart" uri="{C3380CC4-5D6E-409C-BE32-E72D297353CC}">
                  <c16:uniqueId val="{00000004-D7FB-46CD-B1AA-902A97D06F57}"/>
                </c:ext>
              </c:extLst>
            </c:dLbl>
            <c:dLbl>
              <c:idx val="5"/>
              <c:tx>
                <c:strRef>
                  <c:f>Daten_Diagramme!$D$19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{5760289D-138A-4703-8142-7A181620FA46}</c15:txfldGUID>
                      <c15:f>Daten_Diagramme!$D$19</c15:f>
                      <c15:dlblFieldTableCache>
                        <c:ptCount val="1"/>
                        <c:pt idx="0">
                          <c:v>-1.6</c:v>
                        </c:pt>
                      </c15:dlblFieldTableCache>
                    </c15:dlblFTEntry>
                  </c15:dlblFieldTable>
                  <c15:showDataLabelsRange val="0"/>
                </c:ext>
                <c:ext xmlns:c16="http://schemas.microsoft.com/office/drawing/2014/chart" uri="{C3380CC4-5D6E-409C-BE32-E72D297353CC}">
                  <c16:uniqueId val="{00000005-D7FB-46CD-B1AA-902A97D06F57}"/>
                </c:ext>
              </c:extLst>
            </c:dLbl>
            <c:dLbl>
              <c:idx val="6"/>
              <c:tx>
                <c:strRef>
                  <c:f>Daten_Diagramme!$D$20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{5F135E1B-DF8C-419C-80AF-7513B248C24A}</c15:txfldGUID>
                      <c15:f>Daten_Diagramme!$D$20</c15:f>
                      <c15:dlblFieldTableCache>
                        <c:ptCount val="1"/>
                        <c:pt idx="0">
                          <c:v>-3.0</c:v>
                        </c:pt>
                      </c15:dlblFieldTableCache>
                    </c15:dlblFTEntry>
                  </c15:dlblFieldTable>
                  <c15:showDataLabelsRange val="0"/>
                </c:ext>
                <c:ext xmlns:c16="http://schemas.microsoft.com/office/drawing/2014/chart" uri="{C3380CC4-5D6E-409C-BE32-E72D297353CC}">
                  <c16:uniqueId val="{00000006-D7FB-46CD-B1AA-902A97D06F57}"/>
                </c:ext>
              </c:extLst>
            </c:dLbl>
            <c:dLbl>
              <c:idx val="7"/>
              <c:tx>
                <c:strRef>
                  <c:f>Daten_Diagramme!$D$21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{48365F1C-A5B5-46E4-9A2A-19C465233878}</c15:txfldGUID>
                      <c15:f>Daten_Diagramme!$D$21</c15:f>
                      <c15:dlblFieldTableCache>
                        <c:ptCount val="1"/>
                        <c:pt idx="0">
                          <c:v>-0.4</c:v>
                        </c:pt>
                      </c15:dlblFieldTableCache>
                    </c15:dlblFTEntry>
                  </c15:dlblFieldTable>
                  <c15:showDataLabelsRange val="0"/>
                </c:ext>
                <c:ext xmlns:c16="http://schemas.microsoft.com/office/drawing/2014/chart" uri="{C3380CC4-5D6E-409C-BE32-E72D297353CC}">
                  <c16:uniqueId val="{00000007-D7FB-46CD-B1AA-902A97D06F57}"/>
                </c:ext>
              </c:extLst>
            </c:dLbl>
            <c:dLbl>
              <c:idx val="8"/>
              <c:tx>
                <c:strRef>
                  <c:f>Daten_Diagramme!$D$22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{09AC2227-71F2-4462-872B-1E3A8459F3C2}</c15:txfldGUID>
                      <c15:f>Daten_Diagramme!$D$22</c15:f>
                      <c15:dlblFieldTableCache>
                        <c:ptCount val="1"/>
                        <c:pt idx="0">
                          <c:v>-1.3</c:v>
                        </c:pt>
                      </c15:dlblFieldTableCache>
                    </c15:dlblFTEntry>
                  </c15:dlblFieldTable>
                  <c15:showDataLabelsRange val="0"/>
                </c:ext>
                <c:ext xmlns:c16="http://schemas.microsoft.com/office/drawing/2014/chart" uri="{C3380CC4-5D6E-409C-BE32-E72D297353CC}">
                  <c16:uniqueId val="{00000008-D7FB-46CD-B1AA-902A97D06F57}"/>
                </c:ext>
              </c:extLst>
            </c:dLbl>
            <c:dLbl>
              <c:idx val="9"/>
              <c:tx>
                <c:strRef>
                  <c:f>Daten_Diagramme!$D$23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{4B784182-B855-4533-A523-4FC4FBC72872}</c15:txfldGUID>
                      <c15:f>Daten_Diagramme!$D$23</c15:f>
                      <c15:dlblFieldTableCache>
                        <c:ptCount val="1"/>
                        <c:pt idx="0">
                          <c:v>-2.3</c:v>
                        </c:pt>
                      </c15:dlblFieldTableCache>
                    </c15:dlblFTEntry>
                  </c15:dlblFieldTable>
                  <c15:showDataLabelsRange val="0"/>
                </c:ext>
                <c:ext xmlns:c16="http://schemas.microsoft.com/office/drawing/2014/chart" uri="{C3380CC4-5D6E-409C-BE32-E72D297353CC}">
                  <c16:uniqueId val="{00000009-D7FB-46CD-B1AA-902A97D06F57}"/>
                </c:ext>
              </c:extLst>
            </c:dLbl>
            <c:dLbl>
              <c:idx val="10"/>
              <c:tx>
                <c:strRef>
                  <c:f>Daten_Diagramme!$D$24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{C97755CE-24A0-436C-BB58-52FD16F1E5CB}</c15:txfldGUID>
                      <c15:f>Daten_Diagramme!$D$24</c15:f>
                      <c15:dlblFieldTableCache>
                        <c:ptCount val="1"/>
                        <c:pt idx="0">
                          <c:v>0.1</c:v>
                        </c:pt>
                      </c15:dlblFieldTableCache>
                    </c15:dlblFTEntry>
                  </c15:dlblFieldTable>
                  <c15:showDataLabelsRange val="0"/>
                </c:ext>
                <c:ext xmlns:c16="http://schemas.microsoft.com/office/drawing/2014/chart" uri="{C3380CC4-5D6E-409C-BE32-E72D297353CC}">
                  <c16:uniqueId val="{0000000A-D7FB-46CD-B1AA-902A97D06F57}"/>
                </c:ext>
              </c:extLst>
            </c:dLbl>
            <c:dLbl>
              <c:idx val="11"/>
              <c:tx>
                <c:strRef>
                  <c:f>Daten_Diagramme!$D$25</c:f>
                  <c:strCache>
                    <c:ptCount val="1"/>
                    <c:pt idx="0">
                      <c:v>-15.2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{BDA069B4-86C5-463C-999E-F74605C37E9C}</c15:txfldGUID>
                      <c15:f>Daten_Diagramme!$D$25</c15:f>
                      <c15:dlblFieldTableCache>
                        <c:ptCount val="1"/>
                        <c:pt idx="0">
                          <c:v>-15.2</c:v>
                        </c:pt>
                      </c15:dlblFieldTableCache>
                    </c15:dlblFTEntry>
                  </c15:dlblFieldTable>
                  <c15:showDataLabelsRange val="0"/>
                </c:ext>
                <c:ext xmlns:c16="http://schemas.microsoft.com/office/drawing/2014/chart" uri="{C3380CC4-5D6E-409C-BE32-E72D297353CC}">
                  <c16:uniqueId val="{0000000B-D7FB-46CD-B1AA-902A97D06F57}"/>
                </c:ext>
              </c:extLst>
            </c:dLbl>
            <c:dLbl>
              <c:idx val="12"/>
              <c:tx>
                <c:strRef>
                  <c:f>Daten_Diagramme!$D$26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{39855BD4-DFDC-4680-ABD0-F50425666732}</c15:txfldGUID>
                      <c15:f>Daten_Diagramme!$D$26</c15:f>
                      <c15:dlblFieldTableCache>
                        <c:ptCount val="1"/>
                        <c:pt idx="0">
                          <c:v>-2.3</c:v>
                        </c:pt>
                      </c15:dlblFieldTableCache>
                    </c15:dlblFTEntry>
                  </c15:dlblFieldTable>
                  <c15:showDataLabelsRange val="0"/>
                </c:ext>
                <c:ext xmlns:c16="http://schemas.microsoft.com/office/drawing/2014/chart" uri="{C3380CC4-5D6E-409C-BE32-E72D297353CC}">
                  <c16:uniqueId val="{0000000C-D7FB-46CD-B1AA-902A97D06F57}"/>
                </c:ext>
              </c:extLst>
            </c:dLbl>
            <c:dLbl>
              <c:idx val="13"/>
              <c:tx>
                <c:strRef>
                  <c:f>Daten_Diagramme!$D$27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{A532C24B-9BDB-4429-9543-01880BF41295}</c15:txfldGUID>
                      <c15:f>Daten_Diagramme!$D$27</c15:f>
                      <c15:dlblFieldTableCache>
                        <c:ptCount val="1"/>
                        <c:pt idx="0">
                          <c:v>-0.4</c:v>
                        </c:pt>
                      </c15:dlblFieldTableCache>
                    </c15:dlblFTEntry>
                  </c15:dlblFieldTable>
                  <c15:showDataLabelsRange val="0"/>
                </c:ext>
                <c:ext xmlns:c16="http://schemas.microsoft.com/office/drawing/2014/chart" uri="{C3380CC4-5D6E-409C-BE32-E72D297353CC}">
                  <c16:uniqueId val="{0000000D-D7FB-46CD-B1AA-902A97D06F57}"/>
                </c:ext>
              </c:extLst>
            </c:dLbl>
            <c:dLbl>
              <c:idx val="14"/>
              <c:tx>
                <c:strRef>
                  <c:f>Daten_Diagramme!$D$28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{0DF05936-E81A-4937-ADD3-3689168371D4}</c15:txfldGUID>
                      <c15:f>Daten_Diagramme!$D$28</c15:f>
                      <c15:dlblFieldTableCache>
                        <c:ptCount val="1"/>
                        <c:pt idx="0">
                          <c:v>1.9</c:v>
                        </c:pt>
                      </c15:dlblFieldTableCache>
                    </c15:dlblFTEntry>
                  </c15:dlblFieldTable>
                  <c15:showDataLabelsRange val="0"/>
                </c:ext>
                <c:ext xmlns:c16="http://schemas.microsoft.com/office/drawing/2014/chart" uri="{C3380CC4-5D6E-409C-BE32-E72D297353CC}">
                  <c16:uniqueId val="{0000000E-D7FB-46CD-B1AA-902A97D06F57}"/>
                </c:ext>
              </c:extLst>
            </c:dLbl>
            <c:dLbl>
              <c:idx val="15"/>
              <c:tx>
                <c:strRef>
                  <c:f>Daten_Diagramme!$D$29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{6279888A-D777-4EFF-B8D9-908AC6AEC2E7}</c15:txfldGUID>
                      <c15:f>Daten_Diagramme!$D$29</c15:f>
                      <c15:dlblFieldTableCache>
                        <c:ptCount val="1"/>
                        <c:pt idx="0">
                          <c:v>-0.2</c:v>
                        </c:pt>
                      </c15:dlblFieldTableCache>
                    </c15:dlblFTEntry>
                  </c15:dlblFieldTable>
                  <c15:showDataLabelsRange val="0"/>
                </c:ext>
                <c:ext xmlns:c16="http://schemas.microsoft.com/office/drawing/2014/chart" uri="{C3380CC4-5D6E-409C-BE32-E72D297353CC}">
                  <c16:uniqueId val="{0000000F-D7FB-46CD-B1AA-902A97D06F57}"/>
                </c:ext>
              </c:extLst>
            </c:dLbl>
            <c:dLbl>
              <c:idx val="16"/>
              <c:tx>
                <c:strRef>
                  <c:f>Daten_Diagramme!$D$30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{6B7890F1-812D-40B8-9404-4FD62051AACA}</c15:txfldGUID>
                      <c15:f>Daten_Diagramme!$D$30</c15:f>
                      <c15:dlblFieldTableCache>
                        <c:ptCount val="1"/>
                        <c:pt idx="0">
                          <c:v>-1.0</c:v>
                        </c:pt>
                      </c15:dlblFieldTableCache>
                    </c15:dlblFTEntry>
                  </c15:dlblFieldTable>
                  <c15:showDataLabelsRange val="0"/>
                </c:ext>
                <c:ext xmlns:c16="http://schemas.microsoft.com/office/drawing/2014/chart" uri="{C3380CC4-5D6E-409C-BE32-E72D297353CC}">
                  <c16:uniqueId val="{00000010-D7FB-46CD-B1AA-902A97D06F57}"/>
                </c:ext>
              </c:extLst>
            </c:dLbl>
            <c:dLbl>
              <c:idx val="17"/>
              <c:tx>
                <c:strRef>
                  <c:f>Daten_Diagramme!$D$31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{B91C3CDD-41FA-4BEC-A24C-5FAADD2883BD}</c15:txfldGUID>
                      <c15:f>Daten_Diagramme!$D$31</c15:f>
                      <c15:dlblFieldTableCache>
                        <c:ptCount val="1"/>
                        <c:pt idx="0">
                          <c:v>-2.0</c:v>
                        </c:pt>
                      </c15:dlblFieldTableCache>
                    </c15:dlblFTEntry>
                  </c15:dlblFieldTable>
                  <c15:showDataLabelsRange val="0"/>
                </c:ext>
                <c:ext xmlns:c16="http://schemas.microsoft.com/office/drawing/2014/chart" uri="{C3380CC4-5D6E-409C-BE32-E72D297353CC}">
                  <c16:uniqueId val="{00000011-D7FB-46CD-B1AA-902A97D06F57}"/>
                </c:ext>
              </c:extLst>
            </c:dLbl>
            <c:dLbl>
              <c:idx val="18"/>
              <c:tx>
                <c:strRef>
                  <c:f>Daten_Diagramme!$D$32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{308A329C-9AD7-45EC-A600-63CACFDF1150}</c15:txfldGUID>
                      <c15:f>Daten_Diagramme!$D$32</c15:f>
                      <c15:dlblFieldTableCache>
                        <c:ptCount val="1"/>
                        <c:pt idx="0">
                          <c:v>-0.6</c:v>
                        </c:pt>
                      </c15:dlblFieldTableCache>
                    </c15:dlblFTEntry>
                  </c15:dlblFieldTable>
                  <c15:showDataLabelsRange val="0"/>
                </c:ext>
                <c:ext xmlns:c16="http://schemas.microsoft.com/office/drawing/2014/chart" uri="{C3380CC4-5D6E-409C-BE32-E72D297353CC}">
                  <c16:uniqueId val="{00000012-D7FB-46CD-B1AA-902A97D06F57}"/>
                </c:ext>
              </c:extLst>
            </c:dLbl>
            <c:dLbl>
              <c:idx val="19"/>
              <c:tx>
                <c:strRef>
                  <c:f>Daten_Diagramme!$D$33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{44A5F152-7154-4B59-B6E3-5D9B2478CB44}</c15:txfldGUID>
                      <c15:f>Daten_Diagramme!$D$33</c15:f>
                      <c15:dlblFieldTableCache>
                        <c:ptCount val="1"/>
                        <c:pt idx="0">
                          <c:v>1.1</c:v>
                        </c:pt>
                      </c15:dlblFieldTableCache>
                    </c15:dlblFTEntry>
                  </c15:dlblFieldTable>
                  <c15:showDataLabelsRange val="0"/>
                </c:ext>
                <c:ext xmlns:c16="http://schemas.microsoft.com/office/drawing/2014/chart" uri="{C3380CC4-5D6E-409C-BE32-E72D297353CC}">
                  <c16:uniqueId val="{00000013-D7FB-46CD-B1AA-902A97D06F57}"/>
                </c:ext>
              </c:extLst>
            </c:dLbl>
            <c:dLbl>
              <c:idx val="20"/>
              <c:tx>
                <c:strRef>
                  <c:f>Daten_Diagramme!$D$34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{78CB1653-8E4B-48B4-8676-A33FB19F150B}</c15:txfldGUID>
                      <c15:f>Daten_Diagramme!$D$34</c15:f>
                      <c15:dlblFieldTableCache>
                        <c:ptCount val="1"/>
                        <c:pt idx="0">
                          <c:v>3.3</c:v>
                        </c:pt>
                      </c15:dlblFieldTableCache>
                    </c15:dlblFTEntry>
                  </c15:dlblFieldTable>
                  <c15:showDataLabelsRange val="0"/>
                </c:ext>
                <c:ext xmlns:c16="http://schemas.microsoft.com/office/drawing/2014/chart" uri="{C3380CC4-5D6E-409C-BE32-E72D297353CC}">
                  <c16:uniqueId val="{00000014-D7FB-46CD-B1AA-902A97D06F57}"/>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{EDD8DCAA-B817-4BA1-8D1B-C4A50E50F401}</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D7FB-46CD-B1AA-902A97D06F5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{D93ACD9F-C215-4366-8275-8987CEEDACE5}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7FB-46CD-B1AA-902A97D06F57}"/>
                </c:ext>
              </c:extLst>
            </c:dLbl>
            <c:dLbl>
              <c:idx val="23"/>
              <c:tx>
                <c:strRef>
                  <c:f>Daten_Diagramme!$D$37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{0FB4B071-75CC-42C8-9F28-FAE5BF0231E4}</c15:txfldGUID>
                      <c15:f>Daten_Diagramme!$D$37</c15:f>
                      <c15:dlblFieldTableCache>
                        <c:ptCount val="1"/>
                        <c:pt idx="0">
                          <c:v>-1.8</c:v>
                        </c:pt>
                      </c15:dlblFieldTableCache>
                    </c15:dlblFTEntry>
                  </c15:dlblFieldTable>
                  <c15:showDataLabelsRange val="0"/>
                </c:ext>
                <c:ext xmlns:c16="http://schemas.microsoft.com/office/drawing/2014/chart" uri="{C3380CC4-5D6E-409C-BE32-E72D297353CC}">
                  <c16:uniqueId val="{00000017-D7FB-46CD-B1AA-902A97D06F57}"/>
                </c:ext>
              </c:extLst>
            </c:dLbl>
            <c:dLbl>
              <c:idx val="24"/>
              <c:layout>
                <c:manualLayout>
                  <c:x val="4.7769028871392123E-3"/>
                  <c:y val="-4.6876052205785108E-5"/>
                </c:manualLayout>
              </c:layout>
              <c:tx>
                <c:strRef>
                  <c:f>Daten_Diagramme!$D$38</c:f>
                  <c:strCache>
                    <c:ptCount val="1"/>
                    <c:pt idx="0">
                      <c:v>-1.6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{C819D064-3CD0-43CE-BAD6-57207638760F}</c15:txfldGUID>
                      <c15:f>Daten_Diagramme!$D$38</c15:f>
                      <c15:dlblFieldTableCache>
                        <c:ptCount val="1"/>
                        <c:pt idx="0">
                          <c:v>-1.6</c:v>
                        </c:pt>
                      </c15:dlblFieldTableCache>
                    </c15:dlblFTEntry>
                  </c15:dlblFieldTable>
                  <c15:showDataLabelsRange val="0"/>
                </c:ext>
                <c:ext xmlns:c16="http://schemas.microsoft.com/office/drawing/2014/chart" uri="{C3380CC4-5D6E-409C-BE32-E72D297353CC}">
                  <c16:uniqueId val="{00000018-D7FB-46CD-B1AA-902A97D06F57}"/>
                </c:ext>
              </c:extLst>
            </c:dLbl>
            <c:dLbl>
              <c:idx val="25"/>
              <c:tx>
                <c:strRef>
                  <c:f>Daten_Diagramme!$D$39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{53ABF0F5-D32B-4A63-868A-B689F2A799C5}</c15:txfldGUID>
                      <c15:f>Daten_Diagramme!$D$39</c15:f>
                      <c15:dlblFieldTableCache>
                        <c:ptCount val="1"/>
                        <c:pt idx="0">
                          <c:v>-0.4</c:v>
                        </c:pt>
                      </c15:dlblFieldTableCache>
                    </c15:dlblFTEntry>
                  </c15:dlblFieldTable>
                  <c15:showDataLabelsRange val="0"/>
                </c:ext>
                <c:ext xmlns:c16="http://schemas.microsoft.com/office/drawing/2014/chart" uri="{C3380CC4-5D6E-409C-BE32-E72D297353CC}">
                  <c16:uniqueId val="{00000019-D7FB-46CD-B1AA-902A97D06F5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{A67425FE-A892-4BB2-AC42-3C5FCB068C89}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7FB-46CD-B1AA-902A97D06F5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{4350250E-DB2B-4C49-AEF5-9737849F4EC5}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7FB-46CD-B1AA-902A97D06F5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{42F176BC-5720-4166-91DC-FC36661E8E90}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7FB-46CD-B1AA-902A97D06F5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{14D1EC21-E2A1-4A1F-862C-82C6EC9258E4}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7FB-46CD-B1AA-902A97D06F5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{FEC783E2-04B7-4887-8C60-5F124BBF95C4}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7FB-46CD-B1AA-902A97D06F57}"/>
                </c:ext>
              </c:extLst>
            </c:dLbl>
            <c:dLbl>
              <c:idx val="31"/>
              <c:tx>
                <c:strRef>
                  <c:f>Daten_Diagramme!$D$45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{2214578F-512C-46B4-9E44-7710275A41D2}</c15:txfldGUID>
                      <c15:f>Daten_Diagramme!$D$45</c15:f>
                      <c15:dlblFieldTableCache>
                        <c:ptCount val="1"/>
                        <c:pt idx="0">
                          <c:v>-0.4</c:v>
                        </c:pt>
                      </c15:dlblFieldTableCache>
                    </c15:dlblFTEntry>
                  </c15:dlblFieldTable>
                  <c15:showDataLabelsRange val="0"/>
                </c:ext>
                <c:ext xmlns:c16="http://schemas.microsoft.com/office/drawing/2014/chart" uri="{C3380CC4-5D6E-409C-BE32-E72D297353CC}">
                  <c16:uniqueId val="{0000001F-D7FB-46CD-B1AA-902A97D06F5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-0.82147069310732601</c:v>
                </c:pt>
                <c:pt idx="1">
                  <c:v>-1.7760617760617761</c:v>
                </c:pt>
                <c:pt idx="2">
                  <c:v>1.1038961038961039</c:v>
                </c:pt>
                <c:pt idx="3">
                  <c:v>-2.2001725625539259</c:v>
                </c:pt>
                <c:pt idx="4">
                  <c:v>-3.8668098818474759</c:v>
                </c:pt>
                <c:pt idx="5">
                  <c:v>-1.6339869281045751</c:v>
                </c:pt>
                <c:pt idx="6">
                  <c:v>-3.0317385125532921</c:v>
                </c:pt>
                <c:pt idx="7">
                  <c:v>-0.42704626334519574</c:v>
                </c:pt>
                <c:pt idx="8">
                  <c:v>-1.2536273940800928</c:v>
                </c:pt>
                <c:pt idx="9">
                  <c:v>-2.3471756512767605</c:v>
                </c:pt>
                <c:pt idx="10">
                  <c:v>0.14866204162537167</c:v>
                </c:pt>
                <c:pt idx="11">
                  <c:v>-15.184381778741866</c:v>
                </c:pt>
                <c:pt idx="12">
                  <c:v>-2.2857142857142856</c:v>
                </c:pt>
                <c:pt idx="13">
                  <c:v>-0.43273013375295044</c:v>
                </c:pt>
                <c:pt idx="14">
                  <c:v>1.9296740994854202</c:v>
                </c:pt>
                <c:pt idx="15">
                  <c:v>-0.16806722689075632</c:v>
                </c:pt>
                <c:pt idx="16">
                  <c:v>-0.98057703186875356</c:v>
                </c:pt>
                <c:pt idx="17">
                  <c:v>-1.9704433497536946</c:v>
                </c:pt>
                <c:pt idx="18">
                  <c:v>-0.6083782374413349</c:v>
                </c:pt>
                <c:pt idx="19">
                  <c:v>1.1447057359711335</c:v>
                </c:pt>
                <c:pt idx="20">
                  <c:v>3.3372138145129995</c:v>
                </c:pt>
                <c:pt idx="21">
                  <c:v>0</c:v>
                </c:pt>
                <c:pt idx="23">
                  <c:v>-1.7760617760617761</c:v>
                </c:pt>
                <c:pt idx="24">
                  <c:v>-1.5564867869665613</c:v>
                </c:pt>
                <c:pt idx="25">
                  <c:v>-0.43949665194767501</c:v>
                </c:pt>
              </c:numCache>
            </c:numRef>
          </c:val>
          <c:extLst>
            <c:ext xmlns:c16="http://schemas.microsoft.com/office/drawing/2014/chart" uri="{C3380CC4-5D6E-409C-BE32-E72D297353CC}">
              <c16:uniqueId val="{00000020-D7FB-46CD-B1AA-902A97D06F5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{FEC9EDB6-0530-4B81-9494-EF5A614D49C8}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7FB-46CD-B1AA-902A97D06F5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{632CDEB8-63A7-49E8-B1DB-E1E0CCC23A1B}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7FB-46CD-B1AA-902A97D06F5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{0DAFA2A6-2A5A-4DA3-A64C-CC85BAD463D9}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7FB-46CD-B1AA-902A97D06F5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{119DA440-585E-4955-A5B6-00C0E3796707}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7FB-46CD-B1AA-902A97D06F5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{1BF21E65-3A2C-4C56-A149-74FFD9E78C46}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7FB-46CD-B1AA-902A97D06F5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{8484D9A0-77DA-4A61-9DCB-D597A1CA9ABE}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7FB-46CD-B1AA-902A97D06F5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{25F43B30-37AD-4C57-A53B-08C0934388E4}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7FB-46CD-B1AA-902A97D06F5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{BAE8CA26-F8B9-4CEE-A0E1-879FA151A0B3}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7FB-46CD-B1AA-902A97D06F5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{436646E3-4CE8-4524-B469-8CEF8D23B650}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7FB-46CD-B1AA-902A97D06F5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{7132D820-122C-4D9F-9602-F03DE7F9307D}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7FB-46CD-B1AA-902A97D06F5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{E0EF2C90-16B8-40F0-BEAD-33D8D1B0B54D}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7FB-46CD-B1AA-902A97D06F5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{29E2C96A-274C-415A-A2DF-82A9623CAA1F}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7FB-46CD-B1AA-902A97D06F5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{4BC1D30F-E2A3-42E3-8ACB-C14877977339}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7FB-46CD-B1AA-902A97D06F5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{D2AA0925-5A80-403E-B7BD-74AF378240AB}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7FB-46CD-B1AA-902A97D06F5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{2D7F1F83-7DF5-4CDE-B7FC-9974F8638E2E}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7FB-46CD-B1AA-902A97D06F5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{94C7F3EE-D15C-47C2-A4F7-51F13B9A1309}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7FB-46CD-B1AA-902A97D06F5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{068529C7-2A90-450C-B60B-413397BA1C72}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7FB-46CD-B1AA-902A97D06F5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{6BAB5295-EB9C-4052-821D-735D4A37C27C}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7FB-46CD-B1AA-902A97D06F5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{B1011B0C-953A-4B3A-9055-6767B6A66BCE}</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7FB-46CD-B1AA-902A97D06F5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{503FBFA7-24AA-4D62-8EE5-7A9D714E484B}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7FB-46CD-B1AA-902A97D06F5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{B0FA0938-5CD2-42D6-804C-825FF8B20121}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7FB-46CD-B1AA-902A97D06F5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{B1BA628B-EFB3-49A1-8390-3BFAF2FDC298}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7FB-46CD-B1AA-902A97D06F5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{4D20A0C8-C191-4C97-96F4-E016BD7AC452}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7FB-46CD-B1AA-902A97D06F5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{9BCC96FD-2EBE-4D07-B032-BE715B8511DB}</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7FB-46CD-B1AA-902A97D06F5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{52302085-C895-48AD-A43A-FAE0355BECC2}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7FB-46CD-B1AA-902A97D06F5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{77D4DE5D-2032-4C1C-B24C-10FC65CD4E17}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7FB-46CD-B1AA-902A97D06F5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{BA21AEED-0BB2-48F0-92E0-3BC92BA910C5}</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7FB-46CD-B1AA-902A97D06F5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{DB433614-AA26-4FC6-8909-63230F6DD690}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7FB-46CD-B1AA-902A97D06F5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{FC06E60A-9887-4652-B67F-273A9DD0F606}</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7FB-46CD-B1AA-902A97D06F5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{2A890C6C-E0D7-4814-8DDD-2938731701BE}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7FB-46CD-B1AA-902A97D06F5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{12BD5E4B-223A-42B7-850F-A224E67A1A50}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7FB-46CD-B1AA-902A97D06F5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{FA60C67D-719E-411F-BB3D-CD3B924D2199}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7FB-46CD-B1AA-902A97D06F5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7FB-46CD-B1AA-902A97D06F5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7FB-46CD-B1AA-902A97D06F5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{F9774EFB-AC83-45BB-B626-A6163C9D0615}</c15:txfldGUID>
                      <c15:f>Daten_Diagramme!$E$14</c15:f>
                      <c15:dlblFieldTableCache>
                        <c:ptCount val="1"/>
                        <c:pt idx="0">
                          <c:v>-2.1</c:v>
                        </c:pt>
                      </c15:dlblFieldTableCache>
                    </c15:dlblFTEntry>
                  </c15:dlblFieldTable>
                  <c15:showDataLabelsRange val="0"/>
                </c:ext>
                <c:ext xmlns:c16="http://schemas.microsoft.com/office/drawing/2014/chart" uri="{C3380CC4-5D6E-409C-BE32-E72D297353CC}">
                  <c16:uniqueId val="{00000000-00A9-4634-B3B2-42C3C76DBCC2}"/>
                </c:ext>
              </c:extLst>
            </c:dLbl>
            <c:dLbl>
              <c:idx val="1"/>
              <c:tx>
                <c:strRef>
                  <c:f>Daten_Diagramme!$E$15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{DB055ED6-B63B-4A8F-A3EF-3E4CF169A567}</c15:txfldGUID>
                      <c15:f>Daten_Diagramme!$E$15</c15:f>
                      <c15:dlblFieldTableCache>
                        <c:ptCount val="1"/>
                        <c:pt idx="0">
                          <c:v>-0.8</c:v>
                        </c:pt>
                      </c15:dlblFieldTableCache>
                    </c15:dlblFTEntry>
                  </c15:dlblFieldTable>
                  <c15:showDataLabelsRange val="0"/>
                </c:ext>
                <c:ext xmlns:c16="http://schemas.microsoft.com/office/drawing/2014/chart" uri="{C3380CC4-5D6E-409C-BE32-E72D297353CC}">
                  <c16:uniqueId val="{00000001-00A9-4634-B3B2-42C3C76DBCC2}"/>
                </c:ext>
              </c:extLst>
            </c:dLbl>
            <c:dLbl>
              <c:idx val="2"/>
              <c:tx>
                <c:strRef>
                  <c:f>Daten_Diagramme!$E$16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{86FD05C6-4566-474D-8537-FB9F02E68637}</c15:txfldGUID>
                      <c15:f>Daten_Diagramme!$E$16</c15:f>
                      <c15:dlblFieldTableCache>
                        <c:ptCount val="1"/>
                        <c:pt idx="0">
                          <c:v>0.0</c:v>
                        </c:pt>
                      </c15:dlblFieldTableCache>
                    </c15:dlblFTEntry>
                  </c15:dlblFieldTable>
                  <c15:showDataLabelsRange val="0"/>
                </c:ext>
                <c:ext xmlns:c16="http://schemas.microsoft.com/office/drawing/2014/chart" uri="{C3380CC4-5D6E-409C-BE32-E72D297353CC}">
                  <c16:uniqueId val="{00000002-00A9-4634-B3B2-42C3C76DBCC2}"/>
                </c:ext>
              </c:extLst>
            </c:dLbl>
            <c:dLbl>
              <c:idx val="3"/>
              <c:tx>
                <c:strRef>
                  <c:f>Daten_Diagramme!$E$17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{3C1E0CFA-8C62-400D-BF5D-9D36D157C0C1}</c15:txfldGUID>
                      <c15:f>Daten_Diagramme!$E$17</c15:f>
                      <c15:dlblFieldTableCache>
                        <c:ptCount val="1"/>
                        <c:pt idx="0">
                          <c:v>0.0</c:v>
                        </c:pt>
                      </c15:dlblFieldTableCache>
                    </c15:dlblFTEntry>
                  </c15:dlblFieldTable>
                  <c15:showDataLabelsRange val="0"/>
                </c:ext>
                <c:ext xmlns:c16="http://schemas.microsoft.com/office/drawing/2014/chart" uri="{C3380CC4-5D6E-409C-BE32-E72D297353CC}">
                  <c16:uniqueId val="{00000003-00A9-4634-B3B2-42C3C76DBCC2}"/>
                </c:ext>
              </c:extLst>
            </c:dLbl>
            <c:dLbl>
              <c:idx val="4"/>
              <c:tx>
                <c:strRef>
                  <c:f>Daten_Diagramme!$E$18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{02D6F625-354B-4579-8ABA-EC9E09C62637}</c15:txfldGUID>
                      <c15:f>Daten_Diagramme!$E$18</c15:f>
                      <c15:dlblFieldTableCache>
                        <c:ptCount val="1"/>
                        <c:pt idx="0">
                          <c:v>1.5</c:v>
                        </c:pt>
                      </c15:dlblFieldTableCache>
                    </c15:dlblFTEntry>
                  </c15:dlblFieldTable>
                  <c15:showDataLabelsRange val="0"/>
                </c:ext>
                <c:ext xmlns:c16="http://schemas.microsoft.com/office/drawing/2014/chart" uri="{C3380CC4-5D6E-409C-BE32-E72D297353CC}">
                  <c16:uniqueId val="{00000004-00A9-4634-B3B2-42C3C76DBCC2}"/>
                </c:ext>
              </c:extLst>
            </c:dLbl>
            <c:dLbl>
              <c:idx val="5"/>
              <c:tx>
                <c:strRef>
                  <c:f>Daten_Diagramme!$E$19</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{BDB6CEF3-81D8-406F-86A2-C112A1460A62}</c15:txfldGUID>
                      <c15:f>Daten_Diagramme!$E$19</c15:f>
                      <c15:dlblFieldTableCache>
                        <c:ptCount val="1"/>
                        <c:pt idx="0">
                          <c:v>-3.7</c:v>
                        </c:pt>
                      </c15:dlblFieldTableCache>
                    </c15:dlblFTEntry>
                  </c15:dlblFieldTable>
                  <c15:showDataLabelsRange val="0"/>
                </c:ext>
                <c:ext xmlns:c16="http://schemas.microsoft.com/office/drawing/2014/chart" uri="{C3380CC4-5D6E-409C-BE32-E72D297353CC}">
                  <c16:uniqueId val="{00000005-00A9-4634-B3B2-42C3C76DBCC2}"/>
                </c:ext>
              </c:extLst>
            </c:dLbl>
            <c:dLbl>
              <c:idx val="6"/>
              <c:tx>
                <c:strRef>
                  <c:f>Daten_Diagramme!$E$20</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{9DAB2F3A-09F6-4F4B-AE15-FCCCCCC36010}</c15:txfldGUID>
                      <c15:f>Daten_Diagramme!$E$20</c15:f>
                      <c15:dlblFieldTableCache>
                        <c:ptCount val="1"/>
                        <c:pt idx="0">
                          <c:v>10.4</c:v>
                        </c:pt>
                      </c15:dlblFieldTableCache>
                    </c15:dlblFTEntry>
                  </c15:dlblFieldTable>
                  <c15:showDataLabelsRange val="0"/>
                </c:ext>
                <c:ext xmlns:c16="http://schemas.microsoft.com/office/drawing/2014/chart" uri="{C3380CC4-5D6E-409C-BE32-E72D297353CC}">
                  <c16:uniqueId val="{00000006-00A9-4634-B3B2-42C3C76DBCC2}"/>
                </c:ext>
              </c:extLst>
            </c:dLbl>
            <c:dLbl>
              <c:idx val="7"/>
              <c:tx>
                <c:strRef>
                  <c:f>Daten_Diagramme!$E$21</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{9152C428-0B0E-40F5-AAAF-A568F267BA41}</c15:txfldGUID>
                      <c15:f>Daten_Diagramme!$E$21</c15:f>
                      <c15:dlblFieldTableCache>
                        <c:ptCount val="1"/>
                        <c:pt idx="0">
                          <c:v>1.6</c:v>
                        </c:pt>
                      </c15:dlblFieldTableCache>
                    </c15:dlblFTEntry>
                  </c15:dlblFieldTable>
                  <c15:showDataLabelsRange val="0"/>
                </c:ext>
                <c:ext xmlns:c16="http://schemas.microsoft.com/office/drawing/2014/chart" uri="{C3380CC4-5D6E-409C-BE32-E72D297353CC}">
                  <c16:uniqueId val="{00000007-00A9-4634-B3B2-42C3C76DBCC2}"/>
                </c:ext>
              </c:extLst>
            </c:dLbl>
            <c:dLbl>
              <c:idx val="8"/>
              <c:tx>
                <c:strRef>
                  <c:f>Daten_Diagramme!$E$22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{F34B922A-0607-4BF1-ADCB-CC4076DB462F}</c15:txfldGUID>
                      <c15:f>Daten_Diagramme!$E$22</c15:f>
                      <c15:dlblFieldTableCache>
                        <c:ptCount val="1"/>
                        <c:pt idx="0">
                          <c:v>2.0</c:v>
                        </c:pt>
                      </c15:dlblFieldTableCache>
                    </c15:dlblFTEntry>
                  </c15:dlblFieldTable>
                  <c15:showDataLabelsRange val="0"/>
                </c:ext>
                <c:ext xmlns:c16="http://schemas.microsoft.com/office/drawing/2014/chart" uri="{C3380CC4-5D6E-409C-BE32-E72D297353CC}">
                  <c16:uniqueId val="{00000008-00A9-4634-B3B2-42C3C76DBCC2}"/>
                </c:ext>
              </c:extLst>
            </c:dLbl>
            <c:dLbl>
              <c:idx val="9"/>
              <c:tx>
                <c:strRef>
                  <c:f>Daten_Diagramme!$E$23</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{4BBE6956-A20D-4712-8761-AADE7EBB46C8}</c15:txfldGUID>
                      <c15:f>Daten_Diagramme!$E$23</c15:f>
                      <c15:dlblFieldTableCache>
                        <c:ptCount val="1"/>
                        <c:pt idx="0">
                          <c:v>-10.2</c:v>
                        </c:pt>
                      </c15:dlblFieldTableCache>
                    </c15:dlblFTEntry>
                  </c15:dlblFieldTable>
                  <c15:showDataLabelsRange val="0"/>
                </c:ext>
                <c:ext xmlns:c16="http://schemas.microsoft.com/office/drawing/2014/chart" uri="{C3380CC4-5D6E-409C-BE32-E72D297353CC}">
                  <c16:uniqueId val="{00000009-00A9-4634-B3B2-42C3C76DBCC2}"/>
                </c:ext>
              </c:extLst>
            </c:dLbl>
            <c:dLbl>
              <c:idx val="10"/>
              <c:tx>
                <c:strRef>
                  <c:f>Daten_Diagramme!$E$24</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{62CE1BB8-6E6B-4BD3-9C47-06D07B2901F0}</c15:txfldGUID>
                      <c15:f>Daten_Diagramme!$E$24</c15:f>
                      <c15:dlblFieldTableCache>
                        <c:ptCount val="1"/>
                        <c:pt idx="0">
                          <c:v>-11.9</c:v>
                        </c:pt>
                      </c15:dlblFieldTableCache>
                    </c15:dlblFTEntry>
                  </c15:dlblFieldTable>
                  <c15:showDataLabelsRange val="0"/>
                </c:ext>
                <c:ext xmlns:c16="http://schemas.microsoft.com/office/drawing/2014/chart" uri="{C3380CC4-5D6E-409C-BE32-E72D297353CC}">
                  <c16:uniqueId val="{0000000A-00A9-4634-B3B2-42C3C76DBCC2}"/>
                </c:ext>
              </c:extLst>
            </c:dLbl>
            <c:dLbl>
              <c:idx val="11"/>
              <c:tx>
                <c:strRef>
                  <c:f>Daten_Diagramme!$E$25</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{8B59C864-614A-49C8-93DA-4F833B1EC843}</c15:txfldGUID>
                      <c15:f>Daten_Diagramme!$E$25</c15:f>
                      <c15:dlblFieldTableCache>
                        <c:ptCount val="1"/>
                        <c:pt idx="0">
                          <c:v>6.5</c:v>
                        </c:pt>
                      </c15:dlblFieldTableCache>
                    </c15:dlblFTEntry>
                  </c15:dlblFieldTable>
                  <c15:showDataLabelsRange val="0"/>
                </c:ext>
                <c:ext xmlns:c16="http://schemas.microsoft.com/office/drawing/2014/chart" uri="{C3380CC4-5D6E-409C-BE32-E72D297353CC}">
                  <c16:uniqueId val="{0000000B-00A9-4634-B3B2-42C3C76DBCC2}"/>
                </c:ext>
              </c:extLst>
            </c:dLbl>
            <c:dLbl>
              <c:idx val="12"/>
              <c:tx>
                <c:strRef>
                  <c:f>Daten_Diagramme!$E$26</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{9E5D8517-F1C5-4645-9816-87B4F6140541}</c15:txfldGUID>
                      <c15:f>Daten_Diagramme!$E$26</c15:f>
                      <c15:dlblFieldTableCache>
                        <c:ptCount val="1"/>
                        <c:pt idx="0">
                          <c:v>-8.3</c:v>
                        </c:pt>
                      </c15:dlblFieldTableCache>
                    </c15:dlblFTEntry>
                  </c15:dlblFieldTable>
                  <c15:showDataLabelsRange val="0"/>
                </c:ext>
                <c:ext xmlns:c16="http://schemas.microsoft.com/office/drawing/2014/chart" uri="{C3380CC4-5D6E-409C-BE32-E72D297353CC}">
                  <c16:uniqueId val="{0000000C-00A9-4634-B3B2-42C3C76DBCC2}"/>
                </c:ext>
              </c:extLst>
            </c:dLbl>
            <c:dLbl>
              <c:idx val="13"/>
              <c:tx>
                <c:strRef>
                  <c:f>Daten_Diagramme!$E$27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{B03B5401-BDE7-477C-B68A-DA99C652BB46}</c15:txfldGUID>
                      <c15:f>Daten_Diagramme!$E$27</c15:f>
                      <c15:dlblFieldTableCache>
                        <c:ptCount val="1"/>
                        <c:pt idx="0">
                          <c:v>-1.5</c:v>
                        </c:pt>
                      </c15:dlblFieldTableCache>
                    </c15:dlblFTEntry>
                  </c15:dlblFieldTable>
                  <c15:showDataLabelsRange val="0"/>
                </c:ext>
                <c:ext xmlns:c16="http://schemas.microsoft.com/office/drawing/2014/chart" uri="{C3380CC4-5D6E-409C-BE32-E72D297353CC}">
                  <c16:uniqueId val="{0000000D-00A9-4634-B3B2-42C3C76DBCC2}"/>
                </c:ext>
              </c:extLst>
            </c:dLbl>
            <c:dLbl>
              <c:idx val="14"/>
              <c:tx>
                <c:strRef>
                  <c:f>Daten_Diagramme!$E$28</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{F7BECA75-BDEB-4599-97AB-8AD6CCEF966D}</c15:txfldGUID>
                      <c15:f>Daten_Diagramme!$E$28</c15:f>
                      <c15:dlblFieldTableCache>
                        <c:ptCount val="1"/>
                        <c:pt idx="0">
                          <c:v>11.0</c:v>
                        </c:pt>
                      </c15:dlblFieldTableCache>
                    </c15:dlblFTEntry>
                  </c15:dlblFieldTable>
                  <c15:showDataLabelsRange val="0"/>
                </c:ext>
                <c:ext xmlns:c16="http://schemas.microsoft.com/office/drawing/2014/chart" uri="{C3380CC4-5D6E-409C-BE32-E72D297353CC}">
                  <c16:uniqueId val="{0000000E-00A9-4634-B3B2-42C3C76DBCC2}"/>
                </c:ext>
              </c:extLst>
            </c:dLbl>
            <c:dLbl>
              <c:idx val="15"/>
              <c:tx>
                <c:strRef>
                  <c:f>Daten_Diagramme!$E$29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{96C2D012-A66E-4CD4-837A-B609C54FE0E4}</c15:txfldGUID>
                      <c15:f>Daten_Diagramme!$E$29</c15:f>
                      <c15:dlblFieldTableCache>
                        <c:ptCount val="1"/>
                        <c:pt idx="0">
                          <c:v>2.1</c:v>
                        </c:pt>
                      </c15:dlblFieldTableCache>
                    </c15:dlblFTEntry>
                  </c15:dlblFieldTable>
                  <c15:showDataLabelsRange val="0"/>
                </c:ext>
                <c:ext xmlns:c16="http://schemas.microsoft.com/office/drawing/2014/chart" uri="{C3380CC4-5D6E-409C-BE32-E72D297353CC}">
                  <c16:uniqueId val="{0000000F-00A9-4634-B3B2-42C3C76DBCC2}"/>
                </c:ext>
              </c:extLst>
            </c:dLbl>
            <c:dLbl>
              <c:idx val="16"/>
              <c:tx>
                <c:strRef>
                  <c:f>Daten_Diagramme!$E$30</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{E41E0076-6834-4269-BF74-E703BCDE3265}</c15:txfldGUID>
                      <c15:f>Daten_Diagramme!$E$30</c15:f>
                      <c15:dlblFieldTableCache>
                        <c:ptCount val="1"/>
                        <c:pt idx="0">
                          <c:v>-4.6</c:v>
                        </c:pt>
                      </c15:dlblFieldTableCache>
                    </c15:dlblFTEntry>
                  </c15:dlblFieldTable>
                  <c15:showDataLabelsRange val="0"/>
                </c:ext>
                <c:ext xmlns:c16="http://schemas.microsoft.com/office/drawing/2014/chart" uri="{C3380CC4-5D6E-409C-BE32-E72D297353CC}">
                  <c16:uniqueId val="{00000010-00A9-4634-B3B2-42C3C76DBCC2}"/>
                </c:ext>
              </c:extLst>
            </c:dLbl>
            <c:dLbl>
              <c:idx val="17"/>
              <c:tx>
                <c:strRef>
                  <c:f>Daten_Diagramme!$E$31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{B336FFC8-C27B-4F1F-A676-40D0AEF36250}</c15:txfldGUID>
                      <c15:f>Daten_Diagramme!$E$31</c15:f>
                      <c15:dlblFieldTableCache>
                        <c:ptCount val="1"/>
                        <c:pt idx="0">
                          <c:v>-2.3</c:v>
                        </c:pt>
                      </c15:dlblFieldTableCache>
                    </c15:dlblFTEntry>
                  </c15:dlblFieldTable>
                  <c15:showDataLabelsRange val="0"/>
                </c:ext>
                <c:ext xmlns:c16="http://schemas.microsoft.com/office/drawing/2014/chart" uri="{C3380CC4-5D6E-409C-BE32-E72D297353CC}">
                  <c16:uniqueId val="{00000011-00A9-4634-B3B2-42C3C76DBCC2}"/>
                </c:ext>
              </c:extLst>
            </c:dLbl>
            <c:dLbl>
              <c:idx val="18"/>
              <c:tx>
                <c:strRef>
                  <c:f>Daten_Diagramme!$E$32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{5D906C6B-720B-428D-8D98-AE0D67330E67}</c15:txfldGUID>
                      <c15:f>Daten_Diagramme!$E$32</c15:f>
                      <c15:dlblFieldTableCache>
                        <c:ptCount val="1"/>
                        <c:pt idx="0">
                          <c:v>1.0</c:v>
                        </c:pt>
                      </c15:dlblFieldTableCache>
                    </c15:dlblFTEntry>
                  </c15:dlblFieldTable>
                  <c15:showDataLabelsRange val="0"/>
                </c:ext>
                <c:ext xmlns:c16="http://schemas.microsoft.com/office/drawing/2014/chart" uri="{C3380CC4-5D6E-409C-BE32-E72D297353CC}">
                  <c16:uniqueId val="{00000012-00A9-4634-B3B2-42C3C76DBCC2}"/>
                </c:ext>
              </c:extLst>
            </c:dLbl>
            <c:dLbl>
              <c:idx val="19"/>
              <c:tx>
                <c:strRef>
                  <c:f>Daten_Diagramme!$E$33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{5B3716C3-F8FE-4CE2-919D-1520A75B59BE}</c15:txfldGUID>
                      <c15:f>Daten_Diagramme!$E$33</c15:f>
                      <c15:dlblFieldTableCache>
                        <c:ptCount val="1"/>
                        <c:pt idx="0">
                          <c:v>-0.5</c:v>
                        </c:pt>
                      </c15:dlblFieldTableCache>
                    </c15:dlblFTEntry>
                  </c15:dlblFieldTable>
                  <c15:showDataLabelsRange val="0"/>
                </c:ext>
                <c:ext xmlns:c16="http://schemas.microsoft.com/office/drawing/2014/chart" uri="{C3380CC4-5D6E-409C-BE32-E72D297353CC}">
                  <c16:uniqueId val="{00000013-00A9-4634-B3B2-42C3C76DBCC2}"/>
                </c:ext>
              </c:extLst>
            </c:dLbl>
            <c:dLbl>
              <c:idx val="20"/>
              <c:tx>
                <c:strRef>
                  <c:f>Daten_Diagramme!$E$34</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{87BB1C02-8676-47E2-9448-3BDDC95C427A}</c15:txfldGUID>
                      <c15:f>Daten_Diagramme!$E$34</c15:f>
                      <c15:dlblFieldTableCache>
                        <c:ptCount val="1"/>
                        <c:pt idx="0">
                          <c:v>-4.6</c:v>
                        </c:pt>
                      </c15:dlblFieldTableCache>
                    </c15:dlblFTEntry>
                  </c15:dlblFieldTable>
                  <c15:showDataLabelsRange val="0"/>
                </c:ext>
                <c:ext xmlns:c16="http://schemas.microsoft.com/office/drawing/2014/chart" uri="{C3380CC4-5D6E-409C-BE32-E72D297353CC}">
                  <c16:uniqueId val="{00000014-00A9-4634-B3B2-42C3C76DBCC2}"/>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{C32A3980-94B5-4225-9B11-6FC8BAB4EB23}</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00A9-4634-B3B2-42C3C76DBCC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{CFC2D163-AB8A-4738-BADD-D3CB7094FC8B}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0A9-4634-B3B2-42C3C76DBCC2}"/>
                </c:ext>
              </c:extLst>
            </c:dLbl>
            <c:dLbl>
              <c:idx val="23"/>
              <c:tx>
                <c:strRef>
                  <c:f>Daten_Diagramme!$E$37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{76DC99F4-4825-426D-BA12-EE0E052F2FB6}</c15:txfldGUID>
                      <c15:f>Daten_Diagramme!$E$37</c15:f>
                      <c15:dlblFieldTableCache>
                        <c:ptCount val="1"/>
                        <c:pt idx="0">
                          <c:v>-0.8</c:v>
                        </c:pt>
                      </c15:dlblFieldTableCache>
                    </c15:dlblFTEntry>
                  </c15:dlblFieldTable>
                  <c15:showDataLabelsRange val="0"/>
                </c:ext>
                <c:ext xmlns:c16="http://schemas.microsoft.com/office/drawing/2014/chart" uri="{C3380CC4-5D6E-409C-BE32-E72D297353CC}">
                  <c16:uniqueId val="{00000017-00A9-4634-B3B2-42C3C76DBCC2}"/>
                </c:ext>
              </c:extLst>
            </c:dLbl>
            <c:dLbl>
              <c:idx val="24"/>
              <c:tx>
                <c:strRef>
                  <c:f>Daten_Diagramme!$E$38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{C23CCF6C-23C6-4F71-8BE3-478BC2D071A3}</c15:txfldGUID>
                      <c15:f>Daten_Diagramme!$E$38</c15:f>
                      <c15:dlblFieldTableCache>
                        <c:ptCount val="1"/>
                        <c:pt idx="0">
                          <c:v>0.7</c:v>
                        </c:pt>
                      </c15:dlblFieldTableCache>
                    </c15:dlblFTEntry>
                  </c15:dlblFieldTable>
                  <c15:showDataLabelsRange val="0"/>
                </c:ext>
                <c:ext xmlns:c16="http://schemas.microsoft.com/office/drawing/2014/chart" uri="{C3380CC4-5D6E-409C-BE32-E72D297353CC}">
                  <c16:uniqueId val="{00000018-00A9-4634-B3B2-42C3C76DBCC2}"/>
                </c:ext>
              </c:extLst>
            </c:dLbl>
            <c:dLbl>
              <c:idx val="25"/>
              <c:tx>
                <c:strRef>
                  <c:f>Daten_Diagramme!$E$39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{269B444E-BA00-4AE6-8FB8-9AA4B6309FE0}</c15:txfldGUID>
                      <c15:f>Daten_Diagramme!$E$39</c15:f>
                      <c15:dlblFieldTableCache>
                        <c:ptCount val="1"/>
                        <c:pt idx="0">
                          <c:v>-2.6</c:v>
                        </c:pt>
                      </c15:dlblFieldTableCache>
                    </c15:dlblFTEntry>
                  </c15:dlblFieldTable>
                  <c15:showDataLabelsRange val="0"/>
                </c:ext>
                <c:ext xmlns:c16="http://schemas.microsoft.com/office/drawing/2014/chart" uri="{C3380CC4-5D6E-409C-BE32-E72D297353CC}">
                  <c16:uniqueId val="{00000019-00A9-4634-B3B2-42C3C76DBCC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{5A3652C4-FD3C-47BF-A442-58FB63EA4704}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0A9-4634-B3B2-42C3C76DBCC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{090C97EA-24B1-4E0D-9417-DEC5A918D2B6}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0A9-4634-B3B2-42C3C76DBCC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{FD8C6433-4C00-43B9-92EB-A3C5408D6BC6}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0A9-4634-B3B2-42C3C76DBCC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{BA06F404-9681-4BB7-8CFC-19A9066B0C70}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0A9-4634-B3B2-42C3C76DBCC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{52F58D0D-31C2-45B1-981F-CDA807FAD286}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0A9-4634-B3B2-42C3C76DBCC2}"/>
                </c:ext>
              </c:extLst>
            </c:dLbl>
            <c:dLbl>
              <c:idx val="31"/>
              <c:tx>
                <c:strRef>
                  <c:f>Daten_Diagramme!$E$45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{4596B18C-E81A-4D95-B8BF-6EE6837F8310}</c15:txfldGUID>
                      <c15:f>Daten_Diagramme!$E$45</c15:f>
                      <c15:dlblFieldTableCache>
                        <c:ptCount val="1"/>
                        <c:pt idx="0">
                          <c:v>-2.6</c:v>
                        </c:pt>
                      </c15:dlblFieldTableCache>
                    </c15:dlblFTEntry>
                  </c15:dlblFieldTable>
                  <c15:showDataLabelsRange val="0"/>
                </c:ext>
                <c:ext xmlns:c16="http://schemas.microsoft.com/office/drawing/2014/chart" uri="{C3380CC4-5D6E-409C-BE32-E72D297353CC}">
                  <c16:uniqueId val="{0000001F-00A9-4634-B3B2-42C3C76DBCC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-2.0720276270350273</c:v>
                </c:pt>
                <c:pt idx="1">
                  <c:v>-0.84388185654008441</c:v>
                </c:pt>
                <c:pt idx="2">
                  <c:v>0</c:v>
                </c:pt>
                <c:pt idx="3">
                  <c:v>0</c:v>
                </c:pt>
                <c:pt idx="4">
                  <c:v>1.5094339622641511</c:v>
                </c:pt>
                <c:pt idx="5">
                  <c:v>-3.7135278514588861</c:v>
                </c:pt>
                <c:pt idx="6">
                  <c:v>10.416666666666666</c:v>
                </c:pt>
                <c:pt idx="7">
                  <c:v>1.6260162601626016</c:v>
                </c:pt>
                <c:pt idx="8">
                  <c:v>2.0129870129870131</c:v>
                </c:pt>
                <c:pt idx="9">
                  <c:v>-10.210696920583468</c:v>
                </c:pt>
                <c:pt idx="10">
                  <c:v>-11.929824561403509</c:v>
                </c:pt>
                <c:pt idx="11">
                  <c:v>6.4935064935064934</c:v>
                </c:pt>
                <c:pt idx="12">
                  <c:v>-8.3333333333333339</c:v>
                </c:pt>
                <c:pt idx="13">
                  <c:v>-1.5360983102918586</c:v>
                </c:pt>
                <c:pt idx="14">
                  <c:v>10.981535471331389</c:v>
                </c:pt>
                <c:pt idx="15">
                  <c:v>2.1276595744680851</c:v>
                </c:pt>
                <c:pt idx="16">
                  <c:v>-4.6052631578947372</c:v>
                </c:pt>
                <c:pt idx="17">
                  <c:v>-2.2522522522522523</c:v>
                </c:pt>
                <c:pt idx="18">
                  <c:v>0.98846787479406917</c:v>
                </c:pt>
                <c:pt idx="19">
                  <c:v>-0.45146726862302483</c:v>
                </c:pt>
                <c:pt idx="20">
                  <c:v>-4.5696068012752393</c:v>
                </c:pt>
                <c:pt idx="21">
                  <c:v>0</c:v>
                </c:pt>
                <c:pt idx="23">
                  <c:v>-0.84388185654008441</c:v>
                </c:pt>
                <c:pt idx="24">
                  <c:v>0.69156293222683263</c:v>
                </c:pt>
                <c:pt idx="25">
                  <c:v>-2.579271178419309</c:v>
                </c:pt>
              </c:numCache>
            </c:numRef>
          </c:val>
          <c:extLst>
            <c:ext xmlns:c16="http://schemas.microsoft.com/office/drawing/2014/chart" uri="{C3380CC4-5D6E-409C-BE32-E72D297353CC}">
              <c16:uniqueId val="{00000020-00A9-4634-B3B2-42C3C76DBCC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{8A89DC8C-8258-4182-AB62-AFFBFAC5CFF9}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0A9-4634-B3B2-42C3C76DBCC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{3C8CDB4C-9DCD-49C7-9776-8CB86D4CDC73}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0A9-4634-B3B2-42C3C76DBCC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{6FA64B04-1741-483A-9768-E63E9C4AEDBD}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0A9-4634-B3B2-42C3C76DBCC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{59A59217-1CF8-4967-8BB8-851A7A86DBAC}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0A9-4634-B3B2-42C3C76DBCC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{0AD43D8B-7D72-4C78-946E-DCD6657C2271}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0A9-4634-B3B2-42C3C76DBCC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{E3A7CF79-9F1C-4828-B3D2-E8A71D076F76}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0A9-4634-B3B2-42C3C76DBCC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{0A8E93D3-5F74-4626-BFA9-DB6DB547AAB9}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0A9-4634-B3B2-42C3C76DBCC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{51BBD6EA-C13F-42F6-828F-8D79B002CC50}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0A9-4634-B3B2-42C3C76DBCC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{D0AAEB7F-03B6-4DF8-8682-87E91BDE44E8}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0A9-4634-B3B2-42C3C76DBCC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{15D9921D-5059-4FFA-89B3-51F9C52E38D9}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0A9-4634-B3B2-42C3C76DBCC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{A4BADAA6-32DF-43AD-A90B-85D5B07AE4EB}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0A9-4634-B3B2-42C3C76DBCC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{8532F403-5EFE-4423-BFE1-669C98BFC054}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0A9-4634-B3B2-42C3C76DBCC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{79AB52A1-4809-45C0-B57B-ECD0A2450414}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0A9-4634-B3B2-42C3C76DBCC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{668791B4-34E3-4416-A1D8-E13D2DDD6122}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0A9-4634-B3B2-42C3C76DBCC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{B7B74866-E72D-42D2-9AB3-8C6E9725FEA5}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0A9-4634-B3B2-42C3C76DBCC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{87F5475D-C837-4E45-A94E-AD51C1E5643F}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0A9-4634-B3B2-42C3C76DBCC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{C5546F27-BAEB-4709-96F0-DF565D16E24B}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0A9-4634-B3B2-42C3C76DBCC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{88805CAC-DE07-4673-BD6E-BDD249EADC5F}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0A9-4634-B3B2-42C3C76DBCC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{B057D91B-0B1C-4A19-B7C6-5CE6F10C2578}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0A9-4634-B3B2-42C3C76DBCC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{F54AF07D-C216-4CC7-A690-288FD542047B}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0A9-4634-B3B2-42C3C76DBCC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{5FCA8F40-C772-478A-A2D7-C3607F9C930C}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0A9-4634-B3B2-42C3C76DBCC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{23E06C88-A25E-48AF-9D18-3339DBF924FB}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0A9-4634-B3B2-42C3C76DBCC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{1F71A451-1B06-4B26-AA02-64DAD06DBAB9}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0A9-4634-B3B2-42C3C76DBCC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{3B789C64-98A1-421E-A364-D810D627B298}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0A9-4634-B3B2-42C3C76DBCC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{2790492C-4B23-4FE1-9CFA-0137EEF739A3}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0A9-4634-B3B2-42C3C76DBCC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{E6745F2D-8610-49A3-AC38-12D406CE7351}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0A9-4634-B3B2-42C3C76DBCC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{60F40AF5-BDAF-4CF7-9806-CFFDF1E03C75}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0A9-4634-B3B2-42C3C76DBCC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{7826ED0F-A176-4C53-9B2A-9DFEAC5D3BA9}</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0A9-4634-B3B2-42C3C76DBCC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{1024D936-8B2D-45F6-BF98-801BB9B49C17}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0A9-4634-B3B2-42C3C76DBCC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{FED5D0B4-1226-4341-939F-8AF1F3190010}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0A9-4634-B3B2-42C3C76DBCC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{338E1DAA-D037-48AA-BF01-395D970BBC48}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0A9-4634-B3B2-42C3C76DBCC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{B44ABC56-D385-4DD2-A855-C3FA359A2EBB}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0A9-4634-B3B2-42C3C76DBCC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0A9-4634-B3B2-42C3C76DBCC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0A9-4634-B3B2-42C3C76DBCC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{590B3D28-4EB7-4D87-AFBB-0E7EC0139BC9}</c15:txfldGUID>
                      <c15:f>Diagramm!$I$46</c15:f>
                      <c15:dlblFieldTableCache>
                        <c:ptCount val="1"/>
                      </c15:dlblFieldTableCache>
                    </c15:dlblFTEntry>
                  </c15:dlblFieldTable>
                  <c15:showDataLabelsRange val="0"/>
                </c:ext>
                <c:ext xmlns:c16="http://schemas.microsoft.com/office/drawing/2014/chart" uri="{C3380CC4-5D6E-409C-BE32-E72D297353CC}">
                  <c16:uniqueId val="{00000000-A16A-4B7D-A38B-AA39EFB4240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{9212D4A7-3356-424F-9A17-80FAA9969E2F}</c15:txfldGUID>
                      <c15:f>Diagramm!$I$47</c15:f>
                      <c15:dlblFieldTableCache>
                        <c:ptCount val="1"/>
                      </c15:dlblFieldTableCache>
                    </c15:dlblFTEntry>
                  </c15:dlblFieldTable>
                  <c15:showDataLabelsRange val="0"/>
                </c:ext>
                <c:ext xmlns:c16="http://schemas.microsoft.com/office/drawing/2014/chart" uri="{C3380CC4-5D6E-409C-BE32-E72D297353CC}">
                  <c16:uniqueId val="{00000001-A16A-4B7D-A38B-AA39EFB4240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{8E83FB75-46D3-49DB-AD3B-74CE32592B04}</c15:txfldGUID>
                      <c15:f>Diagramm!$I$48</c15:f>
                      <c15:dlblFieldTableCache>
                        <c:ptCount val="1"/>
                      </c15:dlblFieldTableCache>
                    </c15:dlblFTEntry>
                  </c15:dlblFieldTable>
                  <c15:showDataLabelsRange val="0"/>
                </c:ext>
                <c:ext xmlns:c16="http://schemas.microsoft.com/office/drawing/2014/chart" uri="{C3380CC4-5D6E-409C-BE32-E72D297353CC}">
                  <c16:uniqueId val="{00000002-A16A-4B7D-A38B-AA39EFB4240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{C08FF4EF-2898-4DE8-BE32-0BD254AF5226}</c15:txfldGUID>
                      <c15:f>Diagramm!$I$49</c15:f>
                      <c15:dlblFieldTableCache>
                        <c:ptCount val="1"/>
                      </c15:dlblFieldTableCache>
                    </c15:dlblFTEntry>
                  </c15:dlblFieldTable>
                  <c15:showDataLabelsRange val="0"/>
                </c:ext>
                <c:ext xmlns:c16="http://schemas.microsoft.com/office/drawing/2014/chart" uri="{C3380CC4-5D6E-409C-BE32-E72D297353CC}">
                  <c16:uniqueId val="{00000003-A16A-4B7D-A38B-AA39EFB4240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{BD866A6D-0838-4548-B18F-39AC2F18CB63}</c15:txfldGUID>
                      <c15:f>Diagramm!$I$50</c15:f>
                      <c15:dlblFieldTableCache>
                        <c:ptCount val="1"/>
                      </c15:dlblFieldTableCache>
                    </c15:dlblFTEntry>
                  </c15:dlblFieldTable>
                  <c15:showDataLabelsRange val="0"/>
                </c:ext>
                <c:ext xmlns:c16="http://schemas.microsoft.com/office/drawing/2014/chart" uri="{C3380CC4-5D6E-409C-BE32-E72D297353CC}">
                  <c16:uniqueId val="{00000004-A16A-4B7D-A38B-AA39EFB4240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{E180976D-91C7-4496-BD51-419693336EFA}</c15:txfldGUID>
                      <c15:f>Diagramm!$I$51</c15:f>
                      <c15:dlblFieldTableCache>
                        <c:ptCount val="1"/>
                      </c15:dlblFieldTableCache>
                    </c15:dlblFTEntry>
                  </c15:dlblFieldTable>
                  <c15:showDataLabelsRange val="0"/>
                </c:ext>
                <c:ext xmlns:c16="http://schemas.microsoft.com/office/drawing/2014/chart" uri="{C3380CC4-5D6E-409C-BE32-E72D297353CC}">
                  <c16:uniqueId val="{00000005-A16A-4B7D-A38B-AA39EFB4240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{D037DC76-1C91-4CF2-8961-B82B40C36F04}</c15:txfldGUID>
                      <c15:f>Diagramm!$I$52</c15:f>
                      <c15:dlblFieldTableCache>
                        <c:ptCount val="1"/>
                      </c15:dlblFieldTableCache>
                    </c15:dlblFTEntry>
                  </c15:dlblFieldTable>
                  <c15:showDataLabelsRange val="0"/>
                </c:ext>
                <c:ext xmlns:c16="http://schemas.microsoft.com/office/drawing/2014/chart" uri="{C3380CC4-5D6E-409C-BE32-E72D297353CC}">
                  <c16:uniqueId val="{00000006-A16A-4B7D-A38B-AA39EFB4240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{876AF40C-964E-4E58-9263-8FA2B6EEAE6F}</c15:txfldGUID>
                      <c15:f>Diagramm!$I$53</c15:f>
                      <c15:dlblFieldTableCache>
                        <c:ptCount val="1"/>
                      </c15:dlblFieldTableCache>
                    </c15:dlblFTEntry>
                  </c15:dlblFieldTable>
                  <c15:showDataLabelsRange val="0"/>
                </c:ext>
                <c:ext xmlns:c16="http://schemas.microsoft.com/office/drawing/2014/chart" uri="{C3380CC4-5D6E-409C-BE32-E72D297353CC}">
                  <c16:uniqueId val="{00000007-A16A-4B7D-A38B-AA39EFB4240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{64A06EE1-7962-4BE8-A817-F61A3ED811B7}</c15:txfldGUID>
                      <c15:f>Diagramm!$I$54</c15:f>
                      <c15:dlblFieldTableCache>
                        <c:ptCount val="1"/>
                      </c15:dlblFieldTableCache>
                    </c15:dlblFTEntry>
                  </c15:dlblFieldTable>
                  <c15:showDataLabelsRange val="0"/>
                </c:ext>
                <c:ext xmlns:c16="http://schemas.microsoft.com/office/drawing/2014/chart" uri="{C3380CC4-5D6E-409C-BE32-E72D297353CC}">
                  <c16:uniqueId val="{00000008-A16A-4B7D-A38B-AA39EFB4240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{9E3334AE-7A19-45CC-B611-3028DFA2A48D}</c15:txfldGUID>
                      <c15:f>Diagramm!$I$55</c15:f>
                      <c15:dlblFieldTableCache>
                        <c:ptCount val="1"/>
                      </c15:dlblFieldTableCache>
                    </c15:dlblFTEntry>
                  </c15:dlblFieldTable>
                  <c15:showDataLabelsRange val="0"/>
                </c:ext>
                <c:ext xmlns:c16="http://schemas.microsoft.com/office/drawing/2014/chart" uri="{C3380CC4-5D6E-409C-BE32-E72D297353CC}">
                  <c16:uniqueId val="{00000009-A16A-4B7D-A38B-AA39EFB4240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{48EBB1A2-0CED-44C3-854D-F958D5E3E285}</c15:txfldGUID>
                      <c15:f>Diagramm!$I$56</c15:f>
                      <c15:dlblFieldTableCache>
                        <c:ptCount val="1"/>
                      </c15:dlblFieldTableCache>
                    </c15:dlblFTEntry>
                  </c15:dlblFieldTable>
                  <c15:showDataLabelsRange val="0"/>
                </c:ext>
                <c:ext xmlns:c16="http://schemas.microsoft.com/office/drawing/2014/chart" uri="{C3380CC4-5D6E-409C-BE32-E72D297353CC}">
                  <c16:uniqueId val="{0000000A-A16A-4B7D-A38B-AA39EFB4240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{AFED0A33-D4A1-4C71-B332-CE7DC860DEBF}</c15:txfldGUID>
                      <c15:f>Diagramm!$I$57</c15:f>
                      <c15:dlblFieldTableCache>
                        <c:ptCount val="1"/>
                      </c15:dlblFieldTableCache>
                    </c15:dlblFTEntry>
                  </c15:dlblFieldTable>
                  <c15:showDataLabelsRange val="0"/>
                </c:ext>
                <c:ext xmlns:c16="http://schemas.microsoft.com/office/drawing/2014/chart" uri="{C3380CC4-5D6E-409C-BE32-E72D297353CC}">
                  <c16:uniqueId val="{0000000B-A16A-4B7D-A38B-AA39EFB4240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{63B739DA-5064-4CDC-AACC-EA948848A655}</c15:txfldGUID>
                      <c15:f>Diagramm!$I$58</c15:f>
                      <c15:dlblFieldTableCache>
                        <c:ptCount val="1"/>
                      </c15:dlblFieldTableCache>
                    </c15:dlblFTEntry>
                  </c15:dlblFieldTable>
                  <c15:showDataLabelsRange val="0"/>
                </c:ext>
                <c:ext xmlns:c16="http://schemas.microsoft.com/office/drawing/2014/chart" uri="{C3380CC4-5D6E-409C-BE32-E72D297353CC}">
                  <c16:uniqueId val="{0000000C-A16A-4B7D-A38B-AA39EFB4240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{FC9C771C-D224-47B1-B870-620750E659AC}</c15:txfldGUID>
                      <c15:f>Diagramm!$I$59</c15:f>
                      <c15:dlblFieldTableCache>
                        <c:ptCount val="1"/>
                      </c15:dlblFieldTableCache>
                    </c15:dlblFTEntry>
                  </c15:dlblFieldTable>
                  <c15:showDataLabelsRange val="0"/>
                </c:ext>
                <c:ext xmlns:c16="http://schemas.microsoft.com/office/drawing/2014/chart" uri="{C3380CC4-5D6E-409C-BE32-E72D297353CC}">
                  <c16:uniqueId val="{0000000D-A16A-4B7D-A38B-AA39EFB4240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{F23C76A8-38A1-4EA2-8D51-8C7D6F031EA0}</c15:txfldGUID>
                      <c15:f>Diagramm!$I$60</c15:f>
                      <c15:dlblFieldTableCache>
                        <c:ptCount val="1"/>
                      </c15:dlblFieldTableCache>
                    </c15:dlblFTEntry>
                  </c15:dlblFieldTable>
                  <c15:showDataLabelsRange val="0"/>
                </c:ext>
                <c:ext xmlns:c16="http://schemas.microsoft.com/office/drawing/2014/chart" uri="{C3380CC4-5D6E-409C-BE32-E72D297353CC}">
                  <c16:uniqueId val="{0000000E-A16A-4B7D-A38B-AA39EFB4240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{F9519D62-897D-498E-8758-D3F27DF22246}</c15:txfldGUID>
                      <c15:f>Diagramm!$I$61</c15:f>
                      <c15:dlblFieldTableCache>
                        <c:ptCount val="1"/>
                      </c15:dlblFieldTableCache>
                    </c15:dlblFTEntry>
                  </c15:dlblFieldTable>
                  <c15:showDataLabelsRange val="0"/>
                </c:ext>
                <c:ext xmlns:c16="http://schemas.microsoft.com/office/drawing/2014/chart" uri="{C3380CC4-5D6E-409C-BE32-E72D297353CC}">
                  <c16:uniqueId val="{0000000F-A16A-4B7D-A38B-AA39EFB4240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{2599D6CD-38A3-43FC-9E3F-6C0C2F059BF2}</c15:txfldGUID>
                      <c15:f>Diagramm!$I$62</c15:f>
                      <c15:dlblFieldTableCache>
                        <c:ptCount val="1"/>
                      </c15:dlblFieldTableCache>
                    </c15:dlblFTEntry>
                  </c15:dlblFieldTable>
                  <c15:showDataLabelsRange val="0"/>
                </c:ext>
                <c:ext xmlns:c16="http://schemas.microsoft.com/office/drawing/2014/chart" uri="{C3380CC4-5D6E-409C-BE32-E72D297353CC}">
                  <c16:uniqueId val="{00000010-A16A-4B7D-A38B-AA39EFB4240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{176B25B3-73DA-42CB-9F41-7B3C8871E7DD}</c15:txfldGUID>
                      <c15:f>Diagramm!$I$63</c15:f>
                      <c15:dlblFieldTableCache>
                        <c:ptCount val="1"/>
                      </c15:dlblFieldTableCache>
                    </c15:dlblFTEntry>
                  </c15:dlblFieldTable>
                  <c15:showDataLabelsRange val="0"/>
                </c:ext>
                <c:ext xmlns:c16="http://schemas.microsoft.com/office/drawing/2014/chart" uri="{C3380CC4-5D6E-409C-BE32-E72D297353CC}">
                  <c16:uniqueId val="{00000011-A16A-4B7D-A38B-AA39EFB4240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{B01E9F4C-F8C3-4812-9807-2642AD0C3DBF}</c15:txfldGUID>
                      <c15:f>Diagramm!$I$64</c15:f>
                      <c15:dlblFieldTableCache>
                        <c:ptCount val="1"/>
                      </c15:dlblFieldTableCache>
                    </c15:dlblFTEntry>
                  </c15:dlblFieldTable>
                  <c15:showDataLabelsRange val="0"/>
                </c:ext>
                <c:ext xmlns:c16="http://schemas.microsoft.com/office/drawing/2014/chart" uri="{C3380CC4-5D6E-409C-BE32-E72D297353CC}">
                  <c16:uniqueId val="{00000012-A16A-4B7D-A38B-AA39EFB4240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{9AA95876-71DA-4B49-935D-828D25030870}</c15:txfldGUID>
                      <c15:f>Diagramm!$I$65</c15:f>
                      <c15:dlblFieldTableCache>
                        <c:ptCount val="1"/>
                      </c15:dlblFieldTableCache>
                    </c15:dlblFTEntry>
                  </c15:dlblFieldTable>
                  <c15:showDataLabelsRange val="0"/>
                </c:ext>
                <c:ext xmlns:c16="http://schemas.microsoft.com/office/drawing/2014/chart" uri="{C3380CC4-5D6E-409C-BE32-E72D297353CC}">
                  <c16:uniqueId val="{00000013-A16A-4B7D-A38B-AA39EFB4240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{CF42AEFF-62A0-492F-8F3F-3EF9FAFB4D84}</c15:txfldGUID>
                      <c15:f>Diagramm!$I$66</c15:f>
                      <c15:dlblFieldTableCache>
                        <c:ptCount val="1"/>
                      </c15:dlblFieldTableCache>
                    </c15:dlblFTEntry>
                  </c15:dlblFieldTable>
                  <c15:showDataLabelsRange val="0"/>
                </c:ext>
                <c:ext xmlns:c16="http://schemas.microsoft.com/office/drawing/2014/chart" uri="{C3380CC4-5D6E-409C-BE32-E72D297353CC}">
                  <c16:uniqueId val="{00000014-A16A-4B7D-A38B-AA39EFB4240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{916F7B95-8E77-486E-B392-36570FC1C032}</c15:txfldGUID>
                      <c15:f>Diagramm!$I$67</c15:f>
                      <c15:dlblFieldTableCache>
                        <c:ptCount val="1"/>
                      </c15:dlblFieldTableCache>
                    </c15:dlblFTEntry>
                  </c15:dlblFieldTable>
                  <c15:showDataLabelsRange val="0"/>
                </c:ext>
                <c:ext xmlns:c16="http://schemas.microsoft.com/office/drawing/2014/chart" uri="{C3380CC4-5D6E-409C-BE32-E72D297353CC}">
                  <c16:uniqueId val="{00000015-A16A-4B7D-A38B-AA39EFB4240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16A-4B7D-A38B-AA39EFB4240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{1A3DFCB2-A32A-477B-A434-2803515DD5BA}</c15:txfldGUID>
                      <c15:f>Diagramm!$K$46</c15:f>
                      <c15:dlblFieldTableCache>
                        <c:ptCount val="1"/>
                      </c15:dlblFieldTableCache>
                    </c15:dlblFTEntry>
                  </c15:dlblFieldTable>
                  <c15:showDataLabelsRange val="0"/>
                </c:ext>
                <c:ext xmlns:c16="http://schemas.microsoft.com/office/drawing/2014/chart" uri="{C3380CC4-5D6E-409C-BE32-E72D297353CC}">
                  <c16:uniqueId val="{00000017-A16A-4B7D-A38B-AA39EFB4240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{9834AF9B-71A6-4341-B5DA-1330EB5C541D}</c15:txfldGUID>
                      <c15:f>Diagramm!$K$47</c15:f>
                      <c15:dlblFieldTableCache>
                        <c:ptCount val="1"/>
                      </c15:dlblFieldTableCache>
                    </c15:dlblFTEntry>
                  </c15:dlblFieldTable>
                  <c15:showDataLabelsRange val="0"/>
                </c:ext>
                <c:ext xmlns:c16="http://schemas.microsoft.com/office/drawing/2014/chart" uri="{C3380CC4-5D6E-409C-BE32-E72D297353CC}">
                  <c16:uniqueId val="{00000018-A16A-4B7D-A38B-AA39EFB4240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{35C798D2-E2EA-418B-AF8C-C2824587783C}</c15:txfldGUID>
                      <c15:f>Diagramm!$K$48</c15:f>
                      <c15:dlblFieldTableCache>
                        <c:ptCount val="1"/>
                      </c15:dlblFieldTableCache>
                    </c15:dlblFTEntry>
                  </c15:dlblFieldTable>
                  <c15:showDataLabelsRange val="0"/>
                </c:ext>
                <c:ext xmlns:c16="http://schemas.microsoft.com/office/drawing/2014/chart" uri="{C3380CC4-5D6E-409C-BE32-E72D297353CC}">
                  <c16:uniqueId val="{00000019-A16A-4B7D-A38B-AA39EFB4240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{4D67EB22-9A33-4AAC-A3D9-1C26EB72BBA6}</c15:txfldGUID>
                      <c15:f>Diagramm!$K$49</c15:f>
                      <c15:dlblFieldTableCache>
                        <c:ptCount val="1"/>
                      </c15:dlblFieldTableCache>
                    </c15:dlblFTEntry>
                  </c15:dlblFieldTable>
                  <c15:showDataLabelsRange val="0"/>
                </c:ext>
                <c:ext xmlns:c16="http://schemas.microsoft.com/office/drawing/2014/chart" uri="{C3380CC4-5D6E-409C-BE32-E72D297353CC}">
                  <c16:uniqueId val="{0000001A-A16A-4B7D-A38B-AA39EFB4240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{B1079325-3809-42DF-B934-C3E06B829D67}</c15:txfldGUID>
                      <c15:f>Diagramm!$K$50</c15:f>
                      <c15:dlblFieldTableCache>
                        <c:ptCount val="1"/>
                      </c15:dlblFieldTableCache>
                    </c15:dlblFTEntry>
                  </c15:dlblFieldTable>
                  <c15:showDataLabelsRange val="0"/>
                </c:ext>
                <c:ext xmlns:c16="http://schemas.microsoft.com/office/drawing/2014/chart" uri="{C3380CC4-5D6E-409C-BE32-E72D297353CC}">
                  <c16:uniqueId val="{0000001B-A16A-4B7D-A38B-AA39EFB4240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{1CA52846-DC44-4B52-8504-87CD414E9257}</c15:txfldGUID>
                      <c15:f>Diagramm!$K$51</c15:f>
                      <c15:dlblFieldTableCache>
                        <c:ptCount val="1"/>
                      </c15:dlblFieldTableCache>
                    </c15:dlblFTEntry>
                  </c15:dlblFieldTable>
                  <c15:showDataLabelsRange val="0"/>
                </c:ext>
                <c:ext xmlns:c16="http://schemas.microsoft.com/office/drawing/2014/chart" uri="{C3380CC4-5D6E-409C-BE32-E72D297353CC}">
                  <c16:uniqueId val="{0000001C-A16A-4B7D-A38B-AA39EFB4240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{C3D5F5FC-947F-425C-8AC2-0269BFC65453}</c15:txfldGUID>
                      <c15:f>Diagramm!$K$52</c15:f>
                      <c15:dlblFieldTableCache>
                        <c:ptCount val="1"/>
                      </c15:dlblFieldTableCache>
                    </c15:dlblFTEntry>
                  </c15:dlblFieldTable>
                  <c15:showDataLabelsRange val="0"/>
                </c:ext>
                <c:ext xmlns:c16="http://schemas.microsoft.com/office/drawing/2014/chart" uri="{C3380CC4-5D6E-409C-BE32-E72D297353CC}">
                  <c16:uniqueId val="{0000001D-A16A-4B7D-A38B-AA39EFB4240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{59679203-6176-4E8E-8BA1-7FA9C2900C70}</c15:txfldGUID>
                      <c15:f>Diagramm!$K$53</c15:f>
                      <c15:dlblFieldTableCache>
                        <c:ptCount val="1"/>
                      </c15:dlblFieldTableCache>
                    </c15:dlblFTEntry>
                  </c15:dlblFieldTable>
                  <c15:showDataLabelsRange val="0"/>
                </c:ext>
                <c:ext xmlns:c16="http://schemas.microsoft.com/office/drawing/2014/chart" uri="{C3380CC4-5D6E-409C-BE32-E72D297353CC}">
                  <c16:uniqueId val="{0000001E-A16A-4B7D-A38B-AA39EFB4240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{535B12AF-2C09-4EB0-8E10-F5F6512BAB17}</c15:txfldGUID>
                      <c15:f>Diagramm!$K$54</c15:f>
                      <c15:dlblFieldTableCache>
                        <c:ptCount val="1"/>
                      </c15:dlblFieldTableCache>
                    </c15:dlblFTEntry>
                  </c15:dlblFieldTable>
                  <c15:showDataLabelsRange val="0"/>
                </c:ext>
                <c:ext xmlns:c16="http://schemas.microsoft.com/office/drawing/2014/chart" uri="{C3380CC4-5D6E-409C-BE32-E72D297353CC}">
                  <c16:uniqueId val="{0000001F-A16A-4B7D-A38B-AA39EFB4240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{8CB98B99-1A2A-46B3-B5B4-1E1F47289E98}</c15:txfldGUID>
                      <c15:f>Diagramm!$K$55</c15:f>
                      <c15:dlblFieldTableCache>
                        <c:ptCount val="1"/>
                      </c15:dlblFieldTableCache>
                    </c15:dlblFTEntry>
                  </c15:dlblFieldTable>
                  <c15:showDataLabelsRange val="0"/>
                </c:ext>
                <c:ext xmlns:c16="http://schemas.microsoft.com/office/drawing/2014/chart" uri="{C3380CC4-5D6E-409C-BE32-E72D297353CC}">
                  <c16:uniqueId val="{00000020-A16A-4B7D-A38B-AA39EFB4240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{9A10B28A-7E16-48E1-8458-2E8AC781BD7F}</c15:txfldGUID>
                      <c15:f>Diagramm!$K$56</c15:f>
                      <c15:dlblFieldTableCache>
                        <c:ptCount val="1"/>
                      </c15:dlblFieldTableCache>
                    </c15:dlblFTEntry>
                  </c15:dlblFieldTable>
                  <c15:showDataLabelsRange val="0"/>
                </c:ext>
                <c:ext xmlns:c16="http://schemas.microsoft.com/office/drawing/2014/chart" uri="{C3380CC4-5D6E-409C-BE32-E72D297353CC}">
                  <c16:uniqueId val="{00000021-A16A-4B7D-A38B-AA39EFB4240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{6EE22672-C4C3-480E-96D9-CA1885EB19EA}</c15:txfldGUID>
                      <c15:f>Diagramm!$K$57</c15:f>
                      <c15:dlblFieldTableCache>
                        <c:ptCount val="1"/>
                      </c15:dlblFieldTableCache>
                    </c15:dlblFTEntry>
                  </c15:dlblFieldTable>
                  <c15:showDataLabelsRange val="0"/>
                </c:ext>
                <c:ext xmlns:c16="http://schemas.microsoft.com/office/drawing/2014/chart" uri="{C3380CC4-5D6E-409C-BE32-E72D297353CC}">
                  <c16:uniqueId val="{00000022-A16A-4B7D-A38B-AA39EFB4240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{DF5004CC-F796-4556-A182-41A89EF59FCF}</c15:txfldGUID>
                      <c15:f>Diagramm!$K$58</c15:f>
                      <c15:dlblFieldTableCache>
                        <c:ptCount val="1"/>
                      </c15:dlblFieldTableCache>
                    </c15:dlblFTEntry>
                  </c15:dlblFieldTable>
                  <c15:showDataLabelsRange val="0"/>
                </c:ext>
                <c:ext xmlns:c16="http://schemas.microsoft.com/office/drawing/2014/chart" uri="{C3380CC4-5D6E-409C-BE32-E72D297353CC}">
                  <c16:uniqueId val="{00000023-A16A-4B7D-A38B-AA39EFB4240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{D6C80D16-1B0B-4992-B8B5-5AC7505F7456}</c15:txfldGUID>
                      <c15:f>Diagramm!$K$59</c15:f>
                      <c15:dlblFieldTableCache>
                        <c:ptCount val="1"/>
                      </c15:dlblFieldTableCache>
                    </c15:dlblFTEntry>
                  </c15:dlblFieldTable>
                  <c15:showDataLabelsRange val="0"/>
                </c:ext>
                <c:ext xmlns:c16="http://schemas.microsoft.com/office/drawing/2014/chart" uri="{C3380CC4-5D6E-409C-BE32-E72D297353CC}">
                  <c16:uniqueId val="{00000024-A16A-4B7D-A38B-AA39EFB4240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{A186A589-308A-4D67-BA74-47E5C8853F38}</c15:txfldGUID>
                      <c15:f>Diagramm!$K$60</c15:f>
                      <c15:dlblFieldTableCache>
                        <c:ptCount val="1"/>
                      </c15:dlblFieldTableCache>
                    </c15:dlblFTEntry>
                  </c15:dlblFieldTable>
                  <c15:showDataLabelsRange val="0"/>
                </c:ext>
                <c:ext xmlns:c16="http://schemas.microsoft.com/office/drawing/2014/chart" uri="{C3380CC4-5D6E-409C-BE32-E72D297353CC}">
                  <c16:uniqueId val="{00000025-A16A-4B7D-A38B-AA39EFB4240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{61D61090-414E-46BE-89F6-F316F2BE472A}</c15:txfldGUID>
                      <c15:f>Diagramm!$K$61</c15:f>
                      <c15:dlblFieldTableCache>
                        <c:ptCount val="1"/>
                      </c15:dlblFieldTableCache>
                    </c15:dlblFTEntry>
                  </c15:dlblFieldTable>
                  <c15:showDataLabelsRange val="0"/>
                </c:ext>
                <c:ext xmlns:c16="http://schemas.microsoft.com/office/drawing/2014/chart" uri="{C3380CC4-5D6E-409C-BE32-E72D297353CC}">
                  <c16:uniqueId val="{00000026-A16A-4B7D-A38B-AA39EFB4240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{960D9F09-AB7B-4D35-A134-B4F6D3097281}</c15:txfldGUID>
                      <c15:f>Diagramm!$K$62</c15:f>
                      <c15:dlblFieldTableCache>
                        <c:ptCount val="1"/>
                      </c15:dlblFieldTableCache>
                    </c15:dlblFTEntry>
                  </c15:dlblFieldTable>
                  <c15:showDataLabelsRange val="0"/>
                </c:ext>
                <c:ext xmlns:c16="http://schemas.microsoft.com/office/drawing/2014/chart" uri="{C3380CC4-5D6E-409C-BE32-E72D297353CC}">
                  <c16:uniqueId val="{00000027-A16A-4B7D-A38B-AA39EFB4240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{B1610850-504D-44F3-A6CF-C6FC77DF5D48}</c15:txfldGUID>
                      <c15:f>Diagramm!$K$63</c15:f>
                      <c15:dlblFieldTableCache>
                        <c:ptCount val="1"/>
                      </c15:dlblFieldTableCache>
                    </c15:dlblFTEntry>
                  </c15:dlblFieldTable>
                  <c15:showDataLabelsRange val="0"/>
                </c:ext>
                <c:ext xmlns:c16="http://schemas.microsoft.com/office/drawing/2014/chart" uri="{C3380CC4-5D6E-409C-BE32-E72D297353CC}">
                  <c16:uniqueId val="{00000028-A16A-4B7D-A38B-AA39EFB4240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{AF7C6990-FCAB-4F83-B7D6-801D6BC44194}</c15:txfldGUID>
                      <c15:f>Diagramm!$K$64</c15:f>
                      <c15:dlblFieldTableCache>
                        <c:ptCount val="1"/>
                      </c15:dlblFieldTableCache>
                    </c15:dlblFTEntry>
                  </c15:dlblFieldTable>
                  <c15:showDataLabelsRange val="0"/>
                </c:ext>
                <c:ext xmlns:c16="http://schemas.microsoft.com/office/drawing/2014/chart" uri="{C3380CC4-5D6E-409C-BE32-E72D297353CC}">
                  <c16:uniqueId val="{00000029-A16A-4B7D-A38B-AA39EFB4240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{7E2001F5-6D43-4159-9B48-4A036D214C3B}</c15:txfldGUID>
                      <c15:f>Diagramm!$K$65</c15:f>
                      <c15:dlblFieldTableCache>
                        <c:ptCount val="1"/>
                      </c15:dlblFieldTableCache>
                    </c15:dlblFTEntry>
                  </c15:dlblFieldTable>
                  <c15:showDataLabelsRange val="0"/>
                </c:ext>
                <c:ext xmlns:c16="http://schemas.microsoft.com/office/drawing/2014/chart" uri="{C3380CC4-5D6E-409C-BE32-E72D297353CC}">
                  <c16:uniqueId val="{0000002A-A16A-4B7D-A38B-AA39EFB4240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{8E4CE10F-E515-4B01-8DAB-F287103BB23A}</c15:txfldGUID>
                      <c15:f>Diagramm!$K$66</c15:f>
                      <c15:dlblFieldTableCache>
                        <c:ptCount val="1"/>
                      </c15:dlblFieldTableCache>
                    </c15:dlblFTEntry>
                  </c15:dlblFieldTable>
                  <c15:showDataLabelsRange val="0"/>
                </c:ext>
                <c:ext xmlns:c16="http://schemas.microsoft.com/office/drawing/2014/chart" uri="{C3380CC4-5D6E-409C-BE32-E72D297353CC}">
                  <c16:uniqueId val="{0000002B-A16A-4B7D-A38B-AA39EFB4240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{63FE4DD9-1518-4D34-BD7E-790EE2E20BFB}</c15:txfldGUID>
                      <c15:f>Diagramm!$K$67</c15:f>
                      <c15:dlblFieldTableCache>
                        <c:ptCount val="1"/>
                      </c15:dlblFieldTableCache>
                    </c15:dlblFTEntry>
                  </c15:dlblFieldTable>
                  <c15:showDataLabelsRange val="0"/>
                </c:ext>
                <c:ext xmlns:c16="http://schemas.microsoft.com/office/drawing/2014/chart" uri="{C3380CC4-5D6E-409C-BE32-E72D297353CC}">
                  <c16:uniqueId val="{0000002C-A16A-4B7D-A38B-AA39EFB4240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16A-4B7D-A38B-AA39EFB4240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{B5304EF7-2889-40DA-88D0-218773018720}</c15:txfldGUID>
                      <c15:f>Diagramm!$J$46</c15:f>
                      <c15:dlblFieldTableCache>
                        <c:ptCount val="1"/>
                      </c15:dlblFieldTableCache>
                    </c15:dlblFTEntry>
                  </c15:dlblFieldTable>
                  <c15:showDataLabelsRange val="0"/>
                </c:ext>
                <c:ext xmlns:c16="http://schemas.microsoft.com/office/drawing/2014/chart" uri="{C3380CC4-5D6E-409C-BE32-E72D297353CC}">
                  <c16:uniqueId val="{0000002E-A16A-4B7D-A38B-AA39EFB4240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{BC23E156-0235-48F8-B326-6945C64647B7}</c15:txfldGUID>
                      <c15:f>Diagramm!$J$47</c15:f>
                      <c15:dlblFieldTableCache>
                        <c:ptCount val="1"/>
                      </c15:dlblFieldTableCache>
                    </c15:dlblFTEntry>
                  </c15:dlblFieldTable>
                  <c15:showDataLabelsRange val="0"/>
                </c:ext>
                <c:ext xmlns:c16="http://schemas.microsoft.com/office/drawing/2014/chart" uri="{C3380CC4-5D6E-409C-BE32-E72D297353CC}">
                  <c16:uniqueId val="{0000002F-A16A-4B7D-A38B-AA39EFB4240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{7955E2D6-339D-4726-9437-3D7CA86FB835}</c15:txfldGUID>
                      <c15:f>Diagramm!$J$48</c15:f>
                      <c15:dlblFieldTableCache>
                        <c:ptCount val="1"/>
                      </c15:dlblFieldTableCache>
                    </c15:dlblFTEntry>
                  </c15:dlblFieldTable>
                  <c15:showDataLabelsRange val="0"/>
                </c:ext>
                <c:ext xmlns:c16="http://schemas.microsoft.com/office/drawing/2014/chart" uri="{C3380CC4-5D6E-409C-BE32-E72D297353CC}">
                  <c16:uniqueId val="{00000030-A16A-4B7D-A38B-AA39EFB4240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{5236C94B-D325-4D40-9747-ED3529B1275B}</c15:txfldGUID>
                      <c15:f>Diagramm!$J$49</c15:f>
                      <c15:dlblFieldTableCache>
                        <c:ptCount val="1"/>
                      </c15:dlblFieldTableCache>
                    </c15:dlblFTEntry>
                  </c15:dlblFieldTable>
                  <c15:showDataLabelsRange val="0"/>
                </c:ext>
                <c:ext xmlns:c16="http://schemas.microsoft.com/office/drawing/2014/chart" uri="{C3380CC4-5D6E-409C-BE32-E72D297353CC}">
                  <c16:uniqueId val="{00000031-A16A-4B7D-A38B-AA39EFB4240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{D52DB5D6-54CD-47DD-B584-B645B3965C66}</c15:txfldGUID>
                      <c15:f>Diagramm!$J$50</c15:f>
                      <c15:dlblFieldTableCache>
                        <c:ptCount val="1"/>
                      </c15:dlblFieldTableCache>
                    </c15:dlblFTEntry>
                  </c15:dlblFieldTable>
                  <c15:showDataLabelsRange val="0"/>
                </c:ext>
                <c:ext xmlns:c16="http://schemas.microsoft.com/office/drawing/2014/chart" uri="{C3380CC4-5D6E-409C-BE32-E72D297353CC}">
                  <c16:uniqueId val="{00000032-A16A-4B7D-A38B-AA39EFB4240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{D252B65A-1338-42FF-A3E7-D552D9D8FBB4}</c15:txfldGUID>
                      <c15:f>Diagramm!$J$51</c15:f>
                      <c15:dlblFieldTableCache>
                        <c:ptCount val="1"/>
                      </c15:dlblFieldTableCache>
                    </c15:dlblFTEntry>
                  </c15:dlblFieldTable>
                  <c15:showDataLabelsRange val="0"/>
                </c:ext>
                <c:ext xmlns:c16="http://schemas.microsoft.com/office/drawing/2014/chart" uri="{C3380CC4-5D6E-409C-BE32-E72D297353CC}">
                  <c16:uniqueId val="{00000033-A16A-4B7D-A38B-AA39EFB4240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{1F5A1247-2CC5-42FC-9770-A2F51B8B479B}</c15:txfldGUID>
                      <c15:f>Diagramm!$J$52</c15:f>
                      <c15:dlblFieldTableCache>
                        <c:ptCount val="1"/>
                      </c15:dlblFieldTableCache>
                    </c15:dlblFTEntry>
                  </c15:dlblFieldTable>
                  <c15:showDataLabelsRange val="0"/>
                </c:ext>
                <c:ext xmlns:c16="http://schemas.microsoft.com/office/drawing/2014/chart" uri="{C3380CC4-5D6E-409C-BE32-E72D297353CC}">
                  <c16:uniqueId val="{00000034-A16A-4B7D-A38B-AA39EFB4240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{4B5E977A-B42C-4F9E-8D9D-EEDB7BA12707}</c15:txfldGUID>
                      <c15:f>Diagramm!$J$53</c15:f>
                      <c15:dlblFieldTableCache>
                        <c:ptCount val="1"/>
                      </c15:dlblFieldTableCache>
                    </c15:dlblFTEntry>
                  </c15:dlblFieldTable>
                  <c15:showDataLabelsRange val="0"/>
                </c:ext>
                <c:ext xmlns:c16="http://schemas.microsoft.com/office/drawing/2014/chart" uri="{C3380CC4-5D6E-409C-BE32-E72D297353CC}">
                  <c16:uniqueId val="{00000035-A16A-4B7D-A38B-AA39EFB4240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{1EACDA8C-92EF-4EF1-8A30-5D45C6338F98}</c15:txfldGUID>
                      <c15:f>Diagramm!$J$54</c15:f>
                      <c15:dlblFieldTableCache>
                        <c:ptCount val="1"/>
                      </c15:dlblFieldTableCache>
                    </c15:dlblFTEntry>
                  </c15:dlblFieldTable>
                  <c15:showDataLabelsRange val="0"/>
                </c:ext>
                <c:ext xmlns:c16="http://schemas.microsoft.com/office/drawing/2014/chart" uri="{C3380CC4-5D6E-409C-BE32-E72D297353CC}">
                  <c16:uniqueId val="{00000036-A16A-4B7D-A38B-AA39EFB4240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{1004D9E5-0EC5-436F-9D83-A53B99AA43B9}</c15:txfldGUID>
                      <c15:f>Diagramm!$J$55</c15:f>
                      <c15:dlblFieldTableCache>
                        <c:ptCount val="1"/>
                      </c15:dlblFieldTableCache>
                    </c15:dlblFTEntry>
                  </c15:dlblFieldTable>
                  <c15:showDataLabelsRange val="0"/>
                </c:ext>
                <c:ext xmlns:c16="http://schemas.microsoft.com/office/drawing/2014/chart" uri="{C3380CC4-5D6E-409C-BE32-E72D297353CC}">
                  <c16:uniqueId val="{00000037-A16A-4B7D-A38B-AA39EFB4240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{12BAD4C9-33DB-4C31-B746-F355132BFAFA}</c15:txfldGUID>
                      <c15:f>Diagramm!$J$56</c15:f>
                      <c15:dlblFieldTableCache>
                        <c:ptCount val="1"/>
                      </c15:dlblFieldTableCache>
                    </c15:dlblFTEntry>
                  </c15:dlblFieldTable>
                  <c15:showDataLabelsRange val="0"/>
                </c:ext>
                <c:ext xmlns:c16="http://schemas.microsoft.com/office/drawing/2014/chart" uri="{C3380CC4-5D6E-409C-BE32-E72D297353CC}">
                  <c16:uniqueId val="{00000038-A16A-4B7D-A38B-AA39EFB4240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{1B7BB41B-81C2-4B74-A5FB-8832852FA6D1}</c15:txfldGUID>
                      <c15:f>Diagramm!$J$57</c15:f>
                      <c15:dlblFieldTableCache>
                        <c:ptCount val="1"/>
                      </c15:dlblFieldTableCache>
                    </c15:dlblFTEntry>
                  </c15:dlblFieldTable>
                  <c15:showDataLabelsRange val="0"/>
                </c:ext>
                <c:ext xmlns:c16="http://schemas.microsoft.com/office/drawing/2014/chart" uri="{C3380CC4-5D6E-409C-BE32-E72D297353CC}">
                  <c16:uniqueId val="{00000039-A16A-4B7D-A38B-AA39EFB4240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{3FF1F24B-9FC8-48E1-92D2-6E67594EF8B9}</c15:txfldGUID>
                      <c15:f>Diagramm!$J$58</c15:f>
                      <c15:dlblFieldTableCache>
                        <c:ptCount val="1"/>
                      </c15:dlblFieldTableCache>
                    </c15:dlblFTEntry>
                  </c15:dlblFieldTable>
                  <c15:showDataLabelsRange val="0"/>
                </c:ext>
                <c:ext xmlns:c16="http://schemas.microsoft.com/office/drawing/2014/chart" uri="{C3380CC4-5D6E-409C-BE32-E72D297353CC}">
                  <c16:uniqueId val="{0000003A-A16A-4B7D-A38B-AA39EFB4240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{FA9B72CF-0AF8-4CFA-8382-78A037E8EA6A}</c15:txfldGUID>
                      <c15:f>Diagramm!$J$59</c15:f>
                      <c15:dlblFieldTableCache>
                        <c:ptCount val="1"/>
                      </c15:dlblFieldTableCache>
                    </c15:dlblFTEntry>
                  </c15:dlblFieldTable>
                  <c15:showDataLabelsRange val="0"/>
                </c:ext>
                <c:ext xmlns:c16="http://schemas.microsoft.com/office/drawing/2014/chart" uri="{C3380CC4-5D6E-409C-BE32-E72D297353CC}">
                  <c16:uniqueId val="{0000003B-A16A-4B7D-A38B-AA39EFB4240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{00B31455-528C-486E-A59D-CD50E437FB41}</c15:txfldGUID>
                      <c15:f>Diagramm!$J$60</c15:f>
                      <c15:dlblFieldTableCache>
                        <c:ptCount val="1"/>
                      </c15:dlblFieldTableCache>
                    </c15:dlblFTEntry>
                  </c15:dlblFieldTable>
                  <c15:showDataLabelsRange val="0"/>
                </c:ext>
                <c:ext xmlns:c16="http://schemas.microsoft.com/office/drawing/2014/chart" uri="{C3380CC4-5D6E-409C-BE32-E72D297353CC}">
                  <c16:uniqueId val="{0000003C-A16A-4B7D-A38B-AA39EFB4240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{A14AF949-FBBC-49AC-A258-B28FD6405A12}</c15:txfldGUID>
                      <c15:f>Diagramm!$J$61</c15:f>
                      <c15:dlblFieldTableCache>
                        <c:ptCount val="1"/>
                      </c15:dlblFieldTableCache>
                    </c15:dlblFTEntry>
                  </c15:dlblFieldTable>
                  <c15:showDataLabelsRange val="0"/>
                </c:ext>
                <c:ext xmlns:c16="http://schemas.microsoft.com/office/drawing/2014/chart" uri="{C3380CC4-5D6E-409C-BE32-E72D297353CC}">
                  <c16:uniqueId val="{0000003D-A16A-4B7D-A38B-AA39EFB4240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{974B0CD0-7527-49EF-B99D-3DEBEAB6DD31}</c15:txfldGUID>
                      <c15:f>Diagramm!$J$62</c15:f>
                      <c15:dlblFieldTableCache>
                        <c:ptCount val="1"/>
                      </c15:dlblFieldTableCache>
                    </c15:dlblFTEntry>
                  </c15:dlblFieldTable>
                  <c15:showDataLabelsRange val="0"/>
                </c:ext>
                <c:ext xmlns:c16="http://schemas.microsoft.com/office/drawing/2014/chart" uri="{C3380CC4-5D6E-409C-BE32-E72D297353CC}">
                  <c16:uniqueId val="{0000003E-A16A-4B7D-A38B-AA39EFB4240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{9C1E81A9-AD77-456E-AC56-700D8DE1D410}</c15:txfldGUID>
                      <c15:f>Diagramm!$J$63</c15:f>
                      <c15:dlblFieldTableCache>
                        <c:ptCount val="1"/>
                      </c15:dlblFieldTableCache>
                    </c15:dlblFTEntry>
                  </c15:dlblFieldTable>
                  <c15:showDataLabelsRange val="0"/>
                </c:ext>
                <c:ext xmlns:c16="http://schemas.microsoft.com/office/drawing/2014/chart" uri="{C3380CC4-5D6E-409C-BE32-E72D297353CC}">
                  <c16:uniqueId val="{0000003F-A16A-4B7D-A38B-AA39EFB4240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{E8EB47C3-C7D8-4F94-BE1B-249B4894D0DD}</c15:txfldGUID>
                      <c15:f>Diagramm!$J$64</c15:f>
                      <c15:dlblFieldTableCache>
                        <c:ptCount val="1"/>
                      </c15:dlblFieldTableCache>
                    </c15:dlblFTEntry>
                  </c15:dlblFieldTable>
                  <c15:showDataLabelsRange val="0"/>
                </c:ext>
                <c:ext xmlns:c16="http://schemas.microsoft.com/office/drawing/2014/chart" uri="{C3380CC4-5D6E-409C-BE32-E72D297353CC}">
                  <c16:uniqueId val="{00000040-A16A-4B7D-A38B-AA39EFB4240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{04F776A6-0DC0-4A97-ADB0-C47883AD1DAA}</c15:txfldGUID>
                      <c15:f>Diagramm!$J$65</c15:f>
                      <c15:dlblFieldTableCache>
                        <c:ptCount val="1"/>
                      </c15:dlblFieldTableCache>
                    </c15:dlblFTEntry>
                  </c15:dlblFieldTable>
                  <c15:showDataLabelsRange val="0"/>
                </c:ext>
                <c:ext xmlns:c16="http://schemas.microsoft.com/office/drawing/2014/chart" uri="{C3380CC4-5D6E-409C-BE32-E72D297353CC}">
                  <c16:uniqueId val="{00000041-A16A-4B7D-A38B-AA39EFB4240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{916A1667-9DE6-45B8-9BE2-94D9987C639E}</c15:txfldGUID>
                      <c15:f>Diagramm!$J$66</c15:f>
                      <c15:dlblFieldTableCache>
                        <c:ptCount val="1"/>
                      </c15:dlblFieldTableCache>
                    </c15:dlblFTEntry>
                  </c15:dlblFieldTable>
                  <c15:showDataLabelsRange val="0"/>
                </c:ext>
                <c:ext xmlns:c16="http://schemas.microsoft.com/office/drawing/2014/chart" uri="{C3380CC4-5D6E-409C-BE32-E72D297353CC}">
                  <c16:uniqueId val="{00000042-A16A-4B7D-A38B-AA39EFB4240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{70A0FDA3-4A4F-4C28-989B-9F6279AD16BC}</c15:txfldGUID>
                      <c15:f>Diagramm!$J$67</c15:f>
                      <c15:dlblFieldTableCache>
                        <c:ptCount val="1"/>
                      </c15:dlblFieldTableCache>
                    </c15:dlblFTEntry>
                  </c15:dlblFieldTable>
                  <c15:showDataLabelsRange val="0"/>
                </c:ext>
                <c:ext xmlns:c16="http://schemas.microsoft.com/office/drawing/2014/chart" uri="{C3380CC4-5D6E-409C-BE32-E72D297353CC}">
                  <c16:uniqueId val="{00000043-A16A-4B7D-A38B-AA39EFB4240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16A-4B7D-A38B-AA39EFB4240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E72-4762-B0D3-8B712D165BC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E72-4762-B0D3-8B712D165BC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E72-4762-B0D3-8B712D165BC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E72-4762-B0D3-8B712D165BC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E72-4762-B0D3-8B712D165BC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E72-4762-B0D3-8B712D165BC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E72-4762-B0D3-8B712D165BC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E72-4762-B0D3-8B712D165BC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E72-4762-B0D3-8B712D165BC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E72-4762-B0D3-8B712D165BC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E72-4762-B0D3-8B712D165BC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E72-4762-B0D3-8B712D165BC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E72-4762-B0D3-8B712D165BC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E72-4762-B0D3-8B712D165BC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E72-4762-B0D3-8B712D165BC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E72-4762-B0D3-8B712D165BC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E72-4762-B0D3-8B712D165BC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E72-4762-B0D3-8B712D165BC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E72-4762-B0D3-8B712D165BC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E72-4762-B0D3-8B712D165BC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E72-4762-B0D3-8B712D165BC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E72-4762-B0D3-8B712D165BC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E72-4762-B0D3-8B712D165BC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E72-4762-B0D3-8B712D165BC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E72-4762-B0D3-8B712D165BC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E72-4762-B0D3-8B712D165BC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E72-4762-B0D3-8B712D165BC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E72-4762-B0D3-8B712D165BC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E72-4762-B0D3-8B712D165BC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E72-4762-B0D3-8B712D165BC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E72-4762-B0D3-8B712D165BC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E72-4762-B0D3-8B712D165BC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E72-4762-B0D3-8B712D165BC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E72-4762-B0D3-8B712D165BC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E72-4762-B0D3-8B712D165BC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E72-4762-B0D3-8B712D165BC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E72-4762-B0D3-8B712D165BC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E72-4762-B0D3-8B712D165BC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E72-4762-B0D3-8B712D165BC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E72-4762-B0D3-8B712D165BC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E72-4762-B0D3-8B712D165BC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E72-4762-B0D3-8B712D165BC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E72-4762-B0D3-8B712D165BC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E72-4762-B0D3-8B712D165BC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E72-4762-B0D3-8B712D165BC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E72-4762-B0D3-8B712D165BC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E72-4762-B0D3-8B712D165BC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E72-4762-B0D3-8B712D165BC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E72-4762-B0D3-8B712D165BC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E72-4762-B0D3-8B712D165BC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E72-4762-B0D3-8B712D165BC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E72-4762-B0D3-8B712D165BC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E72-4762-B0D3-8B712D165BC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E72-4762-B0D3-8B712D165BC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E72-4762-B0D3-8B712D165BC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E72-4762-B0D3-8B712D165BC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E72-4762-B0D3-8B712D165BC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E72-4762-B0D3-8B712D165BC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E72-4762-B0D3-8B712D165BC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E72-4762-B0D3-8B712D165BC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E72-4762-B0D3-8B712D165BC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E72-4762-B0D3-8B712D165BC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E72-4762-B0D3-8B712D165BC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E72-4762-B0D3-8B712D165BC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E72-4762-B0D3-8B712D165BC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E72-4762-B0D3-8B712D165BC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E72-4762-B0D3-8B712D165BC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E72-4762-B0D3-8B712D165BC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E72-4762-B0D3-8B712D165BC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101.99554642000686</c:v>
                </c:pt>
                <c:pt idx="2">
                  <c:v>103.47579079593467</c:v>
                </c:pt>
                <c:pt idx="3">
                  <c:v>101.52449468996232</c:v>
                </c:pt>
                <c:pt idx="4">
                  <c:v>101.1890487609912</c:v>
                </c:pt>
                <c:pt idx="5">
                  <c:v>102.71639830992349</c:v>
                </c:pt>
                <c:pt idx="6">
                  <c:v>104.11099691675231</c:v>
                </c:pt>
                <c:pt idx="7">
                  <c:v>102.90053671348636</c:v>
                </c:pt>
                <c:pt idx="8">
                  <c:v>102.56080849606029</c:v>
                </c:pt>
                <c:pt idx="9">
                  <c:v>103.91829393627954</c:v>
                </c:pt>
                <c:pt idx="10">
                  <c:v>106.04659129838987</c:v>
                </c:pt>
                <c:pt idx="11">
                  <c:v>104.22947356400594</c:v>
                </c:pt>
                <c:pt idx="12">
                  <c:v>103.75556697499144</c:v>
                </c:pt>
                <c:pt idx="13">
                  <c:v>104.73906589014503</c:v>
                </c:pt>
                <c:pt idx="14">
                  <c:v>106.46054584903506</c:v>
                </c:pt>
                <c:pt idx="15">
                  <c:v>105.24580335731414</c:v>
                </c:pt>
                <c:pt idx="16">
                  <c:v>104.62344410186137</c:v>
                </c:pt>
                <c:pt idx="17">
                  <c:v>105.42851433139202</c:v>
                </c:pt>
                <c:pt idx="18">
                  <c:v>106.68322484869248</c:v>
                </c:pt>
                <c:pt idx="19">
                  <c:v>105.18014160100491</c:v>
                </c:pt>
                <c:pt idx="20">
                  <c:v>104.0853031860226</c:v>
                </c:pt>
                <c:pt idx="21">
                  <c:v>104.60631494804156</c:v>
                </c:pt>
                <c:pt idx="22">
                  <c:v>105.59980586959003</c:v>
                </c:pt>
                <c:pt idx="23">
                  <c:v>104.25802215370561</c:v>
                </c:pt>
                <c:pt idx="24">
                  <c:v>103.23027292451752</c:v>
                </c:pt>
              </c:numCache>
            </c:numRef>
          </c:val>
          <c:smooth val="0"/>
          <c:extLst>
            <c:ext xmlns:c16="http://schemas.microsoft.com/office/drawing/2014/chart" uri="{C3380CC4-5D6E-409C-BE32-E72D297353CC}">
              <c16:uniqueId val="{00000000-6FBE-4F79-998A-E3F041190B2F}"/>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103.09597523219813</c:v>
                </c:pt>
                <c:pt idx="2">
                  <c:v>106.26934984520125</c:v>
                </c:pt>
                <c:pt idx="3">
                  <c:v>103.21207430340557</c:v>
                </c:pt>
                <c:pt idx="4">
                  <c:v>102.12848297213621</c:v>
                </c:pt>
                <c:pt idx="5">
                  <c:v>104.41176470588236</c:v>
                </c:pt>
                <c:pt idx="6">
                  <c:v>108.66873065015479</c:v>
                </c:pt>
                <c:pt idx="7">
                  <c:v>107.04334365325077</c:v>
                </c:pt>
                <c:pt idx="8">
                  <c:v>102.59287925696594</c:v>
                </c:pt>
                <c:pt idx="9">
                  <c:v>106.92724458204334</c:v>
                </c:pt>
                <c:pt idx="10">
                  <c:v>111.49380804953562</c:v>
                </c:pt>
                <c:pt idx="11">
                  <c:v>111.18421052631579</c:v>
                </c:pt>
                <c:pt idx="12">
                  <c:v>106.65634674922602</c:v>
                </c:pt>
                <c:pt idx="13">
                  <c:v>110.13931888544892</c:v>
                </c:pt>
                <c:pt idx="14">
                  <c:v>111.8421052631579</c:v>
                </c:pt>
                <c:pt idx="15">
                  <c:v>112.69349845201238</c:v>
                </c:pt>
                <c:pt idx="16">
                  <c:v>110.10061919504643</c:v>
                </c:pt>
                <c:pt idx="17">
                  <c:v>115.67337461300309</c:v>
                </c:pt>
                <c:pt idx="18">
                  <c:v>118.49845201238389</c:v>
                </c:pt>
                <c:pt idx="19">
                  <c:v>118.88544891640866</c:v>
                </c:pt>
                <c:pt idx="20">
                  <c:v>116.44736842105263</c:v>
                </c:pt>
                <c:pt idx="21">
                  <c:v>122.1749226006192</c:v>
                </c:pt>
                <c:pt idx="22">
                  <c:v>125.77399380804954</c:v>
                </c:pt>
                <c:pt idx="23">
                  <c:v>125.96749226006192</c:v>
                </c:pt>
                <c:pt idx="24">
                  <c:v>119.07894736842107</c:v>
                </c:pt>
              </c:numCache>
            </c:numRef>
          </c:val>
          <c:smooth val="0"/>
          <c:extLst>
            <c:ext xmlns:c16="http://schemas.microsoft.com/office/drawing/2014/chart" uri="{C3380CC4-5D6E-409C-BE32-E72D297353CC}">
              <c16:uniqueId val="{00000001-6FBE-4F79-998A-E3F041190B2F}"/>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100.81384685923889</c:v>
                </c:pt>
                <c:pt idx="2">
                  <c:v>98.842274186153148</c:v>
                </c:pt>
                <c:pt idx="3">
                  <c:v>99.16322787712059</c:v>
                </c:pt>
                <c:pt idx="4">
                  <c:v>94.016506189821186</c:v>
                </c:pt>
                <c:pt idx="5">
                  <c:v>93.512150389729484</c:v>
                </c:pt>
                <c:pt idx="6">
                  <c:v>91.127922971114174</c:v>
                </c:pt>
                <c:pt idx="7">
                  <c:v>91.907381934892257</c:v>
                </c:pt>
                <c:pt idx="8">
                  <c:v>90.646492434662989</c:v>
                </c:pt>
                <c:pt idx="9">
                  <c:v>90.623567171022472</c:v>
                </c:pt>
                <c:pt idx="10">
                  <c:v>88.984410820724435</c:v>
                </c:pt>
                <c:pt idx="11">
                  <c:v>88.812471343420455</c:v>
                </c:pt>
                <c:pt idx="12">
                  <c:v>85.304906006419074</c:v>
                </c:pt>
                <c:pt idx="13">
                  <c:v>84.582760201742317</c:v>
                </c:pt>
                <c:pt idx="14">
                  <c:v>82.393397524071531</c:v>
                </c:pt>
                <c:pt idx="15">
                  <c:v>83.849151765245296</c:v>
                </c:pt>
                <c:pt idx="16">
                  <c:v>81.430536451169189</c:v>
                </c:pt>
                <c:pt idx="17">
                  <c:v>82.725813846859239</c:v>
                </c:pt>
                <c:pt idx="18">
                  <c:v>81.740027510316366</c:v>
                </c:pt>
                <c:pt idx="19">
                  <c:v>83.195781751490145</c:v>
                </c:pt>
                <c:pt idx="20">
                  <c:v>81.68271435121504</c:v>
                </c:pt>
                <c:pt idx="21">
                  <c:v>83.104080696928023</c:v>
                </c:pt>
                <c:pt idx="22">
                  <c:v>81.464924346629985</c:v>
                </c:pt>
                <c:pt idx="23">
                  <c:v>82.324621733149925</c:v>
                </c:pt>
                <c:pt idx="24">
                  <c:v>78.496102705181116</c:v>
                </c:pt>
              </c:numCache>
            </c:numRef>
          </c:val>
          <c:smooth val="0"/>
          <c:extLst>
            <c:ext xmlns:c16="http://schemas.microsoft.com/office/drawing/2014/chart" uri="{C3380CC4-5D6E-409C-BE32-E72D297353CC}">
              <c16:uniqueId val="{00000002-6FBE-4F79-998A-E3F041190B2F}"/>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FBE-4F79-998A-E3F041190B2F}"/>
                </c:ext>
              </c:extLst>
            </c:dLbl>
            <c:dLbl>
              <c:idx val="1"/>
              <c:delete val="1"/>
              <c:extLst>
                <c:ext xmlns:c15="http://schemas.microsoft.com/office/drawing/2012/chart" uri="{CE6537A1-D6FC-4f65-9D91-7224C49458BB}"/>
                <c:ext xmlns:c16="http://schemas.microsoft.com/office/drawing/2014/chart" uri="{C3380CC4-5D6E-409C-BE32-E72D297353CC}">
                  <c16:uniqueId val="{00000004-6FBE-4F79-998A-E3F041190B2F}"/>
                </c:ext>
              </c:extLst>
            </c:dLbl>
            <c:dLbl>
              <c:idx val="2"/>
              <c:delete val="1"/>
              <c:extLst>
                <c:ext xmlns:c15="http://schemas.microsoft.com/office/drawing/2012/chart" uri="{CE6537A1-D6FC-4f65-9D91-7224C49458BB}"/>
                <c:ext xmlns:c16="http://schemas.microsoft.com/office/drawing/2014/chart" uri="{C3380CC4-5D6E-409C-BE32-E72D297353CC}">
                  <c16:uniqueId val="{00000005-6FBE-4F79-998A-E3F041190B2F}"/>
                </c:ext>
              </c:extLst>
            </c:dLbl>
            <c:dLbl>
              <c:idx val="3"/>
              <c:delete val="1"/>
              <c:extLst>
                <c:ext xmlns:c15="http://schemas.microsoft.com/office/drawing/2012/chart" uri="{CE6537A1-D6FC-4f65-9D91-7224C49458BB}"/>
                <c:ext xmlns:c16="http://schemas.microsoft.com/office/drawing/2014/chart" uri="{C3380CC4-5D6E-409C-BE32-E72D297353CC}">
                  <c16:uniqueId val="{00000006-6FBE-4F79-998A-E3F041190B2F}"/>
                </c:ext>
              </c:extLst>
            </c:dLbl>
            <c:dLbl>
              <c:idx val="4"/>
              <c:delete val="1"/>
              <c:extLst>
                <c:ext xmlns:c15="http://schemas.microsoft.com/office/drawing/2012/chart" uri="{CE6537A1-D6FC-4f65-9D91-7224C49458BB}"/>
                <c:ext xmlns:c16="http://schemas.microsoft.com/office/drawing/2014/chart" uri="{C3380CC4-5D6E-409C-BE32-E72D297353CC}">
                  <c16:uniqueId val="{00000007-6FBE-4F79-998A-E3F041190B2F}"/>
                </c:ext>
              </c:extLst>
            </c:dLbl>
            <c:dLbl>
              <c:idx val="5"/>
              <c:delete val="1"/>
              <c:extLst>
                <c:ext xmlns:c15="http://schemas.microsoft.com/office/drawing/2012/chart" uri="{CE6537A1-D6FC-4f65-9D91-7224C49458BB}"/>
                <c:ext xmlns:c16="http://schemas.microsoft.com/office/drawing/2014/chart" uri="{C3380CC4-5D6E-409C-BE32-E72D297353CC}">
                  <c16:uniqueId val="{00000008-6FBE-4F79-998A-E3F041190B2F}"/>
                </c:ext>
              </c:extLst>
            </c:dLbl>
            <c:dLbl>
              <c:idx val="6"/>
              <c:delete val="1"/>
              <c:extLst>
                <c:ext xmlns:c15="http://schemas.microsoft.com/office/drawing/2012/chart" uri="{CE6537A1-D6FC-4f65-9D91-7224C49458BB}"/>
                <c:ext xmlns:c16="http://schemas.microsoft.com/office/drawing/2014/chart" uri="{C3380CC4-5D6E-409C-BE32-E72D297353CC}">
                  <c16:uniqueId val="{00000009-6FBE-4F79-998A-E3F041190B2F}"/>
                </c:ext>
              </c:extLst>
            </c:dLbl>
            <c:dLbl>
              <c:idx val="7"/>
              <c:delete val="1"/>
              <c:extLst>
                <c:ext xmlns:c15="http://schemas.microsoft.com/office/drawing/2012/chart" uri="{CE6537A1-D6FC-4f65-9D91-7224C49458BB}"/>
                <c:ext xmlns:c16="http://schemas.microsoft.com/office/drawing/2014/chart" uri="{C3380CC4-5D6E-409C-BE32-E72D297353CC}">
                  <c16:uniqueId val="{0000000A-6FBE-4F79-998A-E3F041190B2F}"/>
                </c:ext>
              </c:extLst>
            </c:dLbl>
            <c:dLbl>
              <c:idx val="8"/>
              <c:delete val="1"/>
              <c:extLst>
                <c:ext xmlns:c15="http://schemas.microsoft.com/office/drawing/2012/chart" uri="{CE6537A1-D6FC-4f65-9D91-7224C49458BB}"/>
                <c:ext xmlns:c16="http://schemas.microsoft.com/office/drawing/2014/chart" uri="{C3380CC4-5D6E-409C-BE32-E72D297353CC}">
                  <c16:uniqueId val="{0000000B-6FBE-4F79-998A-E3F041190B2F}"/>
                </c:ext>
              </c:extLst>
            </c:dLbl>
            <c:dLbl>
              <c:idx val="9"/>
              <c:delete val="1"/>
              <c:extLst>
                <c:ext xmlns:c15="http://schemas.microsoft.com/office/drawing/2012/chart" uri="{CE6537A1-D6FC-4f65-9D91-7224C49458BB}"/>
                <c:ext xmlns:c16="http://schemas.microsoft.com/office/drawing/2014/chart" uri="{C3380CC4-5D6E-409C-BE32-E72D297353CC}">
                  <c16:uniqueId val="{0000000C-6FBE-4F79-998A-E3F041190B2F}"/>
                </c:ext>
              </c:extLst>
            </c:dLbl>
            <c:dLbl>
              <c:idx val="10"/>
              <c:delete val="1"/>
              <c:extLst>
                <c:ext xmlns:c15="http://schemas.microsoft.com/office/drawing/2012/chart" uri="{CE6537A1-D6FC-4f65-9D91-7224C49458BB}"/>
                <c:ext xmlns:c16="http://schemas.microsoft.com/office/drawing/2014/chart" uri="{C3380CC4-5D6E-409C-BE32-E72D297353CC}">
                  <c16:uniqueId val="{0000000D-6FBE-4F79-998A-E3F041190B2F}"/>
                </c:ext>
              </c:extLst>
            </c:dLbl>
            <c:dLbl>
              <c:idx val="11"/>
              <c:delete val="1"/>
              <c:extLst>
                <c:ext xmlns:c15="http://schemas.microsoft.com/office/drawing/2012/chart" uri="{CE6537A1-D6FC-4f65-9D91-7224C49458BB}"/>
                <c:ext xmlns:c16="http://schemas.microsoft.com/office/drawing/2014/chart" uri="{C3380CC4-5D6E-409C-BE32-E72D297353CC}">
                  <c16:uniqueId val="{0000000E-6FBE-4F79-998A-E3F041190B2F}"/>
                </c:ext>
              </c:extLst>
            </c:dLbl>
            <c:dLbl>
              <c:idx val="12"/>
              <c:delete val="1"/>
              <c:extLst>
                <c:ext xmlns:c15="http://schemas.microsoft.com/office/drawing/2012/chart" uri="{CE6537A1-D6FC-4f65-9D91-7224C49458BB}"/>
                <c:ext xmlns:c16="http://schemas.microsoft.com/office/drawing/2014/chart" uri="{C3380CC4-5D6E-409C-BE32-E72D297353CC}">
                  <c16:uniqueId val="{0000000F-6FBE-4F79-998A-E3F041190B2F}"/>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FBE-4F79-998A-E3F041190B2F}"/>
                </c:ext>
              </c:extLst>
            </c:dLbl>
            <c:dLbl>
              <c:idx val="14"/>
              <c:delete val="1"/>
              <c:extLst>
                <c:ext xmlns:c15="http://schemas.microsoft.com/office/drawing/2012/chart" uri="{CE6537A1-D6FC-4f65-9D91-7224C49458BB}"/>
                <c:ext xmlns:c16="http://schemas.microsoft.com/office/drawing/2014/chart" uri="{C3380CC4-5D6E-409C-BE32-E72D297353CC}">
                  <c16:uniqueId val="{00000011-6FBE-4F79-998A-E3F041190B2F}"/>
                </c:ext>
              </c:extLst>
            </c:dLbl>
            <c:dLbl>
              <c:idx val="15"/>
              <c:delete val="1"/>
              <c:extLst>
                <c:ext xmlns:c15="http://schemas.microsoft.com/office/drawing/2012/chart" uri="{CE6537A1-D6FC-4f65-9D91-7224C49458BB}"/>
                <c:ext xmlns:c16="http://schemas.microsoft.com/office/drawing/2014/chart" uri="{C3380CC4-5D6E-409C-BE32-E72D297353CC}">
                  <c16:uniqueId val="{00000012-6FBE-4F79-998A-E3F041190B2F}"/>
                </c:ext>
              </c:extLst>
            </c:dLbl>
            <c:dLbl>
              <c:idx val="16"/>
              <c:delete val="1"/>
              <c:extLst>
                <c:ext xmlns:c15="http://schemas.microsoft.com/office/drawing/2012/chart" uri="{CE6537A1-D6FC-4f65-9D91-7224C49458BB}"/>
                <c:ext xmlns:c16="http://schemas.microsoft.com/office/drawing/2014/chart" uri="{C3380CC4-5D6E-409C-BE32-E72D297353CC}">
                  <c16:uniqueId val="{00000013-6FBE-4F79-998A-E3F041190B2F}"/>
                </c:ext>
              </c:extLst>
            </c:dLbl>
            <c:dLbl>
              <c:idx val="17"/>
              <c:delete val="1"/>
              <c:extLst>
                <c:ext xmlns:c15="http://schemas.microsoft.com/office/drawing/2012/chart" uri="{CE6537A1-D6FC-4f65-9D91-7224C49458BB}"/>
                <c:ext xmlns:c16="http://schemas.microsoft.com/office/drawing/2014/chart" uri="{C3380CC4-5D6E-409C-BE32-E72D297353CC}">
                  <c16:uniqueId val="{00000014-6FBE-4F79-998A-E3F041190B2F}"/>
                </c:ext>
              </c:extLst>
            </c:dLbl>
            <c:dLbl>
              <c:idx val="18"/>
              <c:delete val="1"/>
              <c:extLst>
                <c:ext xmlns:c15="http://schemas.microsoft.com/office/drawing/2012/chart" uri="{CE6537A1-D6FC-4f65-9D91-7224C49458BB}"/>
                <c:ext xmlns:c16="http://schemas.microsoft.com/office/drawing/2014/chart" uri="{C3380CC4-5D6E-409C-BE32-E72D297353CC}">
                  <c16:uniqueId val="{00000015-6FBE-4F79-998A-E3F041190B2F}"/>
                </c:ext>
              </c:extLst>
            </c:dLbl>
            <c:dLbl>
              <c:idx val="19"/>
              <c:delete val="1"/>
              <c:extLst>
                <c:ext xmlns:c15="http://schemas.microsoft.com/office/drawing/2012/chart" uri="{CE6537A1-D6FC-4f65-9D91-7224C49458BB}"/>
                <c:ext xmlns:c16="http://schemas.microsoft.com/office/drawing/2014/chart" uri="{C3380CC4-5D6E-409C-BE32-E72D297353CC}">
                  <c16:uniqueId val="{00000016-6FBE-4F79-998A-E3F041190B2F}"/>
                </c:ext>
              </c:extLst>
            </c:dLbl>
            <c:dLbl>
              <c:idx val="20"/>
              <c:delete val="1"/>
              <c:extLst>
                <c:ext xmlns:c15="http://schemas.microsoft.com/office/drawing/2012/chart" uri="{CE6537A1-D6FC-4f65-9D91-7224C49458BB}"/>
                <c:ext xmlns:c16="http://schemas.microsoft.com/office/drawing/2014/chart" uri="{C3380CC4-5D6E-409C-BE32-E72D297353CC}">
                  <c16:uniqueId val="{00000017-6FBE-4F79-998A-E3F041190B2F}"/>
                </c:ext>
              </c:extLst>
            </c:dLbl>
            <c:dLbl>
              <c:idx val="21"/>
              <c:delete val="1"/>
              <c:extLst>
                <c:ext xmlns:c15="http://schemas.microsoft.com/office/drawing/2012/chart" uri="{CE6537A1-D6FC-4f65-9D91-7224C49458BB}"/>
                <c:ext xmlns:c16="http://schemas.microsoft.com/office/drawing/2014/chart" uri="{C3380CC4-5D6E-409C-BE32-E72D297353CC}">
                  <c16:uniqueId val="{00000018-6FBE-4F79-998A-E3F041190B2F}"/>
                </c:ext>
              </c:extLst>
            </c:dLbl>
            <c:dLbl>
              <c:idx val="22"/>
              <c:delete val="1"/>
              <c:extLst>
                <c:ext xmlns:c15="http://schemas.microsoft.com/office/drawing/2012/chart" uri="{CE6537A1-D6FC-4f65-9D91-7224C49458BB}"/>
                <c:ext xmlns:c16="http://schemas.microsoft.com/office/drawing/2014/chart" uri="{C3380CC4-5D6E-409C-BE32-E72D297353CC}">
                  <c16:uniqueId val="{00000019-6FBE-4F79-998A-E3F041190B2F}"/>
                </c:ext>
              </c:extLst>
            </c:dLbl>
            <c:dLbl>
              <c:idx val="23"/>
              <c:delete val="1"/>
              <c:extLst>
                <c:ext xmlns:c15="http://schemas.microsoft.com/office/drawing/2012/chart" uri="{CE6537A1-D6FC-4f65-9D91-7224C49458BB}"/>
                <c:ext xmlns:c16="http://schemas.microsoft.com/office/drawing/2014/chart" uri="{C3380CC4-5D6E-409C-BE32-E72D297353CC}">
                  <c16:uniqueId val="{0000001A-6FBE-4F79-998A-E3F041190B2F}"/>
                </c:ext>
              </c:extLst>
            </c:dLbl>
            <c:dLbl>
              <c:idx val="24"/>
              <c:delete val="1"/>
              <c:extLst>
                <c:ext xmlns:c15="http://schemas.microsoft.com/office/drawing/2012/chart" uri="{CE6537A1-D6FC-4f65-9D91-7224C49458BB}"/>
                <c:ext xmlns:c16="http://schemas.microsoft.com/office/drawing/2014/chart" uri="{C3380CC4-5D6E-409C-BE32-E72D297353CC}">
                  <c16:uniqueId val="{0000001B-6FBE-4F79-998A-E3F041190B2F}"/>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FBE-4F79-998A-E3F041190B2F}"/>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Halberstadt (043)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72319</v>
      </c>
      <c r="F11" s="238">
        <v>73039</v>
      </c>
      <c r="G11" s="238">
        <v>73979</v>
      </c>
      <c r="H11" s="238">
        <v>73283</v>
      </c>
      <c r="I11" s="265">
        <v>72918</v>
      </c>
      <c r="J11" s="263">
        <v>-599</v>
      </c>
      <c r="K11" s="266">
        <v>-0.82147069310732601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15.225597699083229</v>
      </c>
      <c r="E13" s="115">
        <v>11011</v>
      </c>
      <c r="F13" s="114">
        <v>11099</v>
      </c>
      <c r="G13" s="114">
        <v>11310</v>
      </c>
      <c r="H13" s="114">
        <v>11153</v>
      </c>
      <c r="I13" s="140">
        <v>10768</v>
      </c>
      <c r="J13" s="115">
        <v>243</v>
      </c>
      <c r="K13" s="116">
        <v>2.2566864784546805</v>
      </c>
    </row>
    <row r="14" spans="1:255" ht="14.1" customHeight="1" x14ac:dyDescent="0.2">
      <c r="A14" s="306" t="s">
        <v>230</v>
      </c>
      <c r="B14" s="307"/>
      <c r="C14" s="308"/>
      <c r="D14" s="113">
        <v>64.674566849652237</v>
      </c>
      <c r="E14" s="115">
        <v>46772</v>
      </c>
      <c r="F14" s="114">
        <v>47325</v>
      </c>
      <c r="G14" s="114">
        <v>47980</v>
      </c>
      <c r="H14" s="114">
        <v>47445</v>
      </c>
      <c r="I14" s="140">
        <v>47514</v>
      </c>
      <c r="J14" s="115">
        <v>-742</v>
      </c>
      <c r="K14" s="116">
        <v>-1.5616449888453929</v>
      </c>
    </row>
    <row r="15" spans="1:255" ht="14.1" customHeight="1" x14ac:dyDescent="0.2">
      <c r="A15" s="306" t="s">
        <v>231</v>
      </c>
      <c r="B15" s="307"/>
      <c r="C15" s="308"/>
      <c r="D15" s="113">
        <v>9.0128458634660316</v>
      </c>
      <c r="E15" s="115">
        <v>6518</v>
      </c>
      <c r="F15" s="114">
        <v>6530</v>
      </c>
      <c r="G15" s="114">
        <v>6597</v>
      </c>
      <c r="H15" s="114">
        <v>6604</v>
      </c>
      <c r="I15" s="140">
        <v>6558</v>
      </c>
      <c r="J15" s="115">
        <v>-40</v>
      </c>
      <c r="K15" s="116">
        <v>-0.60994205550472702</v>
      </c>
    </row>
    <row r="16" spans="1:255" ht="14.1" customHeight="1" x14ac:dyDescent="0.2">
      <c r="A16" s="306" t="s">
        <v>232</v>
      </c>
      <c r="B16" s="307"/>
      <c r="C16" s="308"/>
      <c r="D16" s="113">
        <v>9.5217024571689315</v>
      </c>
      <c r="E16" s="115">
        <v>6886</v>
      </c>
      <c r="F16" s="114">
        <v>6954</v>
      </c>
      <c r="G16" s="114">
        <v>6957</v>
      </c>
      <c r="H16" s="114">
        <v>6955</v>
      </c>
      <c r="I16" s="140">
        <v>6936</v>
      </c>
      <c r="J16" s="115">
        <v>-50</v>
      </c>
      <c r="K16" s="116">
        <v>-0.72087658592848902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1.6109182925648862</v>
      </c>
      <c r="E18" s="115">
        <v>1165</v>
      </c>
      <c r="F18" s="114">
        <v>1091</v>
      </c>
      <c r="G18" s="114">
        <v>1221</v>
      </c>
      <c r="H18" s="114">
        <v>1246</v>
      </c>
      <c r="I18" s="140">
        <v>1171</v>
      </c>
      <c r="J18" s="115">
        <v>-6</v>
      </c>
      <c r="K18" s="116">
        <v>-0.51238257899231421</v>
      </c>
    </row>
    <row r="19" spans="1:255" ht="14.1" customHeight="1" x14ac:dyDescent="0.2">
      <c r="A19" s="306" t="s">
        <v>235</v>
      </c>
      <c r="B19" s="307" t="s">
        <v>236</v>
      </c>
      <c r="C19" s="308"/>
      <c r="D19" s="113">
        <v>0.9015611388431809</v>
      </c>
      <c r="E19" s="115">
        <v>652</v>
      </c>
      <c r="F19" s="114">
        <v>579</v>
      </c>
      <c r="G19" s="114">
        <v>701</v>
      </c>
      <c r="H19" s="114">
        <v>724</v>
      </c>
      <c r="I19" s="140">
        <v>651</v>
      </c>
      <c r="J19" s="115">
        <v>1</v>
      </c>
      <c r="K19" s="116">
        <v>0.15360983102918588</v>
      </c>
    </row>
    <row r="20" spans="1:255" ht="14.1" customHeight="1" x14ac:dyDescent="0.2">
      <c r="A20" s="306">
        <v>12</v>
      </c>
      <c r="B20" s="307" t="s">
        <v>237</v>
      </c>
      <c r="C20" s="308"/>
      <c r="D20" s="113">
        <v>0.84071958959609505</v>
      </c>
      <c r="E20" s="115">
        <v>608</v>
      </c>
      <c r="F20" s="114">
        <v>604</v>
      </c>
      <c r="G20" s="114">
        <v>637</v>
      </c>
      <c r="H20" s="114">
        <v>633</v>
      </c>
      <c r="I20" s="140">
        <v>631</v>
      </c>
      <c r="J20" s="115">
        <v>-23</v>
      </c>
      <c r="K20" s="116">
        <v>-3.6450079239302693</v>
      </c>
    </row>
    <row r="21" spans="1:255" ht="14.1" customHeight="1" x14ac:dyDescent="0.2">
      <c r="A21" s="306">
        <v>21</v>
      </c>
      <c r="B21" s="307" t="s">
        <v>238</v>
      </c>
      <c r="C21" s="308"/>
      <c r="D21" s="113">
        <v>0.59458786764197513</v>
      </c>
      <c r="E21" s="115">
        <v>430</v>
      </c>
      <c r="F21" s="114">
        <v>433</v>
      </c>
      <c r="G21" s="114">
        <v>440</v>
      </c>
      <c r="H21" s="114">
        <v>436</v>
      </c>
      <c r="I21" s="140">
        <v>428</v>
      </c>
      <c r="J21" s="115">
        <v>2</v>
      </c>
      <c r="K21" s="116">
        <v>0.46728971962616822</v>
      </c>
    </row>
    <row r="22" spans="1:255" ht="14.1" customHeight="1" x14ac:dyDescent="0.2">
      <c r="A22" s="306">
        <v>22</v>
      </c>
      <c r="B22" s="307" t="s">
        <v>239</v>
      </c>
      <c r="C22" s="308"/>
      <c r="D22" s="113">
        <v>2.0229815124656039</v>
      </c>
      <c r="E22" s="115">
        <v>1463</v>
      </c>
      <c r="F22" s="114">
        <v>1473</v>
      </c>
      <c r="G22" s="114">
        <v>1487</v>
      </c>
      <c r="H22" s="114">
        <v>1484</v>
      </c>
      <c r="I22" s="140">
        <v>1490</v>
      </c>
      <c r="J22" s="115">
        <v>-27</v>
      </c>
      <c r="K22" s="116">
        <v>-1.8120805369127517</v>
      </c>
    </row>
    <row r="23" spans="1:255" ht="14.1" customHeight="1" x14ac:dyDescent="0.2">
      <c r="A23" s="306">
        <v>23</v>
      </c>
      <c r="B23" s="307" t="s">
        <v>240</v>
      </c>
      <c r="C23" s="308"/>
      <c r="D23" s="113">
        <v>0.70797439123881689</v>
      </c>
      <c r="E23" s="115">
        <v>512</v>
      </c>
      <c r="F23" s="114">
        <v>514</v>
      </c>
      <c r="G23" s="114">
        <v>540</v>
      </c>
      <c r="H23" s="114">
        <v>536</v>
      </c>
      <c r="I23" s="140">
        <v>540</v>
      </c>
      <c r="J23" s="115">
        <v>-28</v>
      </c>
      <c r="K23" s="116">
        <v>-5.1851851851851851</v>
      </c>
    </row>
    <row r="24" spans="1:255" ht="14.1" customHeight="1" x14ac:dyDescent="0.2">
      <c r="A24" s="306">
        <v>24</v>
      </c>
      <c r="B24" s="307" t="s">
        <v>241</v>
      </c>
      <c r="C24" s="308"/>
      <c r="D24" s="113">
        <v>6.8059569407762828</v>
      </c>
      <c r="E24" s="115">
        <v>4922</v>
      </c>
      <c r="F24" s="114">
        <v>5011</v>
      </c>
      <c r="G24" s="114">
        <v>5088</v>
      </c>
      <c r="H24" s="114">
        <v>5042</v>
      </c>
      <c r="I24" s="140">
        <v>5118</v>
      </c>
      <c r="J24" s="115">
        <v>-196</v>
      </c>
      <c r="K24" s="116">
        <v>-3.8296209456819068</v>
      </c>
    </row>
    <row r="25" spans="1:255" ht="14.1" customHeight="1" x14ac:dyDescent="0.2">
      <c r="A25" s="306">
        <v>25</v>
      </c>
      <c r="B25" s="307" t="s">
        <v>242</v>
      </c>
      <c r="C25" s="308"/>
      <c r="D25" s="113">
        <v>5.7274022041233978</v>
      </c>
      <c r="E25" s="115">
        <v>4142</v>
      </c>
      <c r="F25" s="114">
        <v>4166</v>
      </c>
      <c r="G25" s="114">
        <v>4232</v>
      </c>
      <c r="H25" s="114">
        <v>4175</v>
      </c>
      <c r="I25" s="140">
        <v>4135</v>
      </c>
      <c r="J25" s="115">
        <v>7</v>
      </c>
      <c r="K25" s="116">
        <v>0.16928657799274485</v>
      </c>
    </row>
    <row r="26" spans="1:255" ht="14.1" customHeight="1" x14ac:dyDescent="0.2">
      <c r="A26" s="306">
        <v>26</v>
      </c>
      <c r="B26" s="307" t="s">
        <v>243</v>
      </c>
      <c r="C26" s="308"/>
      <c r="D26" s="113">
        <v>2.8567872896472575</v>
      </c>
      <c r="E26" s="115">
        <v>2066</v>
      </c>
      <c r="F26" s="114">
        <v>2094</v>
      </c>
      <c r="G26" s="114">
        <v>2130</v>
      </c>
      <c r="H26" s="114">
        <v>2094</v>
      </c>
      <c r="I26" s="140">
        <v>2108</v>
      </c>
      <c r="J26" s="115">
        <v>-42</v>
      </c>
      <c r="K26" s="116">
        <v>-1.9924098671726755</v>
      </c>
    </row>
    <row r="27" spans="1:255" ht="14.1" customHeight="1" x14ac:dyDescent="0.2">
      <c r="A27" s="306">
        <v>27</v>
      </c>
      <c r="B27" s="307" t="s">
        <v>244</v>
      </c>
      <c r="C27" s="308"/>
      <c r="D27" s="113">
        <v>2.8374286148868211</v>
      </c>
      <c r="E27" s="115">
        <v>2052</v>
      </c>
      <c r="F27" s="114">
        <v>2083</v>
      </c>
      <c r="G27" s="114">
        <v>2100</v>
      </c>
      <c r="H27" s="114">
        <v>2065</v>
      </c>
      <c r="I27" s="140">
        <v>2051</v>
      </c>
      <c r="J27" s="115">
        <v>1</v>
      </c>
      <c r="K27" s="116">
        <v>4.8756704046806439E-2</v>
      </c>
    </row>
    <row r="28" spans="1:255" ht="14.1" customHeight="1" x14ac:dyDescent="0.2">
      <c r="A28" s="306">
        <v>28</v>
      </c>
      <c r="B28" s="307" t="s">
        <v>245</v>
      </c>
      <c r="C28" s="308"/>
      <c r="D28" s="113">
        <v>0.12997967339150154</v>
      </c>
      <c r="E28" s="115">
        <v>94</v>
      </c>
      <c r="F28" s="114">
        <v>98</v>
      </c>
      <c r="G28" s="114">
        <v>105</v>
      </c>
      <c r="H28" s="114">
        <v>97</v>
      </c>
      <c r="I28" s="140">
        <v>96</v>
      </c>
      <c r="J28" s="115">
        <v>-2</v>
      </c>
      <c r="K28" s="116">
        <v>-2.0833333333333335</v>
      </c>
    </row>
    <row r="29" spans="1:255" ht="14.1" customHeight="1" x14ac:dyDescent="0.2">
      <c r="A29" s="306">
        <v>29</v>
      </c>
      <c r="B29" s="307" t="s">
        <v>246</v>
      </c>
      <c r="C29" s="308"/>
      <c r="D29" s="113">
        <v>3.0531395622173978</v>
      </c>
      <c r="E29" s="115">
        <v>2208</v>
      </c>
      <c r="F29" s="114">
        <v>2338</v>
      </c>
      <c r="G29" s="114">
        <v>2353</v>
      </c>
      <c r="H29" s="114">
        <v>2327</v>
      </c>
      <c r="I29" s="140">
        <v>2261</v>
      </c>
      <c r="J29" s="115">
        <v>-53</v>
      </c>
      <c r="K29" s="116">
        <v>-2.3440955329500222</v>
      </c>
    </row>
    <row r="30" spans="1:255" ht="14.1" customHeight="1" x14ac:dyDescent="0.2">
      <c r="A30" s="306" t="s">
        <v>247</v>
      </c>
      <c r="B30" s="307" t="s">
        <v>248</v>
      </c>
      <c r="C30" s="308"/>
      <c r="D30" s="113">
        <v>0.85178168945920163</v>
      </c>
      <c r="E30" s="115">
        <v>616</v>
      </c>
      <c r="F30" s="114">
        <v>667</v>
      </c>
      <c r="G30" s="114">
        <v>662</v>
      </c>
      <c r="H30" s="114">
        <v>652</v>
      </c>
      <c r="I30" s="140">
        <v>640</v>
      </c>
      <c r="J30" s="115">
        <v>-24</v>
      </c>
      <c r="K30" s="116">
        <v>-3.75</v>
      </c>
    </row>
    <row r="31" spans="1:255" ht="14.1" customHeight="1" x14ac:dyDescent="0.2">
      <c r="A31" s="306" t="s">
        <v>249</v>
      </c>
      <c r="B31" s="307" t="s">
        <v>250</v>
      </c>
      <c r="C31" s="308"/>
      <c r="D31" s="113">
        <v>2.141899085993999</v>
      </c>
      <c r="E31" s="115">
        <v>1549</v>
      </c>
      <c r="F31" s="114">
        <v>1629</v>
      </c>
      <c r="G31" s="114">
        <v>1648</v>
      </c>
      <c r="H31" s="114">
        <v>1634</v>
      </c>
      <c r="I31" s="140">
        <v>1582</v>
      </c>
      <c r="J31" s="115">
        <v>-33</v>
      </c>
      <c r="K31" s="116">
        <v>-2.0859671302149176</v>
      </c>
    </row>
    <row r="32" spans="1:255" ht="14.1" customHeight="1" x14ac:dyDescent="0.2">
      <c r="A32" s="306">
        <v>31</v>
      </c>
      <c r="B32" s="307" t="s">
        <v>251</v>
      </c>
      <c r="C32" s="308"/>
      <c r="D32" s="113">
        <v>0.54480841825799586</v>
      </c>
      <c r="E32" s="115">
        <v>394</v>
      </c>
      <c r="F32" s="114">
        <v>394</v>
      </c>
      <c r="G32" s="114">
        <v>390</v>
      </c>
      <c r="H32" s="114">
        <v>375</v>
      </c>
      <c r="I32" s="140">
        <v>372</v>
      </c>
      <c r="J32" s="115">
        <v>22</v>
      </c>
      <c r="K32" s="116">
        <v>5.913978494623656</v>
      </c>
    </row>
    <row r="33" spans="1:11" ht="14.1" customHeight="1" x14ac:dyDescent="0.2">
      <c r="A33" s="306">
        <v>32</v>
      </c>
      <c r="B33" s="307" t="s">
        <v>252</v>
      </c>
      <c r="C33" s="308"/>
      <c r="D33" s="113">
        <v>2.6189521425904672</v>
      </c>
      <c r="E33" s="115">
        <v>1894</v>
      </c>
      <c r="F33" s="114">
        <v>1895</v>
      </c>
      <c r="G33" s="114">
        <v>1972</v>
      </c>
      <c r="H33" s="114">
        <v>1957</v>
      </c>
      <c r="I33" s="140">
        <v>1913</v>
      </c>
      <c r="J33" s="115">
        <v>-19</v>
      </c>
      <c r="K33" s="116">
        <v>-0.99320439100888658</v>
      </c>
    </row>
    <row r="34" spans="1:11" ht="14.1" customHeight="1" x14ac:dyDescent="0.2">
      <c r="A34" s="306">
        <v>33</v>
      </c>
      <c r="B34" s="307" t="s">
        <v>253</v>
      </c>
      <c r="C34" s="308"/>
      <c r="D34" s="113">
        <v>1.2596966219112542</v>
      </c>
      <c r="E34" s="115">
        <v>911</v>
      </c>
      <c r="F34" s="114">
        <v>915</v>
      </c>
      <c r="G34" s="114">
        <v>956</v>
      </c>
      <c r="H34" s="114">
        <v>970</v>
      </c>
      <c r="I34" s="140">
        <v>938</v>
      </c>
      <c r="J34" s="115">
        <v>-27</v>
      </c>
      <c r="K34" s="116">
        <v>-2.8784648187633262</v>
      </c>
    </row>
    <row r="35" spans="1:11" ht="14.1" customHeight="1" x14ac:dyDescent="0.2">
      <c r="A35" s="306">
        <v>34</v>
      </c>
      <c r="B35" s="307" t="s">
        <v>254</v>
      </c>
      <c r="C35" s="308"/>
      <c r="D35" s="113">
        <v>3.0296326000082967</v>
      </c>
      <c r="E35" s="115">
        <v>2191</v>
      </c>
      <c r="F35" s="114">
        <v>2206</v>
      </c>
      <c r="G35" s="114">
        <v>2272</v>
      </c>
      <c r="H35" s="114">
        <v>2274</v>
      </c>
      <c r="I35" s="140">
        <v>2224</v>
      </c>
      <c r="J35" s="115">
        <v>-33</v>
      </c>
      <c r="K35" s="116">
        <v>-1.4838129496402879</v>
      </c>
    </row>
    <row r="36" spans="1:11" ht="14.1" customHeight="1" x14ac:dyDescent="0.2">
      <c r="A36" s="306">
        <v>41</v>
      </c>
      <c r="B36" s="307" t="s">
        <v>255</v>
      </c>
      <c r="C36" s="308"/>
      <c r="D36" s="113">
        <v>0.89603008891162761</v>
      </c>
      <c r="E36" s="115">
        <v>648</v>
      </c>
      <c r="F36" s="114">
        <v>656</v>
      </c>
      <c r="G36" s="114">
        <v>663</v>
      </c>
      <c r="H36" s="114">
        <v>657</v>
      </c>
      <c r="I36" s="140">
        <v>664</v>
      </c>
      <c r="J36" s="115">
        <v>-16</v>
      </c>
      <c r="K36" s="116">
        <v>-2.4096385542168677</v>
      </c>
    </row>
    <row r="37" spans="1:11" ht="14.1" customHeight="1" x14ac:dyDescent="0.2">
      <c r="A37" s="306">
        <v>42</v>
      </c>
      <c r="B37" s="307" t="s">
        <v>256</v>
      </c>
      <c r="C37" s="308"/>
      <c r="D37" s="113" t="s">
        <v>514</v>
      </c>
      <c r="E37" s="115" t="s">
        <v>514</v>
      </c>
      <c r="F37" s="114" t="s">
        <v>514</v>
      </c>
      <c r="G37" s="114" t="s">
        <v>514</v>
      </c>
      <c r="H37" s="114" t="s">
        <v>514</v>
      </c>
      <c r="I37" s="140" t="s">
        <v>514</v>
      </c>
      <c r="J37" s="115" t="s">
        <v>514</v>
      </c>
      <c r="K37" s="116" t="s">
        <v>514</v>
      </c>
    </row>
    <row r="38" spans="1:11" ht="14.1" customHeight="1" x14ac:dyDescent="0.2">
      <c r="A38" s="306">
        <v>43</v>
      </c>
      <c r="B38" s="307" t="s">
        <v>257</v>
      </c>
      <c r="C38" s="308"/>
      <c r="D38" s="113">
        <v>0.54480841825799586</v>
      </c>
      <c r="E38" s="115">
        <v>394</v>
      </c>
      <c r="F38" s="114">
        <v>391</v>
      </c>
      <c r="G38" s="114">
        <v>383</v>
      </c>
      <c r="H38" s="114">
        <v>426</v>
      </c>
      <c r="I38" s="140">
        <v>425</v>
      </c>
      <c r="J38" s="115">
        <v>-31</v>
      </c>
      <c r="K38" s="116">
        <v>-7.2941176470588234</v>
      </c>
    </row>
    <row r="39" spans="1:11" ht="14.1" customHeight="1" x14ac:dyDescent="0.2">
      <c r="A39" s="306">
        <v>51</v>
      </c>
      <c r="B39" s="307" t="s">
        <v>258</v>
      </c>
      <c r="C39" s="308"/>
      <c r="D39" s="113">
        <v>4.5022746442843511</v>
      </c>
      <c r="E39" s="115">
        <v>3256</v>
      </c>
      <c r="F39" s="114">
        <v>3274</v>
      </c>
      <c r="G39" s="114">
        <v>3330</v>
      </c>
      <c r="H39" s="114">
        <v>3192</v>
      </c>
      <c r="I39" s="140">
        <v>3150</v>
      </c>
      <c r="J39" s="115">
        <v>106</v>
      </c>
      <c r="K39" s="116">
        <v>3.3650793650793651</v>
      </c>
    </row>
    <row r="40" spans="1:11" ht="14.1" customHeight="1" x14ac:dyDescent="0.2">
      <c r="A40" s="306" t="s">
        <v>259</v>
      </c>
      <c r="B40" s="307" t="s">
        <v>260</v>
      </c>
      <c r="C40" s="308"/>
      <c r="D40" s="113">
        <v>3.661555054688256</v>
      </c>
      <c r="E40" s="115">
        <v>2648</v>
      </c>
      <c r="F40" s="114">
        <v>2664</v>
      </c>
      <c r="G40" s="114">
        <v>2718</v>
      </c>
      <c r="H40" s="114">
        <v>2637</v>
      </c>
      <c r="I40" s="140">
        <v>2597</v>
      </c>
      <c r="J40" s="115">
        <v>51</v>
      </c>
      <c r="K40" s="116">
        <v>1.9638043896804005</v>
      </c>
    </row>
    <row r="41" spans="1:11" ht="14.1" customHeight="1" x14ac:dyDescent="0.2">
      <c r="A41" s="306"/>
      <c r="B41" s="307" t="s">
        <v>261</v>
      </c>
      <c r="C41" s="308"/>
      <c r="D41" s="113">
        <v>2.7627594408108518</v>
      </c>
      <c r="E41" s="115">
        <v>1998</v>
      </c>
      <c r="F41" s="114">
        <v>1998</v>
      </c>
      <c r="G41" s="114">
        <v>2047</v>
      </c>
      <c r="H41" s="114">
        <v>1960</v>
      </c>
      <c r="I41" s="140">
        <v>1921</v>
      </c>
      <c r="J41" s="115">
        <v>77</v>
      </c>
      <c r="K41" s="116">
        <v>4.0083289953149404</v>
      </c>
    </row>
    <row r="42" spans="1:11" ht="14.1" customHeight="1" x14ac:dyDescent="0.2">
      <c r="A42" s="306">
        <v>52</v>
      </c>
      <c r="B42" s="307" t="s">
        <v>262</v>
      </c>
      <c r="C42" s="308"/>
      <c r="D42" s="113">
        <v>4.4013329830335044</v>
      </c>
      <c r="E42" s="115">
        <v>3183</v>
      </c>
      <c r="F42" s="114">
        <v>3228</v>
      </c>
      <c r="G42" s="114">
        <v>3324</v>
      </c>
      <c r="H42" s="114">
        <v>3320</v>
      </c>
      <c r="I42" s="140">
        <v>3312</v>
      </c>
      <c r="J42" s="115">
        <v>-129</v>
      </c>
      <c r="K42" s="116">
        <v>-3.8949275362318843</v>
      </c>
    </row>
    <row r="43" spans="1:11" ht="14.1" customHeight="1" x14ac:dyDescent="0.2">
      <c r="A43" s="306" t="s">
        <v>263</v>
      </c>
      <c r="B43" s="307" t="s">
        <v>264</v>
      </c>
      <c r="C43" s="308"/>
      <c r="D43" s="113">
        <v>3.6684688671026979</v>
      </c>
      <c r="E43" s="115">
        <v>2653</v>
      </c>
      <c r="F43" s="114">
        <v>2694</v>
      </c>
      <c r="G43" s="114">
        <v>2774</v>
      </c>
      <c r="H43" s="114">
        <v>2761</v>
      </c>
      <c r="I43" s="140">
        <v>2754</v>
      </c>
      <c r="J43" s="115">
        <v>-101</v>
      </c>
      <c r="K43" s="116">
        <v>-3.6673928830791578</v>
      </c>
    </row>
    <row r="44" spans="1:11" ht="14.1" customHeight="1" x14ac:dyDescent="0.2">
      <c r="A44" s="306">
        <v>53</v>
      </c>
      <c r="B44" s="307" t="s">
        <v>265</v>
      </c>
      <c r="C44" s="308"/>
      <c r="D44" s="113">
        <v>0.97623031291914986</v>
      </c>
      <c r="E44" s="115">
        <v>706</v>
      </c>
      <c r="F44" s="114">
        <v>704</v>
      </c>
      <c r="G44" s="114">
        <v>717</v>
      </c>
      <c r="H44" s="114">
        <v>732</v>
      </c>
      <c r="I44" s="140">
        <v>710</v>
      </c>
      <c r="J44" s="115">
        <v>-4</v>
      </c>
      <c r="K44" s="116">
        <v>-0.56338028169014087</v>
      </c>
    </row>
    <row r="45" spans="1:11" ht="14.1" customHeight="1" x14ac:dyDescent="0.2">
      <c r="A45" s="306" t="s">
        <v>266</v>
      </c>
      <c r="B45" s="307" t="s">
        <v>267</v>
      </c>
      <c r="C45" s="308"/>
      <c r="D45" s="113">
        <v>0.90709218877473419</v>
      </c>
      <c r="E45" s="115">
        <v>656</v>
      </c>
      <c r="F45" s="114">
        <v>653</v>
      </c>
      <c r="G45" s="114">
        <v>667</v>
      </c>
      <c r="H45" s="114">
        <v>681</v>
      </c>
      <c r="I45" s="140">
        <v>658</v>
      </c>
      <c r="J45" s="115">
        <v>-2</v>
      </c>
      <c r="K45" s="116">
        <v>-0.303951367781155</v>
      </c>
    </row>
    <row r="46" spans="1:11" ht="14.1" customHeight="1" x14ac:dyDescent="0.2">
      <c r="A46" s="306">
        <v>54</v>
      </c>
      <c r="B46" s="307" t="s">
        <v>268</v>
      </c>
      <c r="C46" s="308"/>
      <c r="D46" s="113">
        <v>2.6231004300391323</v>
      </c>
      <c r="E46" s="115">
        <v>1897</v>
      </c>
      <c r="F46" s="114">
        <v>1916</v>
      </c>
      <c r="G46" s="114">
        <v>1939</v>
      </c>
      <c r="H46" s="114">
        <v>1925</v>
      </c>
      <c r="I46" s="140">
        <v>1889</v>
      </c>
      <c r="J46" s="115">
        <v>8</v>
      </c>
      <c r="K46" s="116">
        <v>0.42350449973530968</v>
      </c>
    </row>
    <row r="47" spans="1:11" ht="14.1" customHeight="1" x14ac:dyDescent="0.2">
      <c r="A47" s="306">
        <v>61</v>
      </c>
      <c r="B47" s="307" t="s">
        <v>269</v>
      </c>
      <c r="C47" s="308"/>
      <c r="D47" s="113">
        <v>1.5002972939338211</v>
      </c>
      <c r="E47" s="115">
        <v>1085</v>
      </c>
      <c r="F47" s="114">
        <v>1100</v>
      </c>
      <c r="G47" s="114">
        <v>1106</v>
      </c>
      <c r="H47" s="114">
        <v>1084</v>
      </c>
      <c r="I47" s="140">
        <v>1092</v>
      </c>
      <c r="J47" s="115">
        <v>-7</v>
      </c>
      <c r="K47" s="116">
        <v>-0.64102564102564108</v>
      </c>
    </row>
    <row r="48" spans="1:11" ht="14.1" customHeight="1" x14ac:dyDescent="0.2">
      <c r="A48" s="306">
        <v>62</v>
      </c>
      <c r="B48" s="307" t="s">
        <v>270</v>
      </c>
      <c r="C48" s="308"/>
      <c r="D48" s="113">
        <v>7.2788617099240867</v>
      </c>
      <c r="E48" s="115">
        <v>5264</v>
      </c>
      <c r="F48" s="114">
        <v>5356</v>
      </c>
      <c r="G48" s="114">
        <v>5370</v>
      </c>
      <c r="H48" s="114">
        <v>5362</v>
      </c>
      <c r="I48" s="140">
        <v>5384</v>
      </c>
      <c r="J48" s="115">
        <v>-120</v>
      </c>
      <c r="K48" s="116">
        <v>-2.2288261515601784</v>
      </c>
    </row>
    <row r="49" spans="1:11" ht="14.1" customHeight="1" x14ac:dyDescent="0.2">
      <c r="A49" s="306">
        <v>63</v>
      </c>
      <c r="B49" s="307" t="s">
        <v>271</v>
      </c>
      <c r="C49" s="308"/>
      <c r="D49" s="113">
        <v>3.6283687550989367</v>
      </c>
      <c r="E49" s="115">
        <v>2624</v>
      </c>
      <c r="F49" s="114">
        <v>2702</v>
      </c>
      <c r="G49" s="114">
        <v>2755</v>
      </c>
      <c r="H49" s="114">
        <v>2706</v>
      </c>
      <c r="I49" s="140">
        <v>2525</v>
      </c>
      <c r="J49" s="115">
        <v>99</v>
      </c>
      <c r="K49" s="116">
        <v>3.9207920792079207</v>
      </c>
    </row>
    <row r="50" spans="1:11" ht="14.1" customHeight="1" x14ac:dyDescent="0.2">
      <c r="A50" s="306" t="s">
        <v>272</v>
      </c>
      <c r="B50" s="307" t="s">
        <v>273</v>
      </c>
      <c r="C50" s="308"/>
      <c r="D50" s="113">
        <v>1.2458689970823711</v>
      </c>
      <c r="E50" s="115">
        <v>901</v>
      </c>
      <c r="F50" s="114">
        <v>927</v>
      </c>
      <c r="G50" s="114">
        <v>951</v>
      </c>
      <c r="H50" s="114">
        <v>929</v>
      </c>
      <c r="I50" s="140">
        <v>859</v>
      </c>
      <c r="J50" s="115">
        <v>42</v>
      </c>
      <c r="K50" s="116">
        <v>4.8894062863795114</v>
      </c>
    </row>
    <row r="51" spans="1:11" ht="14.1" customHeight="1" x14ac:dyDescent="0.2">
      <c r="A51" s="306" t="s">
        <v>274</v>
      </c>
      <c r="B51" s="307" t="s">
        <v>275</v>
      </c>
      <c r="C51" s="308"/>
      <c r="D51" s="113">
        <v>2.0174504625340504</v>
      </c>
      <c r="E51" s="115">
        <v>1459</v>
      </c>
      <c r="F51" s="114">
        <v>1506</v>
      </c>
      <c r="G51" s="114">
        <v>1538</v>
      </c>
      <c r="H51" s="114">
        <v>1507</v>
      </c>
      <c r="I51" s="140">
        <v>1387</v>
      </c>
      <c r="J51" s="115">
        <v>72</v>
      </c>
      <c r="K51" s="116">
        <v>5.1910598413842823</v>
      </c>
    </row>
    <row r="52" spans="1:11" ht="14.1" customHeight="1" x14ac:dyDescent="0.2">
      <c r="A52" s="306">
        <v>71</v>
      </c>
      <c r="B52" s="307" t="s">
        <v>276</v>
      </c>
      <c r="C52" s="308"/>
      <c r="D52" s="113">
        <v>7.638379955475048</v>
      </c>
      <c r="E52" s="115">
        <v>5524</v>
      </c>
      <c r="F52" s="114">
        <v>5567</v>
      </c>
      <c r="G52" s="114">
        <v>5623</v>
      </c>
      <c r="H52" s="114">
        <v>5620</v>
      </c>
      <c r="I52" s="140">
        <v>5620</v>
      </c>
      <c r="J52" s="115">
        <v>-96</v>
      </c>
      <c r="K52" s="116">
        <v>-1.708185053380783</v>
      </c>
    </row>
    <row r="53" spans="1:11" ht="14.1" customHeight="1" x14ac:dyDescent="0.2">
      <c r="A53" s="306" t="s">
        <v>277</v>
      </c>
      <c r="B53" s="307" t="s">
        <v>278</v>
      </c>
      <c r="C53" s="308"/>
      <c r="D53" s="113">
        <v>2.6341625299022389</v>
      </c>
      <c r="E53" s="115">
        <v>1905</v>
      </c>
      <c r="F53" s="114">
        <v>1923</v>
      </c>
      <c r="G53" s="114">
        <v>1934</v>
      </c>
      <c r="H53" s="114">
        <v>1927</v>
      </c>
      <c r="I53" s="140">
        <v>1933</v>
      </c>
      <c r="J53" s="115">
        <v>-28</v>
      </c>
      <c r="K53" s="116">
        <v>-1.4485256078634248</v>
      </c>
    </row>
    <row r="54" spans="1:11" ht="14.1" customHeight="1" x14ac:dyDescent="0.2">
      <c r="A54" s="306" t="s">
        <v>279</v>
      </c>
      <c r="B54" s="307" t="s">
        <v>280</v>
      </c>
      <c r="C54" s="308"/>
      <c r="D54" s="113">
        <v>4.1386081112847251</v>
      </c>
      <c r="E54" s="115">
        <v>2993</v>
      </c>
      <c r="F54" s="114">
        <v>3017</v>
      </c>
      <c r="G54" s="114">
        <v>3057</v>
      </c>
      <c r="H54" s="114">
        <v>3064</v>
      </c>
      <c r="I54" s="140">
        <v>3059</v>
      </c>
      <c r="J54" s="115">
        <v>-66</v>
      </c>
      <c r="K54" s="116">
        <v>-2.1575678326250407</v>
      </c>
    </row>
    <row r="55" spans="1:11" ht="14.1" customHeight="1" x14ac:dyDescent="0.2">
      <c r="A55" s="306">
        <v>72</v>
      </c>
      <c r="B55" s="307" t="s">
        <v>281</v>
      </c>
      <c r="C55" s="308"/>
      <c r="D55" s="113">
        <v>2.4654655069898643</v>
      </c>
      <c r="E55" s="115">
        <v>1783</v>
      </c>
      <c r="F55" s="114">
        <v>1803</v>
      </c>
      <c r="G55" s="114">
        <v>1829</v>
      </c>
      <c r="H55" s="114">
        <v>1795</v>
      </c>
      <c r="I55" s="140">
        <v>1804</v>
      </c>
      <c r="J55" s="115">
        <v>-21</v>
      </c>
      <c r="K55" s="116">
        <v>-1.164079822616408</v>
      </c>
    </row>
    <row r="56" spans="1:11" ht="14.1" customHeight="1" x14ac:dyDescent="0.2">
      <c r="A56" s="306" t="s">
        <v>282</v>
      </c>
      <c r="B56" s="307" t="s">
        <v>283</v>
      </c>
      <c r="C56" s="308"/>
      <c r="D56" s="113">
        <v>1.0107993749913577</v>
      </c>
      <c r="E56" s="115">
        <v>731</v>
      </c>
      <c r="F56" s="114">
        <v>746</v>
      </c>
      <c r="G56" s="114">
        <v>761</v>
      </c>
      <c r="H56" s="114">
        <v>733</v>
      </c>
      <c r="I56" s="140">
        <v>737</v>
      </c>
      <c r="J56" s="115">
        <v>-6</v>
      </c>
      <c r="K56" s="116">
        <v>-0.81411126187245586</v>
      </c>
    </row>
    <row r="57" spans="1:11" ht="14.1" customHeight="1" x14ac:dyDescent="0.2">
      <c r="A57" s="306" t="s">
        <v>284</v>
      </c>
      <c r="B57" s="307" t="s">
        <v>285</v>
      </c>
      <c r="C57" s="308"/>
      <c r="D57" s="113">
        <v>1.0398373871320123</v>
      </c>
      <c r="E57" s="115">
        <v>752</v>
      </c>
      <c r="F57" s="114">
        <v>753</v>
      </c>
      <c r="G57" s="114">
        <v>761</v>
      </c>
      <c r="H57" s="114">
        <v>759</v>
      </c>
      <c r="I57" s="140">
        <v>754</v>
      </c>
      <c r="J57" s="115">
        <v>-2</v>
      </c>
      <c r="K57" s="116">
        <v>-0.26525198938992045</v>
      </c>
    </row>
    <row r="58" spans="1:11" ht="14.1" customHeight="1" x14ac:dyDescent="0.2">
      <c r="A58" s="306">
        <v>73</v>
      </c>
      <c r="B58" s="307" t="s">
        <v>286</v>
      </c>
      <c r="C58" s="308"/>
      <c r="D58" s="113">
        <v>4.0680872246574209</v>
      </c>
      <c r="E58" s="115">
        <v>2942</v>
      </c>
      <c r="F58" s="114">
        <v>2968</v>
      </c>
      <c r="G58" s="114">
        <v>2964</v>
      </c>
      <c r="H58" s="114">
        <v>2923</v>
      </c>
      <c r="I58" s="140">
        <v>2939</v>
      </c>
      <c r="J58" s="115">
        <v>3</v>
      </c>
      <c r="K58" s="116">
        <v>0.10207553589656346</v>
      </c>
    </row>
    <row r="59" spans="1:11" ht="14.1" customHeight="1" x14ac:dyDescent="0.2">
      <c r="A59" s="306" t="s">
        <v>287</v>
      </c>
      <c r="B59" s="307" t="s">
        <v>288</v>
      </c>
      <c r="C59" s="308"/>
      <c r="D59" s="113">
        <v>3.7459035661444435</v>
      </c>
      <c r="E59" s="115">
        <v>2709</v>
      </c>
      <c r="F59" s="114">
        <v>2735</v>
      </c>
      <c r="G59" s="114">
        <v>2729</v>
      </c>
      <c r="H59" s="114">
        <v>2693</v>
      </c>
      <c r="I59" s="140">
        <v>2708</v>
      </c>
      <c r="J59" s="115">
        <v>1</v>
      </c>
      <c r="K59" s="116">
        <v>3.6927621861152143E-2</v>
      </c>
    </row>
    <row r="60" spans="1:11" ht="14.1" customHeight="1" x14ac:dyDescent="0.2">
      <c r="A60" s="306">
        <v>81</v>
      </c>
      <c r="B60" s="307" t="s">
        <v>289</v>
      </c>
      <c r="C60" s="308"/>
      <c r="D60" s="113">
        <v>8.5993998810824266</v>
      </c>
      <c r="E60" s="115">
        <v>6219</v>
      </c>
      <c r="F60" s="114">
        <v>6235</v>
      </c>
      <c r="G60" s="114">
        <v>6207</v>
      </c>
      <c r="H60" s="114">
        <v>6119</v>
      </c>
      <c r="I60" s="140">
        <v>6157</v>
      </c>
      <c r="J60" s="115">
        <v>62</v>
      </c>
      <c r="K60" s="116">
        <v>1.0069839207406204</v>
      </c>
    </row>
    <row r="61" spans="1:11" ht="14.1" customHeight="1" x14ac:dyDescent="0.2">
      <c r="A61" s="306" t="s">
        <v>290</v>
      </c>
      <c r="B61" s="307" t="s">
        <v>291</v>
      </c>
      <c r="C61" s="308"/>
      <c r="D61" s="113">
        <v>1.7962084652719204</v>
      </c>
      <c r="E61" s="115">
        <v>1299</v>
      </c>
      <c r="F61" s="114">
        <v>1307</v>
      </c>
      <c r="G61" s="114">
        <v>1310</v>
      </c>
      <c r="H61" s="114">
        <v>1298</v>
      </c>
      <c r="I61" s="140">
        <v>1308</v>
      </c>
      <c r="J61" s="115">
        <v>-9</v>
      </c>
      <c r="K61" s="116">
        <v>-0.68807339449541283</v>
      </c>
    </row>
    <row r="62" spans="1:11" ht="14.1" customHeight="1" x14ac:dyDescent="0.2">
      <c r="A62" s="306" t="s">
        <v>292</v>
      </c>
      <c r="B62" s="307" t="s">
        <v>293</v>
      </c>
      <c r="C62" s="308"/>
      <c r="D62" s="113">
        <v>4.0750010370718623</v>
      </c>
      <c r="E62" s="115">
        <v>2947</v>
      </c>
      <c r="F62" s="114">
        <v>2956</v>
      </c>
      <c r="G62" s="114">
        <v>2951</v>
      </c>
      <c r="H62" s="114">
        <v>2899</v>
      </c>
      <c r="I62" s="140">
        <v>2924</v>
      </c>
      <c r="J62" s="115">
        <v>23</v>
      </c>
      <c r="K62" s="116">
        <v>0.78659370725034194</v>
      </c>
    </row>
    <row r="63" spans="1:11" ht="14.1" customHeight="1" x14ac:dyDescent="0.2">
      <c r="A63" s="306"/>
      <c r="B63" s="307" t="s">
        <v>294</v>
      </c>
      <c r="C63" s="308"/>
      <c r="D63" s="113">
        <v>3.3545817834870504</v>
      </c>
      <c r="E63" s="115">
        <v>2426</v>
      </c>
      <c r="F63" s="114">
        <v>2432</v>
      </c>
      <c r="G63" s="114">
        <v>2430</v>
      </c>
      <c r="H63" s="114">
        <v>2383</v>
      </c>
      <c r="I63" s="140">
        <v>2413</v>
      </c>
      <c r="J63" s="115">
        <v>13</v>
      </c>
      <c r="K63" s="116">
        <v>0.53874844591794446</v>
      </c>
    </row>
    <row r="64" spans="1:11" ht="14.1" customHeight="1" x14ac:dyDescent="0.2">
      <c r="A64" s="306" t="s">
        <v>295</v>
      </c>
      <c r="B64" s="307" t="s">
        <v>296</v>
      </c>
      <c r="C64" s="308"/>
      <c r="D64" s="113">
        <v>0.87805417663407959</v>
      </c>
      <c r="E64" s="115">
        <v>635</v>
      </c>
      <c r="F64" s="114">
        <v>621</v>
      </c>
      <c r="G64" s="114">
        <v>612</v>
      </c>
      <c r="H64" s="114">
        <v>604</v>
      </c>
      <c r="I64" s="140">
        <v>610</v>
      </c>
      <c r="J64" s="115">
        <v>25</v>
      </c>
      <c r="K64" s="116">
        <v>4.0983606557377046</v>
      </c>
    </row>
    <row r="65" spans="1:11" ht="14.1" customHeight="1" x14ac:dyDescent="0.2">
      <c r="A65" s="306" t="s">
        <v>297</v>
      </c>
      <c r="B65" s="307" t="s">
        <v>298</v>
      </c>
      <c r="C65" s="308"/>
      <c r="D65" s="113">
        <v>0.99282346271380961</v>
      </c>
      <c r="E65" s="115">
        <v>718</v>
      </c>
      <c r="F65" s="114">
        <v>720</v>
      </c>
      <c r="G65" s="114">
        <v>709</v>
      </c>
      <c r="H65" s="114">
        <v>698</v>
      </c>
      <c r="I65" s="140">
        <v>697</v>
      </c>
      <c r="J65" s="115">
        <v>21</v>
      </c>
      <c r="K65" s="116">
        <v>3.0129124820659969</v>
      </c>
    </row>
    <row r="66" spans="1:11" ht="14.1" customHeight="1" x14ac:dyDescent="0.2">
      <c r="A66" s="306">
        <v>82</v>
      </c>
      <c r="B66" s="307" t="s">
        <v>299</v>
      </c>
      <c r="C66" s="308"/>
      <c r="D66" s="113">
        <v>4.8687067022497548</v>
      </c>
      <c r="E66" s="115">
        <v>3521</v>
      </c>
      <c r="F66" s="114">
        <v>3576</v>
      </c>
      <c r="G66" s="114">
        <v>3611</v>
      </c>
      <c r="H66" s="114">
        <v>3503</v>
      </c>
      <c r="I66" s="140">
        <v>3534</v>
      </c>
      <c r="J66" s="115">
        <v>-13</v>
      </c>
      <c r="K66" s="116">
        <v>-0.36785512167515561</v>
      </c>
    </row>
    <row r="67" spans="1:11" ht="14.1" customHeight="1" x14ac:dyDescent="0.2">
      <c r="A67" s="306" t="s">
        <v>300</v>
      </c>
      <c r="B67" s="307" t="s">
        <v>301</v>
      </c>
      <c r="C67" s="308"/>
      <c r="D67" s="113">
        <v>3.3767059832132635</v>
      </c>
      <c r="E67" s="115">
        <v>2442</v>
      </c>
      <c r="F67" s="114">
        <v>2467</v>
      </c>
      <c r="G67" s="114">
        <v>2493</v>
      </c>
      <c r="H67" s="114">
        <v>2393</v>
      </c>
      <c r="I67" s="140">
        <v>2422</v>
      </c>
      <c r="J67" s="115">
        <v>20</v>
      </c>
      <c r="K67" s="116">
        <v>0.82576383154417832</v>
      </c>
    </row>
    <row r="68" spans="1:11" ht="14.1" customHeight="1" x14ac:dyDescent="0.2">
      <c r="A68" s="306" t="s">
        <v>302</v>
      </c>
      <c r="B68" s="307" t="s">
        <v>303</v>
      </c>
      <c r="C68" s="308"/>
      <c r="D68" s="113">
        <v>0.8918818014629627</v>
      </c>
      <c r="E68" s="115">
        <v>645</v>
      </c>
      <c r="F68" s="114">
        <v>668</v>
      </c>
      <c r="G68" s="114">
        <v>672</v>
      </c>
      <c r="H68" s="114">
        <v>672</v>
      </c>
      <c r="I68" s="140">
        <v>669</v>
      </c>
      <c r="J68" s="115">
        <v>-24</v>
      </c>
      <c r="K68" s="116">
        <v>-3.5874439461883409</v>
      </c>
    </row>
    <row r="69" spans="1:11" ht="14.1" customHeight="1" x14ac:dyDescent="0.2">
      <c r="A69" s="306">
        <v>83</v>
      </c>
      <c r="B69" s="307" t="s">
        <v>304</v>
      </c>
      <c r="C69" s="308"/>
      <c r="D69" s="113">
        <v>6.2971003470733828</v>
      </c>
      <c r="E69" s="115">
        <v>4554</v>
      </c>
      <c r="F69" s="114">
        <v>4595</v>
      </c>
      <c r="G69" s="114">
        <v>4575</v>
      </c>
      <c r="H69" s="114">
        <v>4516</v>
      </c>
      <c r="I69" s="140">
        <v>4524</v>
      </c>
      <c r="J69" s="115">
        <v>30</v>
      </c>
      <c r="K69" s="116">
        <v>0.66312997347480107</v>
      </c>
    </row>
    <row r="70" spans="1:11" ht="14.1" customHeight="1" x14ac:dyDescent="0.2">
      <c r="A70" s="306" t="s">
        <v>305</v>
      </c>
      <c r="B70" s="307" t="s">
        <v>306</v>
      </c>
      <c r="C70" s="308"/>
      <c r="D70" s="113">
        <v>5.5835949059030128</v>
      </c>
      <c r="E70" s="115">
        <v>4038</v>
      </c>
      <c r="F70" s="114">
        <v>4071</v>
      </c>
      <c r="G70" s="114">
        <v>4059</v>
      </c>
      <c r="H70" s="114">
        <v>3996</v>
      </c>
      <c r="I70" s="140">
        <v>4011</v>
      </c>
      <c r="J70" s="115">
        <v>27</v>
      </c>
      <c r="K70" s="116">
        <v>0.67314884068810765</v>
      </c>
    </row>
    <row r="71" spans="1:11" ht="14.1" customHeight="1" x14ac:dyDescent="0.2">
      <c r="A71" s="306"/>
      <c r="B71" s="307" t="s">
        <v>307</v>
      </c>
      <c r="C71" s="308"/>
      <c r="D71" s="113">
        <v>3.1250432113275903</v>
      </c>
      <c r="E71" s="115">
        <v>2260</v>
      </c>
      <c r="F71" s="114">
        <v>2295</v>
      </c>
      <c r="G71" s="114">
        <v>2290</v>
      </c>
      <c r="H71" s="114">
        <v>2251</v>
      </c>
      <c r="I71" s="140">
        <v>2276</v>
      </c>
      <c r="J71" s="115">
        <v>-16</v>
      </c>
      <c r="K71" s="116">
        <v>-0.70298769771529002</v>
      </c>
    </row>
    <row r="72" spans="1:11" ht="14.1" customHeight="1" x14ac:dyDescent="0.2">
      <c r="A72" s="306">
        <v>84</v>
      </c>
      <c r="B72" s="307" t="s">
        <v>308</v>
      </c>
      <c r="C72" s="308"/>
      <c r="D72" s="113">
        <v>2.2068889226897497</v>
      </c>
      <c r="E72" s="115">
        <v>1596</v>
      </c>
      <c r="F72" s="114">
        <v>1599</v>
      </c>
      <c r="G72" s="114">
        <v>1610</v>
      </c>
      <c r="H72" s="114">
        <v>1670</v>
      </c>
      <c r="I72" s="140">
        <v>1691</v>
      </c>
      <c r="J72" s="115">
        <v>-95</v>
      </c>
      <c r="K72" s="116">
        <v>-5.617977528089888</v>
      </c>
    </row>
    <row r="73" spans="1:11" ht="14.1" customHeight="1" x14ac:dyDescent="0.2">
      <c r="A73" s="306" t="s">
        <v>309</v>
      </c>
      <c r="B73" s="307" t="s">
        <v>310</v>
      </c>
      <c r="C73" s="308"/>
      <c r="D73" s="113">
        <v>1.4366902197209586</v>
      </c>
      <c r="E73" s="115">
        <v>1039</v>
      </c>
      <c r="F73" s="114">
        <v>1051</v>
      </c>
      <c r="G73" s="114">
        <v>1055</v>
      </c>
      <c r="H73" s="114">
        <v>1099</v>
      </c>
      <c r="I73" s="140">
        <v>1122</v>
      </c>
      <c r="J73" s="115">
        <v>-83</v>
      </c>
      <c r="K73" s="116">
        <v>-7.3975044563279857</v>
      </c>
    </row>
    <row r="74" spans="1:11" ht="14.1" customHeight="1" x14ac:dyDescent="0.2">
      <c r="A74" s="306" t="s">
        <v>311</v>
      </c>
      <c r="B74" s="307" t="s">
        <v>312</v>
      </c>
      <c r="C74" s="308"/>
      <c r="D74" s="113">
        <v>0.36781482044829161</v>
      </c>
      <c r="E74" s="115">
        <v>266</v>
      </c>
      <c r="F74" s="114">
        <v>263</v>
      </c>
      <c r="G74" s="114">
        <v>268</v>
      </c>
      <c r="H74" s="114">
        <v>282</v>
      </c>
      <c r="I74" s="140">
        <v>296</v>
      </c>
      <c r="J74" s="115">
        <v>-30</v>
      </c>
      <c r="K74" s="116">
        <v>-10.135135135135135</v>
      </c>
    </row>
    <row r="75" spans="1:11" ht="14.1" customHeight="1" x14ac:dyDescent="0.2">
      <c r="A75" s="306" t="s">
        <v>313</v>
      </c>
      <c r="B75" s="307" t="s">
        <v>314</v>
      </c>
      <c r="C75" s="308"/>
      <c r="D75" s="113">
        <v>0.10094166125084694</v>
      </c>
      <c r="E75" s="115">
        <v>73</v>
      </c>
      <c r="F75" s="114">
        <v>71</v>
      </c>
      <c r="G75" s="114">
        <v>70</v>
      </c>
      <c r="H75" s="114">
        <v>71</v>
      </c>
      <c r="I75" s="140">
        <v>64</v>
      </c>
      <c r="J75" s="115">
        <v>9</v>
      </c>
      <c r="K75" s="116">
        <v>14.0625</v>
      </c>
    </row>
    <row r="76" spans="1:11" ht="14.1" customHeight="1" x14ac:dyDescent="0.2">
      <c r="A76" s="306">
        <v>91</v>
      </c>
      <c r="B76" s="307" t="s">
        <v>315</v>
      </c>
      <c r="C76" s="308"/>
      <c r="D76" s="113">
        <v>0.41068045741782933</v>
      </c>
      <c r="E76" s="115">
        <v>297</v>
      </c>
      <c r="F76" s="114">
        <v>275</v>
      </c>
      <c r="G76" s="114">
        <v>265</v>
      </c>
      <c r="H76" s="114">
        <v>264</v>
      </c>
      <c r="I76" s="140">
        <v>250</v>
      </c>
      <c r="J76" s="115">
        <v>47</v>
      </c>
      <c r="K76" s="116">
        <v>18.8</v>
      </c>
    </row>
    <row r="77" spans="1:11" ht="14.1" customHeight="1" x14ac:dyDescent="0.2">
      <c r="A77" s="306">
        <v>92</v>
      </c>
      <c r="B77" s="307" t="s">
        <v>316</v>
      </c>
      <c r="C77" s="308"/>
      <c r="D77" s="113">
        <v>0.34292509575630192</v>
      </c>
      <c r="E77" s="115">
        <v>248</v>
      </c>
      <c r="F77" s="114">
        <v>246</v>
      </c>
      <c r="G77" s="114">
        <v>244</v>
      </c>
      <c r="H77" s="114">
        <v>246</v>
      </c>
      <c r="I77" s="140">
        <v>247</v>
      </c>
      <c r="J77" s="115">
        <v>1</v>
      </c>
      <c r="K77" s="116">
        <v>0.40485829959514169</v>
      </c>
    </row>
    <row r="78" spans="1:11" ht="14.1" customHeight="1" x14ac:dyDescent="0.2">
      <c r="A78" s="306">
        <v>93</v>
      </c>
      <c r="B78" s="307" t="s">
        <v>317</v>
      </c>
      <c r="C78" s="308"/>
      <c r="D78" s="113">
        <v>0.12030033601128334</v>
      </c>
      <c r="E78" s="115">
        <v>87</v>
      </c>
      <c r="F78" s="114">
        <v>88</v>
      </c>
      <c r="G78" s="114">
        <v>89</v>
      </c>
      <c r="H78" s="114">
        <v>86</v>
      </c>
      <c r="I78" s="140">
        <v>85</v>
      </c>
      <c r="J78" s="115">
        <v>2</v>
      </c>
      <c r="K78" s="116">
        <v>2.3529411764705883</v>
      </c>
    </row>
    <row r="79" spans="1:11" ht="14.1" customHeight="1" x14ac:dyDescent="0.2">
      <c r="A79" s="306">
        <v>94</v>
      </c>
      <c r="B79" s="307" t="s">
        <v>318</v>
      </c>
      <c r="C79" s="308"/>
      <c r="D79" s="113">
        <v>0.34845614568785521</v>
      </c>
      <c r="E79" s="115">
        <v>252</v>
      </c>
      <c r="F79" s="114">
        <v>257</v>
      </c>
      <c r="G79" s="114">
        <v>259</v>
      </c>
      <c r="H79" s="114">
        <v>244</v>
      </c>
      <c r="I79" s="140">
        <v>243</v>
      </c>
      <c r="J79" s="115">
        <v>9</v>
      </c>
      <c r="K79" s="116">
        <v>3.7037037037037037</v>
      </c>
    </row>
    <row r="80" spans="1:11" ht="14.1" customHeight="1" x14ac:dyDescent="0.2">
      <c r="A80" s="306" t="s">
        <v>319</v>
      </c>
      <c r="B80" s="307" t="s">
        <v>320</v>
      </c>
      <c r="C80" s="308"/>
      <c r="D80" s="113" t="s">
        <v>514</v>
      </c>
      <c r="E80" s="115" t="s">
        <v>514</v>
      </c>
      <c r="F80" s="114" t="s">
        <v>514</v>
      </c>
      <c r="G80" s="114" t="s">
        <v>514</v>
      </c>
      <c r="H80" s="114" t="s">
        <v>514</v>
      </c>
      <c r="I80" s="140" t="s">
        <v>514</v>
      </c>
      <c r="J80" s="115" t="s">
        <v>514</v>
      </c>
      <c r="K80" s="116" t="s">
        <v>514</v>
      </c>
    </row>
    <row r="81" spans="1:11" ht="14.1" customHeight="1" x14ac:dyDescent="0.2">
      <c r="A81" s="310" t="s">
        <v>321</v>
      </c>
      <c r="B81" s="311" t="s">
        <v>224</v>
      </c>
      <c r="C81" s="312"/>
      <c r="D81" s="125">
        <v>1.5652871306295717</v>
      </c>
      <c r="E81" s="143">
        <v>1132</v>
      </c>
      <c r="F81" s="144">
        <v>1131</v>
      </c>
      <c r="G81" s="144">
        <v>1135</v>
      </c>
      <c r="H81" s="144">
        <v>1126</v>
      </c>
      <c r="I81" s="145">
        <v>1142</v>
      </c>
      <c r="J81" s="143">
        <v>-10</v>
      </c>
      <c r="K81" s="146">
        <v>-0.87565674255691772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9925</v>
      </c>
      <c r="E12" s="114">
        <v>10437</v>
      </c>
      <c r="F12" s="114">
        <v>10357</v>
      </c>
      <c r="G12" s="114">
        <v>10407</v>
      </c>
      <c r="H12" s="140">
        <v>10135</v>
      </c>
      <c r="I12" s="115">
        <v>-210</v>
      </c>
      <c r="J12" s="116">
        <v>-2.0720276270350273</v>
      </c>
      <c r="K12"/>
      <c r="L12"/>
      <c r="M12"/>
      <c r="N12"/>
      <c r="O12"/>
      <c r="P12"/>
    </row>
    <row r="13" spans="1:16" s="110" customFormat="1" ht="14.45" customHeight="1" x14ac:dyDescent="0.2">
      <c r="A13" s="120" t="s">
        <v>105</v>
      </c>
      <c r="B13" s="119" t="s">
        <v>106</v>
      </c>
      <c r="C13" s="113">
        <v>42.559193954659946</v>
      </c>
      <c r="D13" s="115">
        <v>4224</v>
      </c>
      <c r="E13" s="114">
        <v>4378</v>
      </c>
      <c r="F13" s="114">
        <v>4398</v>
      </c>
      <c r="G13" s="114">
        <v>4402</v>
      </c>
      <c r="H13" s="140">
        <v>4283</v>
      </c>
      <c r="I13" s="115">
        <v>-59</v>
      </c>
      <c r="J13" s="116">
        <v>-1.3775391081017978</v>
      </c>
      <c r="K13"/>
      <c r="L13"/>
      <c r="M13"/>
      <c r="N13"/>
      <c r="O13"/>
      <c r="P13"/>
    </row>
    <row r="14" spans="1:16" s="110" customFormat="1" ht="14.45" customHeight="1" x14ac:dyDescent="0.2">
      <c r="A14" s="120"/>
      <c r="B14" s="119" t="s">
        <v>107</v>
      </c>
      <c r="C14" s="113">
        <v>57.440806045340054</v>
      </c>
      <c r="D14" s="115">
        <v>5701</v>
      </c>
      <c r="E14" s="114">
        <v>6059</v>
      </c>
      <c r="F14" s="114">
        <v>5959</v>
      </c>
      <c r="G14" s="114">
        <v>6005</v>
      </c>
      <c r="H14" s="140">
        <v>5852</v>
      </c>
      <c r="I14" s="115">
        <v>-151</v>
      </c>
      <c r="J14" s="116">
        <v>-2.5803144224196854</v>
      </c>
      <c r="K14"/>
      <c r="L14"/>
      <c r="M14"/>
      <c r="N14"/>
      <c r="O14"/>
      <c r="P14"/>
    </row>
    <row r="15" spans="1:16" s="110" customFormat="1" ht="14.45" customHeight="1" x14ac:dyDescent="0.2">
      <c r="A15" s="118" t="s">
        <v>105</v>
      </c>
      <c r="B15" s="121" t="s">
        <v>108</v>
      </c>
      <c r="C15" s="113">
        <v>13.491183879093199</v>
      </c>
      <c r="D15" s="115">
        <v>1339</v>
      </c>
      <c r="E15" s="114">
        <v>1532</v>
      </c>
      <c r="F15" s="114">
        <v>1453</v>
      </c>
      <c r="G15" s="114">
        <v>1488</v>
      </c>
      <c r="H15" s="140">
        <v>1332</v>
      </c>
      <c r="I15" s="115">
        <v>7</v>
      </c>
      <c r="J15" s="116">
        <v>0.52552552552552556</v>
      </c>
      <c r="K15"/>
      <c r="L15"/>
      <c r="M15"/>
      <c r="N15"/>
      <c r="O15"/>
      <c r="P15"/>
    </row>
    <row r="16" spans="1:16" s="110" customFormat="1" ht="14.45" customHeight="1" x14ac:dyDescent="0.2">
      <c r="A16" s="118"/>
      <c r="B16" s="121" t="s">
        <v>109</v>
      </c>
      <c r="C16" s="113">
        <v>38.921914357682617</v>
      </c>
      <c r="D16" s="115">
        <v>3863</v>
      </c>
      <c r="E16" s="114">
        <v>4031</v>
      </c>
      <c r="F16" s="114">
        <v>3978</v>
      </c>
      <c r="G16" s="114">
        <v>3993</v>
      </c>
      <c r="H16" s="140">
        <v>3954</v>
      </c>
      <c r="I16" s="115">
        <v>-91</v>
      </c>
      <c r="J16" s="116">
        <v>-2.3014668689934243</v>
      </c>
      <c r="K16"/>
      <c r="L16"/>
      <c r="M16"/>
      <c r="N16"/>
      <c r="O16"/>
      <c r="P16"/>
    </row>
    <row r="17" spans="1:16" s="110" customFormat="1" ht="14.45" customHeight="1" x14ac:dyDescent="0.2">
      <c r="A17" s="118"/>
      <c r="B17" s="121" t="s">
        <v>110</v>
      </c>
      <c r="C17" s="113">
        <v>22.125944584382871</v>
      </c>
      <c r="D17" s="115">
        <v>2196</v>
      </c>
      <c r="E17" s="114">
        <v>2258</v>
      </c>
      <c r="F17" s="114">
        <v>2312</v>
      </c>
      <c r="G17" s="114">
        <v>2379</v>
      </c>
      <c r="H17" s="140">
        <v>2405</v>
      </c>
      <c r="I17" s="115">
        <v>-209</v>
      </c>
      <c r="J17" s="116">
        <v>-8.6902286902286896</v>
      </c>
      <c r="K17"/>
      <c r="L17"/>
      <c r="M17"/>
      <c r="N17"/>
      <c r="O17"/>
      <c r="P17"/>
    </row>
    <row r="18" spans="1:16" s="110" customFormat="1" ht="14.45" customHeight="1" x14ac:dyDescent="0.2">
      <c r="A18" s="120"/>
      <c r="B18" s="121" t="s">
        <v>111</v>
      </c>
      <c r="C18" s="113">
        <v>25.460957178841308</v>
      </c>
      <c r="D18" s="115">
        <v>2527</v>
      </c>
      <c r="E18" s="114">
        <v>2616</v>
      </c>
      <c r="F18" s="114">
        <v>2614</v>
      </c>
      <c r="G18" s="114">
        <v>2547</v>
      </c>
      <c r="H18" s="140">
        <v>2444</v>
      </c>
      <c r="I18" s="115">
        <v>83</v>
      </c>
      <c r="J18" s="116">
        <v>3.3960720130932898</v>
      </c>
      <c r="K18"/>
      <c r="L18"/>
      <c r="M18"/>
      <c r="N18"/>
      <c r="O18"/>
      <c r="P18"/>
    </row>
    <row r="19" spans="1:16" s="110" customFormat="1" ht="14.45" customHeight="1" x14ac:dyDescent="0.2">
      <c r="A19" s="120"/>
      <c r="B19" s="121" t="s">
        <v>112</v>
      </c>
      <c r="C19" s="113">
        <v>2.9420654911838793</v>
      </c>
      <c r="D19" s="115">
        <v>292</v>
      </c>
      <c r="E19" s="114">
        <v>321</v>
      </c>
      <c r="F19" s="114">
        <v>346</v>
      </c>
      <c r="G19" s="114">
        <v>292</v>
      </c>
      <c r="H19" s="140">
        <v>275</v>
      </c>
      <c r="I19" s="115">
        <v>17</v>
      </c>
      <c r="J19" s="116">
        <v>6.1818181818181817</v>
      </c>
      <c r="K19"/>
      <c r="L19"/>
      <c r="M19"/>
      <c r="N19"/>
      <c r="O19"/>
      <c r="P19"/>
    </row>
    <row r="20" spans="1:16" s="110" customFormat="1" ht="14.45" customHeight="1" x14ac:dyDescent="0.2">
      <c r="A20" s="120" t="s">
        <v>113</v>
      </c>
      <c r="B20" s="119" t="s">
        <v>116</v>
      </c>
      <c r="C20" s="113">
        <v>97.60201511335012</v>
      </c>
      <c r="D20" s="115">
        <v>9687</v>
      </c>
      <c r="E20" s="114">
        <v>10175</v>
      </c>
      <c r="F20" s="114">
        <v>10105</v>
      </c>
      <c r="G20" s="114">
        <v>10164</v>
      </c>
      <c r="H20" s="140">
        <v>9895</v>
      </c>
      <c r="I20" s="115">
        <v>-208</v>
      </c>
      <c r="J20" s="116">
        <v>-2.1020717534108138</v>
      </c>
      <c r="K20"/>
      <c r="L20"/>
      <c r="M20"/>
      <c r="N20"/>
      <c r="O20"/>
      <c r="P20"/>
    </row>
    <row r="21" spans="1:16" s="110" customFormat="1" ht="14.45" customHeight="1" x14ac:dyDescent="0.2">
      <c r="A21" s="123"/>
      <c r="B21" s="124" t="s">
        <v>117</v>
      </c>
      <c r="C21" s="125">
        <v>2.3677581863979849</v>
      </c>
      <c r="D21" s="143">
        <v>235</v>
      </c>
      <c r="E21" s="144">
        <v>256</v>
      </c>
      <c r="F21" s="144">
        <v>248</v>
      </c>
      <c r="G21" s="144">
        <v>237</v>
      </c>
      <c r="H21" s="145">
        <v>233</v>
      </c>
      <c r="I21" s="143">
        <v>2</v>
      </c>
      <c r="J21" s="146">
        <v>0.85836909871244638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209283</v>
      </c>
      <c r="E23" s="114">
        <v>218919</v>
      </c>
      <c r="F23" s="114">
        <v>218906</v>
      </c>
      <c r="G23" s="114">
        <v>220983</v>
      </c>
      <c r="H23" s="140">
        <v>215922</v>
      </c>
      <c r="I23" s="115">
        <v>-6639</v>
      </c>
      <c r="J23" s="116">
        <v>-3.074721427182038</v>
      </c>
      <c r="K23"/>
      <c r="L23"/>
      <c r="M23"/>
      <c r="N23"/>
      <c r="O23"/>
      <c r="P23"/>
    </row>
    <row r="24" spans="1:16" s="110" customFormat="1" ht="14.45" customHeight="1" x14ac:dyDescent="0.2">
      <c r="A24" s="120" t="s">
        <v>105</v>
      </c>
      <c r="B24" s="119" t="s">
        <v>106</v>
      </c>
      <c r="C24" s="113">
        <v>44.986453749229511</v>
      </c>
      <c r="D24" s="115">
        <v>94149</v>
      </c>
      <c r="E24" s="114">
        <v>97574</v>
      </c>
      <c r="F24" s="114">
        <v>97915</v>
      </c>
      <c r="G24" s="114">
        <v>98149</v>
      </c>
      <c r="H24" s="140">
        <v>95929</v>
      </c>
      <c r="I24" s="115">
        <v>-1780</v>
      </c>
      <c r="J24" s="116">
        <v>-1.8555389923797809</v>
      </c>
      <c r="K24"/>
      <c r="L24"/>
      <c r="M24"/>
      <c r="N24"/>
      <c r="O24"/>
      <c r="P24"/>
    </row>
    <row r="25" spans="1:16" s="110" customFormat="1" ht="14.45" customHeight="1" x14ac:dyDescent="0.2">
      <c r="A25" s="120"/>
      <c r="B25" s="119" t="s">
        <v>107</v>
      </c>
      <c r="C25" s="113">
        <v>55.013546250770489</v>
      </c>
      <c r="D25" s="115">
        <v>115134</v>
      </c>
      <c r="E25" s="114">
        <v>121345</v>
      </c>
      <c r="F25" s="114">
        <v>120991</v>
      </c>
      <c r="G25" s="114">
        <v>122834</v>
      </c>
      <c r="H25" s="140">
        <v>119993</v>
      </c>
      <c r="I25" s="115">
        <v>-4859</v>
      </c>
      <c r="J25" s="116">
        <v>-4.0494028818347738</v>
      </c>
      <c r="K25"/>
      <c r="L25"/>
      <c r="M25"/>
      <c r="N25"/>
      <c r="O25"/>
      <c r="P25"/>
    </row>
    <row r="26" spans="1:16" s="110" customFormat="1" ht="14.45" customHeight="1" x14ac:dyDescent="0.2">
      <c r="A26" s="118" t="s">
        <v>105</v>
      </c>
      <c r="B26" s="121" t="s">
        <v>108</v>
      </c>
      <c r="C26" s="113">
        <v>15.136919864489711</v>
      </c>
      <c r="D26" s="115">
        <v>31679</v>
      </c>
      <c r="E26" s="114">
        <v>33948</v>
      </c>
      <c r="F26" s="114">
        <v>32977</v>
      </c>
      <c r="G26" s="114">
        <v>34360</v>
      </c>
      <c r="H26" s="140">
        <v>30906</v>
      </c>
      <c r="I26" s="115">
        <v>773</v>
      </c>
      <c r="J26" s="116">
        <v>2.5011324661877952</v>
      </c>
      <c r="K26"/>
      <c r="L26"/>
      <c r="M26"/>
      <c r="N26"/>
      <c r="O26"/>
      <c r="P26"/>
    </row>
    <row r="27" spans="1:16" s="110" customFormat="1" ht="14.45" customHeight="1" x14ac:dyDescent="0.2">
      <c r="A27" s="118"/>
      <c r="B27" s="121" t="s">
        <v>109</v>
      </c>
      <c r="C27" s="113">
        <v>39.624336424841005</v>
      </c>
      <c r="D27" s="115">
        <v>82927</v>
      </c>
      <c r="E27" s="114">
        <v>87260</v>
      </c>
      <c r="F27" s="114">
        <v>87427</v>
      </c>
      <c r="G27" s="114">
        <v>88204</v>
      </c>
      <c r="H27" s="140">
        <v>88011</v>
      </c>
      <c r="I27" s="115">
        <v>-5084</v>
      </c>
      <c r="J27" s="116">
        <v>-5.7765506584404225</v>
      </c>
      <c r="K27"/>
      <c r="L27"/>
      <c r="M27"/>
      <c r="N27"/>
      <c r="O27"/>
      <c r="P27"/>
    </row>
    <row r="28" spans="1:16" s="110" customFormat="1" ht="14.45" customHeight="1" x14ac:dyDescent="0.2">
      <c r="A28" s="118"/>
      <c r="B28" s="121" t="s">
        <v>110</v>
      </c>
      <c r="C28" s="113">
        <v>21.362461356154107</v>
      </c>
      <c r="D28" s="115">
        <v>44708</v>
      </c>
      <c r="E28" s="114">
        <v>46166</v>
      </c>
      <c r="F28" s="114">
        <v>47113</v>
      </c>
      <c r="G28" s="114">
        <v>47896</v>
      </c>
      <c r="H28" s="140">
        <v>48130</v>
      </c>
      <c r="I28" s="115">
        <v>-3422</v>
      </c>
      <c r="J28" s="116">
        <v>-7.1099106586328693</v>
      </c>
      <c r="K28"/>
      <c r="L28"/>
      <c r="M28"/>
      <c r="N28"/>
      <c r="O28"/>
      <c r="P28"/>
    </row>
    <row r="29" spans="1:16" s="110" customFormat="1" ht="14.45" customHeight="1" x14ac:dyDescent="0.2">
      <c r="A29" s="118"/>
      <c r="B29" s="121" t="s">
        <v>111</v>
      </c>
      <c r="C29" s="113">
        <v>23.87628235451518</v>
      </c>
      <c r="D29" s="115">
        <v>49969</v>
      </c>
      <c r="E29" s="114">
        <v>51545</v>
      </c>
      <c r="F29" s="114">
        <v>51389</v>
      </c>
      <c r="G29" s="114">
        <v>50523</v>
      </c>
      <c r="H29" s="140">
        <v>48875</v>
      </c>
      <c r="I29" s="115">
        <v>1094</v>
      </c>
      <c r="J29" s="116">
        <v>2.2383631713554988</v>
      </c>
      <c r="K29"/>
      <c r="L29"/>
      <c r="M29"/>
      <c r="N29"/>
      <c r="O29"/>
      <c r="P29"/>
    </row>
    <row r="30" spans="1:16" s="110" customFormat="1" ht="14.45" customHeight="1" x14ac:dyDescent="0.2">
      <c r="A30" s="120"/>
      <c r="B30" s="121" t="s">
        <v>112</v>
      </c>
      <c r="C30" s="113">
        <v>2.853552366890765</v>
      </c>
      <c r="D30" s="115">
        <v>5972</v>
      </c>
      <c r="E30" s="114">
        <v>6203</v>
      </c>
      <c r="F30" s="114">
        <v>6419</v>
      </c>
      <c r="G30" s="114">
        <v>5656</v>
      </c>
      <c r="H30" s="140">
        <v>5502</v>
      </c>
      <c r="I30" s="115">
        <v>470</v>
      </c>
      <c r="J30" s="116">
        <v>8.5423482370047257</v>
      </c>
      <c r="K30"/>
      <c r="L30"/>
      <c r="M30"/>
      <c r="N30"/>
      <c r="O30"/>
      <c r="P30"/>
    </row>
    <row r="31" spans="1:16" s="110" customFormat="1" ht="14.45" customHeight="1" x14ac:dyDescent="0.2">
      <c r="A31" s="120" t="s">
        <v>113</v>
      </c>
      <c r="B31" s="119" t="s">
        <v>116</v>
      </c>
      <c r="C31" s="113">
        <v>95.113315462794404</v>
      </c>
      <c r="D31" s="115">
        <v>199056</v>
      </c>
      <c r="E31" s="114">
        <v>208067</v>
      </c>
      <c r="F31" s="114">
        <v>208473</v>
      </c>
      <c r="G31" s="114">
        <v>210470</v>
      </c>
      <c r="H31" s="140">
        <v>205965</v>
      </c>
      <c r="I31" s="115">
        <v>-6909</v>
      </c>
      <c r="J31" s="116">
        <v>-3.354453426553055</v>
      </c>
      <c r="K31"/>
      <c r="L31"/>
      <c r="M31"/>
      <c r="N31"/>
      <c r="O31"/>
      <c r="P31"/>
    </row>
    <row r="32" spans="1:16" s="110" customFormat="1" ht="14.45" customHeight="1" x14ac:dyDescent="0.2">
      <c r="A32" s="123"/>
      <c r="B32" s="124" t="s">
        <v>117</v>
      </c>
      <c r="C32" s="125">
        <v>4.7892088702856901</v>
      </c>
      <c r="D32" s="143">
        <v>10023</v>
      </c>
      <c r="E32" s="144">
        <v>10641</v>
      </c>
      <c r="F32" s="144">
        <v>10234</v>
      </c>
      <c r="G32" s="144">
        <v>10295</v>
      </c>
      <c r="H32" s="145">
        <v>9738</v>
      </c>
      <c r="I32" s="143">
        <v>285</v>
      </c>
      <c r="J32" s="146">
        <v>2.9266789895255698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10507</v>
      </c>
      <c r="E56" s="114">
        <v>11003</v>
      </c>
      <c r="F56" s="114">
        <v>10984</v>
      </c>
      <c r="G56" s="114">
        <v>11040</v>
      </c>
      <c r="H56" s="140">
        <v>10822</v>
      </c>
      <c r="I56" s="115">
        <v>-315</v>
      </c>
      <c r="J56" s="116">
        <v>-2.9107373868046573</v>
      </c>
      <c r="K56"/>
      <c r="L56"/>
      <c r="M56"/>
      <c r="N56"/>
      <c r="O56"/>
      <c r="P56"/>
    </row>
    <row r="57" spans="1:16" s="110" customFormat="1" ht="14.45" customHeight="1" x14ac:dyDescent="0.2">
      <c r="A57" s="120" t="s">
        <v>105</v>
      </c>
      <c r="B57" s="119" t="s">
        <v>106</v>
      </c>
      <c r="C57" s="113">
        <v>42.562101456172073</v>
      </c>
      <c r="D57" s="115">
        <v>4472</v>
      </c>
      <c r="E57" s="114">
        <v>4646</v>
      </c>
      <c r="F57" s="114">
        <v>4673</v>
      </c>
      <c r="G57" s="114">
        <v>4650</v>
      </c>
      <c r="H57" s="140">
        <v>4552</v>
      </c>
      <c r="I57" s="115">
        <v>-80</v>
      </c>
      <c r="J57" s="116">
        <v>-1.7574692442882249</v>
      </c>
    </row>
    <row r="58" spans="1:16" s="110" customFormat="1" ht="14.45" customHeight="1" x14ac:dyDescent="0.2">
      <c r="A58" s="120"/>
      <c r="B58" s="119" t="s">
        <v>107</v>
      </c>
      <c r="C58" s="113">
        <v>57.437898543827927</v>
      </c>
      <c r="D58" s="115">
        <v>6035</v>
      </c>
      <c r="E58" s="114">
        <v>6357</v>
      </c>
      <c r="F58" s="114">
        <v>6311</v>
      </c>
      <c r="G58" s="114">
        <v>6390</v>
      </c>
      <c r="H58" s="140">
        <v>6270</v>
      </c>
      <c r="I58" s="115">
        <v>-235</v>
      </c>
      <c r="J58" s="116">
        <v>-3.7480063795853269</v>
      </c>
    </row>
    <row r="59" spans="1:16" s="110" customFormat="1" ht="14.45" customHeight="1" x14ac:dyDescent="0.2">
      <c r="A59" s="118" t="s">
        <v>105</v>
      </c>
      <c r="B59" s="121" t="s">
        <v>108</v>
      </c>
      <c r="C59" s="113">
        <v>12.058627581612258</v>
      </c>
      <c r="D59" s="115">
        <v>1267</v>
      </c>
      <c r="E59" s="114">
        <v>1399</v>
      </c>
      <c r="F59" s="114">
        <v>1377</v>
      </c>
      <c r="G59" s="114">
        <v>1420</v>
      </c>
      <c r="H59" s="140">
        <v>1219</v>
      </c>
      <c r="I59" s="115">
        <v>48</v>
      </c>
      <c r="J59" s="116">
        <v>3.9376538146021329</v>
      </c>
    </row>
    <row r="60" spans="1:16" s="110" customFormat="1" ht="14.45" customHeight="1" x14ac:dyDescent="0.2">
      <c r="A60" s="118"/>
      <c r="B60" s="121" t="s">
        <v>109</v>
      </c>
      <c r="C60" s="113">
        <v>39.154849148186926</v>
      </c>
      <c r="D60" s="115">
        <v>4114</v>
      </c>
      <c r="E60" s="114">
        <v>4294</v>
      </c>
      <c r="F60" s="114">
        <v>4249</v>
      </c>
      <c r="G60" s="114">
        <v>4260</v>
      </c>
      <c r="H60" s="140">
        <v>4309</v>
      </c>
      <c r="I60" s="115">
        <v>-195</v>
      </c>
      <c r="J60" s="116">
        <v>-4.5254119285216987</v>
      </c>
    </row>
    <row r="61" spans="1:16" s="110" customFormat="1" ht="14.45" customHeight="1" x14ac:dyDescent="0.2">
      <c r="A61" s="118"/>
      <c r="B61" s="121" t="s">
        <v>110</v>
      </c>
      <c r="C61" s="113">
        <v>23.070334063005614</v>
      </c>
      <c r="D61" s="115">
        <v>2424</v>
      </c>
      <c r="E61" s="114">
        <v>2518</v>
      </c>
      <c r="F61" s="114">
        <v>2565</v>
      </c>
      <c r="G61" s="114">
        <v>2633</v>
      </c>
      <c r="H61" s="140">
        <v>2677</v>
      </c>
      <c r="I61" s="115">
        <v>-253</v>
      </c>
      <c r="J61" s="116">
        <v>-9.4508778483376918</v>
      </c>
    </row>
    <row r="62" spans="1:16" s="110" customFormat="1" ht="14.45" customHeight="1" x14ac:dyDescent="0.2">
      <c r="A62" s="120"/>
      <c r="B62" s="121" t="s">
        <v>111</v>
      </c>
      <c r="C62" s="113">
        <v>25.716189207195203</v>
      </c>
      <c r="D62" s="115">
        <v>2702</v>
      </c>
      <c r="E62" s="114">
        <v>2792</v>
      </c>
      <c r="F62" s="114">
        <v>2793</v>
      </c>
      <c r="G62" s="114">
        <v>2727</v>
      </c>
      <c r="H62" s="140">
        <v>2617</v>
      </c>
      <c r="I62" s="115">
        <v>85</v>
      </c>
      <c r="J62" s="116">
        <v>3.2479938861291555</v>
      </c>
    </row>
    <row r="63" spans="1:16" s="110" customFormat="1" ht="14.45" customHeight="1" x14ac:dyDescent="0.2">
      <c r="A63" s="120"/>
      <c r="B63" s="121" t="s">
        <v>112</v>
      </c>
      <c r="C63" s="113">
        <v>3.1122109070143713</v>
      </c>
      <c r="D63" s="115">
        <v>327</v>
      </c>
      <c r="E63" s="114">
        <v>348</v>
      </c>
      <c r="F63" s="114">
        <v>359</v>
      </c>
      <c r="G63" s="114">
        <v>311</v>
      </c>
      <c r="H63" s="140">
        <v>294</v>
      </c>
      <c r="I63" s="115">
        <v>33</v>
      </c>
      <c r="J63" s="116">
        <v>11.224489795918368</v>
      </c>
    </row>
    <row r="64" spans="1:16" s="110" customFormat="1" ht="14.45" customHeight="1" x14ac:dyDescent="0.2">
      <c r="A64" s="120" t="s">
        <v>113</v>
      </c>
      <c r="B64" s="119" t="s">
        <v>116</v>
      </c>
      <c r="C64" s="113">
        <v>97.934710193204523</v>
      </c>
      <c r="D64" s="115">
        <v>10290</v>
      </c>
      <c r="E64" s="114">
        <v>10776</v>
      </c>
      <c r="F64" s="114">
        <v>10747</v>
      </c>
      <c r="G64" s="114">
        <v>10816</v>
      </c>
      <c r="H64" s="140">
        <v>10594</v>
      </c>
      <c r="I64" s="115">
        <v>-304</v>
      </c>
      <c r="J64" s="116">
        <v>-2.8695488012082309</v>
      </c>
    </row>
    <row r="65" spans="1:10" s="110" customFormat="1" ht="14.45" customHeight="1" x14ac:dyDescent="0.2">
      <c r="A65" s="123"/>
      <c r="B65" s="124" t="s">
        <v>117</v>
      </c>
      <c r="C65" s="125">
        <v>2.0081850195108024</v>
      </c>
      <c r="D65" s="143">
        <v>211</v>
      </c>
      <c r="E65" s="144">
        <v>218</v>
      </c>
      <c r="F65" s="144">
        <v>230</v>
      </c>
      <c r="G65" s="144">
        <v>216</v>
      </c>
      <c r="H65" s="145">
        <v>217</v>
      </c>
      <c r="I65" s="143">
        <v>-6</v>
      </c>
      <c r="J65" s="146">
        <v>-2.7649769585253456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9925</v>
      </c>
      <c r="G11" s="114">
        <v>10437</v>
      </c>
      <c r="H11" s="114">
        <v>10357</v>
      </c>
      <c r="I11" s="114">
        <v>10407</v>
      </c>
      <c r="J11" s="140">
        <v>10135</v>
      </c>
      <c r="K11" s="114">
        <v>-210</v>
      </c>
      <c r="L11" s="116">
        <v>-2.0720276270350273</v>
      </c>
    </row>
    <row r="12" spans="1:17" s="110" customFormat="1" ht="24" customHeight="1" x14ac:dyDescent="0.2">
      <c r="A12" s="604" t="s">
        <v>185</v>
      </c>
      <c r="B12" s="605"/>
      <c r="C12" s="605"/>
      <c r="D12" s="606"/>
      <c r="E12" s="113">
        <v>42.559193954659946</v>
      </c>
      <c r="F12" s="115">
        <v>4224</v>
      </c>
      <c r="G12" s="114">
        <v>4378</v>
      </c>
      <c r="H12" s="114">
        <v>4398</v>
      </c>
      <c r="I12" s="114">
        <v>4402</v>
      </c>
      <c r="J12" s="140">
        <v>4283</v>
      </c>
      <c r="K12" s="114">
        <v>-59</v>
      </c>
      <c r="L12" s="116">
        <v>-1.3775391081017978</v>
      </c>
    </row>
    <row r="13" spans="1:17" s="110" customFormat="1" ht="15" customHeight="1" x14ac:dyDescent="0.2">
      <c r="A13" s="120"/>
      <c r="B13" s="612" t="s">
        <v>107</v>
      </c>
      <c r="C13" s="612"/>
      <c r="E13" s="113">
        <v>57.440806045340054</v>
      </c>
      <c r="F13" s="115">
        <v>5701</v>
      </c>
      <c r="G13" s="114">
        <v>6059</v>
      </c>
      <c r="H13" s="114">
        <v>5959</v>
      </c>
      <c r="I13" s="114">
        <v>6005</v>
      </c>
      <c r="J13" s="140">
        <v>5852</v>
      </c>
      <c r="K13" s="114">
        <v>-151</v>
      </c>
      <c r="L13" s="116">
        <v>-2.5803144224196854</v>
      </c>
    </row>
    <row r="14" spans="1:17" s="110" customFormat="1" ht="22.5" customHeight="1" x14ac:dyDescent="0.2">
      <c r="A14" s="604" t="s">
        <v>186</v>
      </c>
      <c r="B14" s="605"/>
      <c r="C14" s="605"/>
      <c r="D14" s="606"/>
      <c r="E14" s="113">
        <v>13.491183879093199</v>
      </c>
      <c r="F14" s="115">
        <v>1339</v>
      </c>
      <c r="G14" s="114">
        <v>1532</v>
      </c>
      <c r="H14" s="114">
        <v>1453</v>
      </c>
      <c r="I14" s="114">
        <v>1488</v>
      </c>
      <c r="J14" s="140">
        <v>1332</v>
      </c>
      <c r="K14" s="114">
        <v>7</v>
      </c>
      <c r="L14" s="116">
        <v>0.52552552552552556</v>
      </c>
    </row>
    <row r="15" spans="1:17" s="110" customFormat="1" ht="15" customHeight="1" x14ac:dyDescent="0.2">
      <c r="A15" s="120"/>
      <c r="B15" s="119"/>
      <c r="C15" s="258" t="s">
        <v>106</v>
      </c>
      <c r="E15" s="113">
        <v>41.299477221807322</v>
      </c>
      <c r="F15" s="115">
        <v>553</v>
      </c>
      <c r="G15" s="114">
        <v>596</v>
      </c>
      <c r="H15" s="114">
        <v>585</v>
      </c>
      <c r="I15" s="114">
        <v>598</v>
      </c>
      <c r="J15" s="140">
        <v>557</v>
      </c>
      <c r="K15" s="114">
        <v>-4</v>
      </c>
      <c r="L15" s="116">
        <v>-0.71813285457809695</v>
      </c>
    </row>
    <row r="16" spans="1:17" s="110" customFormat="1" ht="15" customHeight="1" x14ac:dyDescent="0.2">
      <c r="A16" s="120"/>
      <c r="B16" s="119"/>
      <c r="C16" s="258" t="s">
        <v>107</v>
      </c>
      <c r="E16" s="113">
        <v>58.700522778192678</v>
      </c>
      <c r="F16" s="115">
        <v>786</v>
      </c>
      <c r="G16" s="114">
        <v>936</v>
      </c>
      <c r="H16" s="114">
        <v>868</v>
      </c>
      <c r="I16" s="114">
        <v>890</v>
      </c>
      <c r="J16" s="140">
        <v>775</v>
      </c>
      <c r="K16" s="114">
        <v>11</v>
      </c>
      <c r="L16" s="116">
        <v>1.4193548387096775</v>
      </c>
    </row>
    <row r="17" spans="1:12" s="110" customFormat="1" ht="15" customHeight="1" x14ac:dyDescent="0.2">
      <c r="A17" s="120"/>
      <c r="B17" s="121" t="s">
        <v>109</v>
      </c>
      <c r="C17" s="258"/>
      <c r="E17" s="113">
        <v>38.921914357682617</v>
      </c>
      <c r="F17" s="115">
        <v>3863</v>
      </c>
      <c r="G17" s="114">
        <v>4031</v>
      </c>
      <c r="H17" s="114">
        <v>3978</v>
      </c>
      <c r="I17" s="114">
        <v>3993</v>
      </c>
      <c r="J17" s="140">
        <v>3954</v>
      </c>
      <c r="K17" s="114">
        <v>-91</v>
      </c>
      <c r="L17" s="116">
        <v>-2.3014668689934243</v>
      </c>
    </row>
    <row r="18" spans="1:12" s="110" customFormat="1" ht="15" customHeight="1" x14ac:dyDescent="0.2">
      <c r="A18" s="120"/>
      <c r="B18" s="119"/>
      <c r="C18" s="258" t="s">
        <v>106</v>
      </c>
      <c r="E18" s="113">
        <v>36.241263266891018</v>
      </c>
      <c r="F18" s="115">
        <v>1400</v>
      </c>
      <c r="G18" s="114">
        <v>1466</v>
      </c>
      <c r="H18" s="114">
        <v>1442</v>
      </c>
      <c r="I18" s="114">
        <v>1428</v>
      </c>
      <c r="J18" s="140">
        <v>1392</v>
      </c>
      <c r="K18" s="114">
        <v>8</v>
      </c>
      <c r="L18" s="116">
        <v>0.57471264367816088</v>
      </c>
    </row>
    <row r="19" spans="1:12" s="110" customFormat="1" ht="15" customHeight="1" x14ac:dyDescent="0.2">
      <c r="A19" s="120"/>
      <c r="B19" s="119"/>
      <c r="C19" s="258" t="s">
        <v>107</v>
      </c>
      <c r="E19" s="113">
        <v>63.758736733108982</v>
      </c>
      <c r="F19" s="115">
        <v>2463</v>
      </c>
      <c r="G19" s="114">
        <v>2565</v>
      </c>
      <c r="H19" s="114">
        <v>2536</v>
      </c>
      <c r="I19" s="114">
        <v>2565</v>
      </c>
      <c r="J19" s="140">
        <v>2562</v>
      </c>
      <c r="K19" s="114">
        <v>-99</v>
      </c>
      <c r="L19" s="116">
        <v>-3.8641686182669788</v>
      </c>
    </row>
    <row r="20" spans="1:12" s="110" customFormat="1" ht="15" customHeight="1" x14ac:dyDescent="0.2">
      <c r="A20" s="120"/>
      <c r="B20" s="121" t="s">
        <v>110</v>
      </c>
      <c r="C20" s="258"/>
      <c r="E20" s="113">
        <v>22.125944584382871</v>
      </c>
      <c r="F20" s="115">
        <v>2196</v>
      </c>
      <c r="G20" s="114">
        <v>2258</v>
      </c>
      <c r="H20" s="114">
        <v>2312</v>
      </c>
      <c r="I20" s="114">
        <v>2379</v>
      </c>
      <c r="J20" s="140">
        <v>2405</v>
      </c>
      <c r="K20" s="114">
        <v>-209</v>
      </c>
      <c r="L20" s="116">
        <v>-8.6902286902286896</v>
      </c>
    </row>
    <row r="21" spans="1:12" s="110" customFormat="1" ht="15" customHeight="1" x14ac:dyDescent="0.2">
      <c r="A21" s="120"/>
      <c r="B21" s="119"/>
      <c r="C21" s="258" t="s">
        <v>106</v>
      </c>
      <c r="E21" s="113">
        <v>37.112932604735882</v>
      </c>
      <c r="F21" s="115">
        <v>815</v>
      </c>
      <c r="G21" s="114">
        <v>839</v>
      </c>
      <c r="H21" s="114">
        <v>889</v>
      </c>
      <c r="I21" s="114">
        <v>917</v>
      </c>
      <c r="J21" s="140">
        <v>909</v>
      </c>
      <c r="K21" s="114">
        <v>-94</v>
      </c>
      <c r="L21" s="116">
        <v>-10.34103410341034</v>
      </c>
    </row>
    <row r="22" spans="1:12" s="110" customFormat="1" ht="15" customHeight="1" x14ac:dyDescent="0.2">
      <c r="A22" s="120"/>
      <c r="B22" s="119"/>
      <c r="C22" s="258" t="s">
        <v>107</v>
      </c>
      <c r="E22" s="113">
        <v>62.887067395264118</v>
      </c>
      <c r="F22" s="115">
        <v>1381</v>
      </c>
      <c r="G22" s="114">
        <v>1419</v>
      </c>
      <c r="H22" s="114">
        <v>1423</v>
      </c>
      <c r="I22" s="114">
        <v>1462</v>
      </c>
      <c r="J22" s="140">
        <v>1496</v>
      </c>
      <c r="K22" s="114">
        <v>-115</v>
      </c>
      <c r="L22" s="116">
        <v>-7.6871657754010698</v>
      </c>
    </row>
    <row r="23" spans="1:12" s="110" customFormat="1" ht="15" customHeight="1" x14ac:dyDescent="0.2">
      <c r="A23" s="120"/>
      <c r="B23" s="121" t="s">
        <v>111</v>
      </c>
      <c r="C23" s="258"/>
      <c r="E23" s="113">
        <v>25.460957178841308</v>
      </c>
      <c r="F23" s="115">
        <v>2527</v>
      </c>
      <c r="G23" s="114">
        <v>2616</v>
      </c>
      <c r="H23" s="114">
        <v>2614</v>
      </c>
      <c r="I23" s="114">
        <v>2547</v>
      </c>
      <c r="J23" s="140">
        <v>2444</v>
      </c>
      <c r="K23" s="114">
        <v>83</v>
      </c>
      <c r="L23" s="116">
        <v>3.3960720130932898</v>
      </c>
    </row>
    <row r="24" spans="1:12" s="110" customFormat="1" ht="15" customHeight="1" x14ac:dyDescent="0.2">
      <c r="A24" s="120"/>
      <c r="B24" s="119"/>
      <c r="C24" s="258" t="s">
        <v>106</v>
      </c>
      <c r="E24" s="113">
        <v>57.617728531855953</v>
      </c>
      <c r="F24" s="115">
        <v>1456</v>
      </c>
      <c r="G24" s="114">
        <v>1477</v>
      </c>
      <c r="H24" s="114">
        <v>1482</v>
      </c>
      <c r="I24" s="114">
        <v>1459</v>
      </c>
      <c r="J24" s="140">
        <v>1425</v>
      </c>
      <c r="K24" s="114">
        <v>31</v>
      </c>
      <c r="L24" s="116">
        <v>2.1754385964912282</v>
      </c>
    </row>
    <row r="25" spans="1:12" s="110" customFormat="1" ht="15" customHeight="1" x14ac:dyDescent="0.2">
      <c r="A25" s="120"/>
      <c r="B25" s="119"/>
      <c r="C25" s="258" t="s">
        <v>107</v>
      </c>
      <c r="E25" s="113">
        <v>42.382271468144047</v>
      </c>
      <c r="F25" s="115">
        <v>1071</v>
      </c>
      <c r="G25" s="114">
        <v>1139</v>
      </c>
      <c r="H25" s="114">
        <v>1132</v>
      </c>
      <c r="I25" s="114">
        <v>1088</v>
      </c>
      <c r="J25" s="140">
        <v>1019</v>
      </c>
      <c r="K25" s="114">
        <v>52</v>
      </c>
      <c r="L25" s="116">
        <v>5.1030421982335623</v>
      </c>
    </row>
    <row r="26" spans="1:12" s="110" customFormat="1" ht="15" customHeight="1" x14ac:dyDescent="0.2">
      <c r="A26" s="120"/>
      <c r="C26" s="121" t="s">
        <v>187</v>
      </c>
      <c r="D26" s="110" t="s">
        <v>188</v>
      </c>
      <c r="E26" s="113">
        <v>2.9420654911838793</v>
      </c>
      <c r="F26" s="115">
        <v>292</v>
      </c>
      <c r="G26" s="114">
        <v>321</v>
      </c>
      <c r="H26" s="114">
        <v>346</v>
      </c>
      <c r="I26" s="114">
        <v>292</v>
      </c>
      <c r="J26" s="140">
        <v>275</v>
      </c>
      <c r="K26" s="114">
        <v>17</v>
      </c>
      <c r="L26" s="116">
        <v>6.1818181818181817</v>
      </c>
    </row>
    <row r="27" spans="1:12" s="110" customFormat="1" ht="15" customHeight="1" x14ac:dyDescent="0.2">
      <c r="A27" s="120"/>
      <c r="B27" s="119"/>
      <c r="D27" s="259" t="s">
        <v>106</v>
      </c>
      <c r="E27" s="113">
        <v>52.397260273972606</v>
      </c>
      <c r="F27" s="115">
        <v>153</v>
      </c>
      <c r="G27" s="114">
        <v>153</v>
      </c>
      <c r="H27" s="114">
        <v>164</v>
      </c>
      <c r="I27" s="114">
        <v>138</v>
      </c>
      <c r="J27" s="140">
        <v>140</v>
      </c>
      <c r="K27" s="114">
        <v>13</v>
      </c>
      <c r="L27" s="116">
        <v>9.2857142857142865</v>
      </c>
    </row>
    <row r="28" spans="1:12" s="110" customFormat="1" ht="15" customHeight="1" x14ac:dyDescent="0.2">
      <c r="A28" s="120"/>
      <c r="B28" s="119"/>
      <c r="D28" s="259" t="s">
        <v>107</v>
      </c>
      <c r="E28" s="113">
        <v>47.602739726027394</v>
      </c>
      <c r="F28" s="115">
        <v>139</v>
      </c>
      <c r="G28" s="114">
        <v>168</v>
      </c>
      <c r="H28" s="114">
        <v>182</v>
      </c>
      <c r="I28" s="114">
        <v>154</v>
      </c>
      <c r="J28" s="140">
        <v>135</v>
      </c>
      <c r="K28" s="114">
        <v>4</v>
      </c>
      <c r="L28" s="116">
        <v>2.9629629629629628</v>
      </c>
    </row>
    <row r="29" spans="1:12" s="110" customFormat="1" ht="24" customHeight="1" x14ac:dyDescent="0.2">
      <c r="A29" s="604" t="s">
        <v>189</v>
      </c>
      <c r="B29" s="605"/>
      <c r="C29" s="605"/>
      <c r="D29" s="606"/>
      <c r="E29" s="113">
        <v>97.60201511335012</v>
      </c>
      <c r="F29" s="115">
        <v>9687</v>
      </c>
      <c r="G29" s="114">
        <v>10175</v>
      </c>
      <c r="H29" s="114">
        <v>10105</v>
      </c>
      <c r="I29" s="114">
        <v>10164</v>
      </c>
      <c r="J29" s="140">
        <v>9895</v>
      </c>
      <c r="K29" s="114">
        <v>-208</v>
      </c>
      <c r="L29" s="116">
        <v>-2.1020717534108138</v>
      </c>
    </row>
    <row r="30" spans="1:12" s="110" customFormat="1" ht="15" customHeight="1" x14ac:dyDescent="0.2">
      <c r="A30" s="120"/>
      <c r="B30" s="119"/>
      <c r="C30" s="258" t="s">
        <v>106</v>
      </c>
      <c r="E30" s="113">
        <v>42.34541137607102</v>
      </c>
      <c r="F30" s="115">
        <v>4102</v>
      </c>
      <c r="G30" s="114">
        <v>4242</v>
      </c>
      <c r="H30" s="114">
        <v>4272</v>
      </c>
      <c r="I30" s="114">
        <v>4282</v>
      </c>
      <c r="J30" s="140">
        <v>4159</v>
      </c>
      <c r="K30" s="114">
        <v>-57</v>
      </c>
      <c r="L30" s="116">
        <v>-1.3705217600384707</v>
      </c>
    </row>
    <row r="31" spans="1:12" s="110" customFormat="1" ht="15" customHeight="1" x14ac:dyDescent="0.2">
      <c r="A31" s="120"/>
      <c r="B31" s="119"/>
      <c r="C31" s="258" t="s">
        <v>107</v>
      </c>
      <c r="E31" s="113">
        <v>57.65458862392898</v>
      </c>
      <c r="F31" s="115">
        <v>5585</v>
      </c>
      <c r="G31" s="114">
        <v>5933</v>
      </c>
      <c r="H31" s="114">
        <v>5833</v>
      </c>
      <c r="I31" s="114">
        <v>5882</v>
      </c>
      <c r="J31" s="140">
        <v>5736</v>
      </c>
      <c r="K31" s="114">
        <v>-151</v>
      </c>
      <c r="L31" s="116">
        <v>-2.6324965132496514</v>
      </c>
    </row>
    <row r="32" spans="1:12" s="110" customFormat="1" ht="15" customHeight="1" x14ac:dyDescent="0.2">
      <c r="A32" s="120"/>
      <c r="B32" s="119" t="s">
        <v>117</v>
      </c>
      <c r="C32" s="258"/>
      <c r="E32" s="113">
        <v>2.3677581863979849</v>
      </c>
      <c r="F32" s="114">
        <v>235</v>
      </c>
      <c r="G32" s="114">
        <v>256</v>
      </c>
      <c r="H32" s="114">
        <v>248</v>
      </c>
      <c r="I32" s="114">
        <v>237</v>
      </c>
      <c r="J32" s="140">
        <v>233</v>
      </c>
      <c r="K32" s="114">
        <v>2</v>
      </c>
      <c r="L32" s="116">
        <v>0.85836909871244638</v>
      </c>
    </row>
    <row r="33" spans="1:12" s="110" customFormat="1" ht="15" customHeight="1" x14ac:dyDescent="0.2">
      <c r="A33" s="120"/>
      <c r="B33" s="119"/>
      <c r="C33" s="258" t="s">
        <v>106</v>
      </c>
      <c r="E33" s="113">
        <v>51.48936170212766</v>
      </c>
      <c r="F33" s="114">
        <v>121</v>
      </c>
      <c r="G33" s="114">
        <v>134</v>
      </c>
      <c r="H33" s="114">
        <v>125</v>
      </c>
      <c r="I33" s="114">
        <v>120</v>
      </c>
      <c r="J33" s="140">
        <v>123</v>
      </c>
      <c r="K33" s="114">
        <v>-2</v>
      </c>
      <c r="L33" s="116">
        <v>-1.6260162601626016</v>
      </c>
    </row>
    <row r="34" spans="1:12" s="110" customFormat="1" ht="15" customHeight="1" x14ac:dyDescent="0.2">
      <c r="A34" s="120"/>
      <c r="B34" s="119"/>
      <c r="C34" s="258" t="s">
        <v>107</v>
      </c>
      <c r="E34" s="113">
        <v>48.51063829787234</v>
      </c>
      <c r="F34" s="114">
        <v>114</v>
      </c>
      <c r="G34" s="114">
        <v>122</v>
      </c>
      <c r="H34" s="114">
        <v>123</v>
      </c>
      <c r="I34" s="114">
        <v>117</v>
      </c>
      <c r="J34" s="140">
        <v>110</v>
      </c>
      <c r="K34" s="114">
        <v>4</v>
      </c>
      <c r="L34" s="116">
        <v>3.6363636363636362</v>
      </c>
    </row>
    <row r="35" spans="1:12" s="110" customFormat="1" ht="24" customHeight="1" x14ac:dyDescent="0.2">
      <c r="A35" s="604" t="s">
        <v>192</v>
      </c>
      <c r="B35" s="605"/>
      <c r="C35" s="605"/>
      <c r="D35" s="606"/>
      <c r="E35" s="113">
        <v>11.153652392947103</v>
      </c>
      <c r="F35" s="114">
        <v>1107</v>
      </c>
      <c r="G35" s="114">
        <v>1204</v>
      </c>
      <c r="H35" s="114">
        <v>1189</v>
      </c>
      <c r="I35" s="114">
        <v>1203</v>
      </c>
      <c r="J35" s="114">
        <v>1098</v>
      </c>
      <c r="K35" s="318">
        <v>9</v>
      </c>
      <c r="L35" s="319">
        <v>0.81967213114754101</v>
      </c>
    </row>
    <row r="36" spans="1:12" s="110" customFormat="1" ht="15" customHeight="1" x14ac:dyDescent="0.2">
      <c r="A36" s="120"/>
      <c r="B36" s="119"/>
      <c r="C36" s="258" t="s">
        <v>106</v>
      </c>
      <c r="E36" s="113">
        <v>40.650406504065039</v>
      </c>
      <c r="F36" s="114">
        <v>450</v>
      </c>
      <c r="G36" s="114">
        <v>457</v>
      </c>
      <c r="H36" s="114">
        <v>475</v>
      </c>
      <c r="I36" s="114">
        <v>489</v>
      </c>
      <c r="J36" s="114">
        <v>449</v>
      </c>
      <c r="K36" s="318">
        <v>1</v>
      </c>
      <c r="L36" s="116">
        <v>0.22271714922048999</v>
      </c>
    </row>
    <row r="37" spans="1:12" s="110" customFormat="1" ht="15" customHeight="1" x14ac:dyDescent="0.2">
      <c r="A37" s="120"/>
      <c r="B37" s="119"/>
      <c r="C37" s="258" t="s">
        <v>107</v>
      </c>
      <c r="E37" s="113">
        <v>59.349593495934961</v>
      </c>
      <c r="F37" s="114">
        <v>657</v>
      </c>
      <c r="G37" s="114">
        <v>747</v>
      </c>
      <c r="H37" s="114">
        <v>714</v>
      </c>
      <c r="I37" s="114">
        <v>714</v>
      </c>
      <c r="J37" s="140">
        <v>649</v>
      </c>
      <c r="K37" s="114">
        <v>8</v>
      </c>
      <c r="L37" s="116">
        <v>1.2326656394453004</v>
      </c>
    </row>
    <row r="38" spans="1:12" s="110" customFormat="1" ht="15" customHeight="1" x14ac:dyDescent="0.2">
      <c r="A38" s="120"/>
      <c r="B38" s="119" t="s">
        <v>329</v>
      </c>
      <c r="C38" s="258"/>
      <c r="E38" s="113">
        <v>65.390428211586908</v>
      </c>
      <c r="F38" s="114">
        <v>6490</v>
      </c>
      <c r="G38" s="114">
        <v>6731</v>
      </c>
      <c r="H38" s="114">
        <v>6655</v>
      </c>
      <c r="I38" s="114">
        <v>6660</v>
      </c>
      <c r="J38" s="140">
        <v>6560</v>
      </c>
      <c r="K38" s="114">
        <v>-70</v>
      </c>
      <c r="L38" s="116">
        <v>-1.0670731707317074</v>
      </c>
    </row>
    <row r="39" spans="1:12" s="110" customFormat="1" ht="15" customHeight="1" x14ac:dyDescent="0.2">
      <c r="A39" s="120"/>
      <c r="B39" s="119"/>
      <c r="C39" s="258" t="s">
        <v>106</v>
      </c>
      <c r="E39" s="113">
        <v>42.326656394453003</v>
      </c>
      <c r="F39" s="115">
        <v>2747</v>
      </c>
      <c r="G39" s="114">
        <v>2826</v>
      </c>
      <c r="H39" s="114">
        <v>2817</v>
      </c>
      <c r="I39" s="114">
        <v>2808</v>
      </c>
      <c r="J39" s="140">
        <v>2760</v>
      </c>
      <c r="K39" s="114">
        <v>-13</v>
      </c>
      <c r="L39" s="116">
        <v>-0.47101449275362317</v>
      </c>
    </row>
    <row r="40" spans="1:12" s="110" customFormat="1" ht="15" customHeight="1" x14ac:dyDescent="0.2">
      <c r="A40" s="120"/>
      <c r="B40" s="119"/>
      <c r="C40" s="258" t="s">
        <v>107</v>
      </c>
      <c r="E40" s="113">
        <v>57.673343605546997</v>
      </c>
      <c r="F40" s="115">
        <v>3743</v>
      </c>
      <c r="G40" s="114">
        <v>3905</v>
      </c>
      <c r="H40" s="114">
        <v>3838</v>
      </c>
      <c r="I40" s="114">
        <v>3852</v>
      </c>
      <c r="J40" s="140">
        <v>3800</v>
      </c>
      <c r="K40" s="114">
        <v>-57</v>
      </c>
      <c r="L40" s="116">
        <v>-1.5</v>
      </c>
    </row>
    <row r="41" spans="1:12" s="110" customFormat="1" ht="15" customHeight="1" x14ac:dyDescent="0.2">
      <c r="A41" s="120"/>
      <c r="B41" s="320" t="s">
        <v>517</v>
      </c>
      <c r="C41" s="258"/>
      <c r="E41" s="113">
        <v>7.5264483627204033</v>
      </c>
      <c r="F41" s="115">
        <v>747</v>
      </c>
      <c r="G41" s="114">
        <v>757</v>
      </c>
      <c r="H41" s="114">
        <v>749</v>
      </c>
      <c r="I41" s="114">
        <v>772</v>
      </c>
      <c r="J41" s="140">
        <v>724</v>
      </c>
      <c r="K41" s="114">
        <v>23</v>
      </c>
      <c r="L41" s="116">
        <v>3.1767955801104972</v>
      </c>
    </row>
    <row r="42" spans="1:12" s="110" customFormat="1" ht="15" customHeight="1" x14ac:dyDescent="0.2">
      <c r="A42" s="120"/>
      <c r="B42" s="119"/>
      <c r="C42" s="268" t="s">
        <v>106</v>
      </c>
      <c r="D42" s="182"/>
      <c r="E42" s="113">
        <v>47.389558232931726</v>
      </c>
      <c r="F42" s="115">
        <v>354</v>
      </c>
      <c r="G42" s="114">
        <v>369</v>
      </c>
      <c r="H42" s="114">
        <v>372</v>
      </c>
      <c r="I42" s="114">
        <v>375</v>
      </c>
      <c r="J42" s="140">
        <v>340</v>
      </c>
      <c r="K42" s="114">
        <v>14</v>
      </c>
      <c r="L42" s="116">
        <v>4.117647058823529</v>
      </c>
    </row>
    <row r="43" spans="1:12" s="110" customFormat="1" ht="15" customHeight="1" x14ac:dyDescent="0.2">
      <c r="A43" s="120"/>
      <c r="B43" s="119"/>
      <c r="C43" s="268" t="s">
        <v>107</v>
      </c>
      <c r="D43" s="182"/>
      <c r="E43" s="113">
        <v>52.610441767068274</v>
      </c>
      <c r="F43" s="115">
        <v>393</v>
      </c>
      <c r="G43" s="114">
        <v>388</v>
      </c>
      <c r="H43" s="114">
        <v>377</v>
      </c>
      <c r="I43" s="114">
        <v>397</v>
      </c>
      <c r="J43" s="140">
        <v>384</v>
      </c>
      <c r="K43" s="114">
        <v>9</v>
      </c>
      <c r="L43" s="116">
        <v>2.34375</v>
      </c>
    </row>
    <row r="44" spans="1:12" s="110" customFormat="1" ht="15" customHeight="1" x14ac:dyDescent="0.2">
      <c r="A44" s="120"/>
      <c r="B44" s="119" t="s">
        <v>205</v>
      </c>
      <c r="C44" s="268"/>
      <c r="D44" s="182"/>
      <c r="E44" s="113">
        <v>15.929471032745592</v>
      </c>
      <c r="F44" s="115">
        <v>1581</v>
      </c>
      <c r="G44" s="114">
        <v>1745</v>
      </c>
      <c r="H44" s="114">
        <v>1764</v>
      </c>
      <c r="I44" s="114">
        <v>1772</v>
      </c>
      <c r="J44" s="140">
        <v>1753</v>
      </c>
      <c r="K44" s="114">
        <v>-172</v>
      </c>
      <c r="L44" s="116">
        <v>-9.811751283513976</v>
      </c>
    </row>
    <row r="45" spans="1:12" s="110" customFormat="1" ht="15" customHeight="1" x14ac:dyDescent="0.2">
      <c r="A45" s="120"/>
      <c r="B45" s="119"/>
      <c r="C45" s="268" t="s">
        <v>106</v>
      </c>
      <c r="D45" s="182"/>
      <c r="E45" s="113">
        <v>42.567994939911451</v>
      </c>
      <c r="F45" s="115">
        <v>673</v>
      </c>
      <c r="G45" s="114">
        <v>726</v>
      </c>
      <c r="H45" s="114">
        <v>734</v>
      </c>
      <c r="I45" s="114">
        <v>730</v>
      </c>
      <c r="J45" s="140">
        <v>734</v>
      </c>
      <c r="K45" s="114">
        <v>-61</v>
      </c>
      <c r="L45" s="116">
        <v>-8.3106267029972756</v>
      </c>
    </row>
    <row r="46" spans="1:12" s="110" customFormat="1" ht="15" customHeight="1" x14ac:dyDescent="0.2">
      <c r="A46" s="123"/>
      <c r="B46" s="124"/>
      <c r="C46" s="260" t="s">
        <v>107</v>
      </c>
      <c r="D46" s="261"/>
      <c r="E46" s="125">
        <v>57.432005060088549</v>
      </c>
      <c r="F46" s="143">
        <v>908</v>
      </c>
      <c r="G46" s="144">
        <v>1019</v>
      </c>
      <c r="H46" s="144">
        <v>1030</v>
      </c>
      <c r="I46" s="144">
        <v>1042</v>
      </c>
      <c r="J46" s="145">
        <v>1019</v>
      </c>
      <c r="K46" s="144">
        <v>-111</v>
      </c>
      <c r="L46" s="146">
        <v>-10.893032384690873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9925</v>
      </c>
      <c r="E11" s="114">
        <v>10437</v>
      </c>
      <c r="F11" s="114">
        <v>10357</v>
      </c>
      <c r="G11" s="114">
        <v>10407</v>
      </c>
      <c r="H11" s="140">
        <v>10135</v>
      </c>
      <c r="I11" s="115">
        <v>-210</v>
      </c>
      <c r="J11" s="116">
        <v>-2.0720276270350273</v>
      </c>
    </row>
    <row r="12" spans="1:15" s="110" customFormat="1" ht="24.95" customHeight="1" x14ac:dyDescent="0.2">
      <c r="A12" s="193" t="s">
        <v>132</v>
      </c>
      <c r="B12" s="194" t="s">
        <v>133</v>
      </c>
      <c r="C12" s="113">
        <v>2.3677581863979849</v>
      </c>
      <c r="D12" s="115">
        <v>235</v>
      </c>
      <c r="E12" s="114">
        <v>249</v>
      </c>
      <c r="F12" s="114">
        <v>263</v>
      </c>
      <c r="G12" s="114">
        <v>244</v>
      </c>
      <c r="H12" s="140">
        <v>237</v>
      </c>
      <c r="I12" s="115">
        <v>-2</v>
      </c>
      <c r="J12" s="116">
        <v>-0.84388185654008441</v>
      </c>
    </row>
    <row r="13" spans="1:15" s="110" customFormat="1" ht="24.95" customHeight="1" x14ac:dyDescent="0.2">
      <c r="A13" s="193" t="s">
        <v>134</v>
      </c>
      <c r="B13" s="199" t="s">
        <v>214</v>
      </c>
      <c r="C13" s="113">
        <v>0.93702770780856426</v>
      </c>
      <c r="D13" s="115">
        <v>93</v>
      </c>
      <c r="E13" s="114">
        <v>107</v>
      </c>
      <c r="F13" s="114">
        <v>89</v>
      </c>
      <c r="G13" s="114">
        <v>92</v>
      </c>
      <c r="H13" s="140">
        <v>93</v>
      </c>
      <c r="I13" s="115">
        <v>0</v>
      </c>
      <c r="J13" s="116">
        <v>0</v>
      </c>
    </row>
    <row r="14" spans="1:15" s="287" customFormat="1" ht="24.95" customHeight="1" x14ac:dyDescent="0.2">
      <c r="A14" s="193" t="s">
        <v>215</v>
      </c>
      <c r="B14" s="199" t="s">
        <v>137</v>
      </c>
      <c r="C14" s="113">
        <v>7.4357682619647356</v>
      </c>
      <c r="D14" s="115">
        <v>738</v>
      </c>
      <c r="E14" s="114">
        <v>753</v>
      </c>
      <c r="F14" s="114">
        <v>754</v>
      </c>
      <c r="G14" s="114">
        <v>772</v>
      </c>
      <c r="H14" s="140">
        <v>738</v>
      </c>
      <c r="I14" s="115">
        <v>0</v>
      </c>
      <c r="J14" s="116">
        <v>0</v>
      </c>
      <c r="K14" s="110"/>
      <c r="L14" s="110"/>
      <c r="M14" s="110"/>
      <c r="N14" s="110"/>
      <c r="O14" s="110"/>
    </row>
    <row r="15" spans="1:15" s="110" customFormat="1" ht="24.95" customHeight="1" x14ac:dyDescent="0.2">
      <c r="A15" s="193" t="s">
        <v>216</v>
      </c>
      <c r="B15" s="199" t="s">
        <v>217</v>
      </c>
      <c r="C15" s="113">
        <v>2.7103274559193955</v>
      </c>
      <c r="D15" s="115">
        <v>269</v>
      </c>
      <c r="E15" s="114">
        <v>277</v>
      </c>
      <c r="F15" s="114">
        <v>281</v>
      </c>
      <c r="G15" s="114">
        <v>284</v>
      </c>
      <c r="H15" s="140">
        <v>265</v>
      </c>
      <c r="I15" s="115">
        <v>4</v>
      </c>
      <c r="J15" s="116">
        <v>1.5094339622641511</v>
      </c>
    </row>
    <row r="16" spans="1:15" s="287" customFormat="1" ht="24.95" customHeight="1" x14ac:dyDescent="0.2">
      <c r="A16" s="193" t="s">
        <v>218</v>
      </c>
      <c r="B16" s="199" t="s">
        <v>141</v>
      </c>
      <c r="C16" s="113">
        <v>3.6574307304785894</v>
      </c>
      <c r="D16" s="115">
        <v>363</v>
      </c>
      <c r="E16" s="114">
        <v>374</v>
      </c>
      <c r="F16" s="114">
        <v>370</v>
      </c>
      <c r="G16" s="114">
        <v>379</v>
      </c>
      <c r="H16" s="140">
        <v>377</v>
      </c>
      <c r="I16" s="115">
        <v>-14</v>
      </c>
      <c r="J16" s="116">
        <v>-3.7135278514588861</v>
      </c>
      <c r="K16" s="110"/>
      <c r="L16" s="110"/>
      <c r="M16" s="110"/>
      <c r="N16" s="110"/>
      <c r="O16" s="110"/>
    </row>
    <row r="17" spans="1:15" s="110" customFormat="1" ht="24.95" customHeight="1" x14ac:dyDescent="0.2">
      <c r="A17" s="193" t="s">
        <v>142</v>
      </c>
      <c r="B17" s="199" t="s">
        <v>220</v>
      </c>
      <c r="C17" s="113">
        <v>1.0680100755667505</v>
      </c>
      <c r="D17" s="115">
        <v>106</v>
      </c>
      <c r="E17" s="114">
        <v>102</v>
      </c>
      <c r="F17" s="114">
        <v>103</v>
      </c>
      <c r="G17" s="114">
        <v>109</v>
      </c>
      <c r="H17" s="140">
        <v>96</v>
      </c>
      <c r="I17" s="115">
        <v>10</v>
      </c>
      <c r="J17" s="116">
        <v>10.416666666666666</v>
      </c>
    </row>
    <row r="18" spans="1:15" s="287" customFormat="1" ht="24.95" customHeight="1" x14ac:dyDescent="0.2">
      <c r="A18" s="201" t="s">
        <v>144</v>
      </c>
      <c r="B18" s="202" t="s">
        <v>145</v>
      </c>
      <c r="C18" s="113">
        <v>6.2972292191435768</v>
      </c>
      <c r="D18" s="115">
        <v>625</v>
      </c>
      <c r="E18" s="114">
        <v>616</v>
      </c>
      <c r="F18" s="114">
        <v>598</v>
      </c>
      <c r="G18" s="114">
        <v>617</v>
      </c>
      <c r="H18" s="140">
        <v>615</v>
      </c>
      <c r="I18" s="115">
        <v>10</v>
      </c>
      <c r="J18" s="116">
        <v>1.6260162601626016</v>
      </c>
      <c r="K18" s="110"/>
      <c r="L18" s="110"/>
      <c r="M18" s="110"/>
      <c r="N18" s="110"/>
      <c r="O18" s="110"/>
    </row>
    <row r="19" spans="1:15" s="110" customFormat="1" ht="24.95" customHeight="1" x14ac:dyDescent="0.2">
      <c r="A19" s="193" t="s">
        <v>146</v>
      </c>
      <c r="B19" s="199" t="s">
        <v>147</v>
      </c>
      <c r="C19" s="113">
        <v>15.828715365239296</v>
      </c>
      <c r="D19" s="115">
        <v>1571</v>
      </c>
      <c r="E19" s="114">
        <v>1603</v>
      </c>
      <c r="F19" s="114">
        <v>1560</v>
      </c>
      <c r="G19" s="114">
        <v>1577</v>
      </c>
      <c r="H19" s="140">
        <v>1540</v>
      </c>
      <c r="I19" s="115">
        <v>31</v>
      </c>
      <c r="J19" s="116">
        <v>2.0129870129870131</v>
      </c>
    </row>
    <row r="20" spans="1:15" s="287" customFormat="1" ht="24.95" customHeight="1" x14ac:dyDescent="0.2">
      <c r="A20" s="193" t="s">
        <v>148</v>
      </c>
      <c r="B20" s="199" t="s">
        <v>149</v>
      </c>
      <c r="C20" s="113">
        <v>5.5818639798488663</v>
      </c>
      <c r="D20" s="115">
        <v>554</v>
      </c>
      <c r="E20" s="114">
        <v>570</v>
      </c>
      <c r="F20" s="114">
        <v>590</v>
      </c>
      <c r="G20" s="114">
        <v>595</v>
      </c>
      <c r="H20" s="140">
        <v>617</v>
      </c>
      <c r="I20" s="115">
        <v>-63</v>
      </c>
      <c r="J20" s="116">
        <v>-10.210696920583468</v>
      </c>
      <c r="K20" s="110"/>
      <c r="L20" s="110"/>
      <c r="M20" s="110"/>
      <c r="N20" s="110"/>
      <c r="O20" s="110"/>
    </row>
    <row r="21" spans="1:15" s="110" customFormat="1" ht="24.95" customHeight="1" x14ac:dyDescent="0.2">
      <c r="A21" s="201" t="s">
        <v>150</v>
      </c>
      <c r="B21" s="202" t="s">
        <v>151</v>
      </c>
      <c r="C21" s="113">
        <v>17.702770780856422</v>
      </c>
      <c r="D21" s="115">
        <v>1757</v>
      </c>
      <c r="E21" s="114">
        <v>2035</v>
      </c>
      <c r="F21" s="114">
        <v>2037</v>
      </c>
      <c r="G21" s="114">
        <v>2037</v>
      </c>
      <c r="H21" s="140">
        <v>1995</v>
      </c>
      <c r="I21" s="115">
        <v>-238</v>
      </c>
      <c r="J21" s="116">
        <v>-11.929824561403509</v>
      </c>
    </row>
    <row r="22" spans="1:15" s="110" customFormat="1" ht="24.95" customHeight="1" x14ac:dyDescent="0.2">
      <c r="A22" s="201" t="s">
        <v>152</v>
      </c>
      <c r="B22" s="199" t="s">
        <v>153</v>
      </c>
      <c r="C22" s="113">
        <v>0.82619647355163728</v>
      </c>
      <c r="D22" s="115">
        <v>82</v>
      </c>
      <c r="E22" s="114">
        <v>81</v>
      </c>
      <c r="F22" s="114">
        <v>84</v>
      </c>
      <c r="G22" s="114">
        <v>79</v>
      </c>
      <c r="H22" s="140">
        <v>77</v>
      </c>
      <c r="I22" s="115">
        <v>5</v>
      </c>
      <c r="J22" s="116">
        <v>6.4935064935064934</v>
      </c>
    </row>
    <row r="23" spans="1:15" s="110" customFormat="1" ht="24.95" customHeight="1" x14ac:dyDescent="0.2">
      <c r="A23" s="193" t="s">
        <v>154</v>
      </c>
      <c r="B23" s="199" t="s">
        <v>155</v>
      </c>
      <c r="C23" s="113">
        <v>0.77581863979848864</v>
      </c>
      <c r="D23" s="115">
        <v>77</v>
      </c>
      <c r="E23" s="114">
        <v>77</v>
      </c>
      <c r="F23" s="114">
        <v>80</v>
      </c>
      <c r="G23" s="114">
        <v>90</v>
      </c>
      <c r="H23" s="140">
        <v>84</v>
      </c>
      <c r="I23" s="115">
        <v>-7</v>
      </c>
      <c r="J23" s="116">
        <v>-8.3333333333333339</v>
      </c>
    </row>
    <row r="24" spans="1:15" s="110" customFormat="1" ht="24.95" customHeight="1" x14ac:dyDescent="0.2">
      <c r="A24" s="193" t="s">
        <v>156</v>
      </c>
      <c r="B24" s="199" t="s">
        <v>221</v>
      </c>
      <c r="C24" s="113">
        <v>6.4584382871536521</v>
      </c>
      <c r="D24" s="115">
        <v>641</v>
      </c>
      <c r="E24" s="114">
        <v>659</v>
      </c>
      <c r="F24" s="114">
        <v>673</v>
      </c>
      <c r="G24" s="114">
        <v>666</v>
      </c>
      <c r="H24" s="140">
        <v>651</v>
      </c>
      <c r="I24" s="115">
        <v>-10</v>
      </c>
      <c r="J24" s="116">
        <v>-1.5360983102918586</v>
      </c>
    </row>
    <row r="25" spans="1:15" s="110" customFormat="1" ht="24.95" customHeight="1" x14ac:dyDescent="0.2">
      <c r="A25" s="193" t="s">
        <v>222</v>
      </c>
      <c r="B25" s="204" t="s">
        <v>159</v>
      </c>
      <c r="C25" s="113">
        <v>11.506297229219143</v>
      </c>
      <c r="D25" s="115">
        <v>1142</v>
      </c>
      <c r="E25" s="114">
        <v>1100</v>
      </c>
      <c r="F25" s="114">
        <v>1105</v>
      </c>
      <c r="G25" s="114">
        <v>1052</v>
      </c>
      <c r="H25" s="140">
        <v>1029</v>
      </c>
      <c r="I25" s="115">
        <v>113</v>
      </c>
      <c r="J25" s="116">
        <v>10.981535471331389</v>
      </c>
    </row>
    <row r="26" spans="1:15" s="110" customFormat="1" ht="24.95" customHeight="1" x14ac:dyDescent="0.2">
      <c r="A26" s="201">
        <v>782.78300000000002</v>
      </c>
      <c r="B26" s="203" t="s">
        <v>160</v>
      </c>
      <c r="C26" s="113">
        <v>0.96725440806045337</v>
      </c>
      <c r="D26" s="115">
        <v>96</v>
      </c>
      <c r="E26" s="114">
        <v>102</v>
      </c>
      <c r="F26" s="114">
        <v>105</v>
      </c>
      <c r="G26" s="114">
        <v>100</v>
      </c>
      <c r="H26" s="140">
        <v>94</v>
      </c>
      <c r="I26" s="115">
        <v>2</v>
      </c>
      <c r="J26" s="116">
        <v>2.1276595744680851</v>
      </c>
    </row>
    <row r="27" spans="1:15" s="110" customFormat="1" ht="24.95" customHeight="1" x14ac:dyDescent="0.2">
      <c r="A27" s="193" t="s">
        <v>161</v>
      </c>
      <c r="B27" s="199" t="s">
        <v>162</v>
      </c>
      <c r="C27" s="113">
        <v>1.4609571788413098</v>
      </c>
      <c r="D27" s="115">
        <v>145</v>
      </c>
      <c r="E27" s="114">
        <v>153</v>
      </c>
      <c r="F27" s="114">
        <v>149</v>
      </c>
      <c r="G27" s="114">
        <v>157</v>
      </c>
      <c r="H27" s="140">
        <v>152</v>
      </c>
      <c r="I27" s="115">
        <v>-7</v>
      </c>
      <c r="J27" s="116">
        <v>-4.6052631578947372</v>
      </c>
    </row>
    <row r="28" spans="1:15" s="110" customFormat="1" ht="24.95" customHeight="1" x14ac:dyDescent="0.2">
      <c r="A28" s="193" t="s">
        <v>163</v>
      </c>
      <c r="B28" s="199" t="s">
        <v>164</v>
      </c>
      <c r="C28" s="113">
        <v>2.1863979848866499</v>
      </c>
      <c r="D28" s="115">
        <v>217</v>
      </c>
      <c r="E28" s="114">
        <v>285</v>
      </c>
      <c r="F28" s="114">
        <v>226</v>
      </c>
      <c r="G28" s="114">
        <v>279</v>
      </c>
      <c r="H28" s="140">
        <v>222</v>
      </c>
      <c r="I28" s="115">
        <v>-5</v>
      </c>
      <c r="J28" s="116">
        <v>-2.2522522522522523</v>
      </c>
    </row>
    <row r="29" spans="1:15" s="110" customFormat="1" ht="24.95" customHeight="1" x14ac:dyDescent="0.2">
      <c r="A29" s="193">
        <v>86</v>
      </c>
      <c r="B29" s="199" t="s">
        <v>165</v>
      </c>
      <c r="C29" s="113">
        <v>6.1763224181360199</v>
      </c>
      <c r="D29" s="115">
        <v>613</v>
      </c>
      <c r="E29" s="114">
        <v>617</v>
      </c>
      <c r="F29" s="114">
        <v>604</v>
      </c>
      <c r="G29" s="114">
        <v>605</v>
      </c>
      <c r="H29" s="140">
        <v>607</v>
      </c>
      <c r="I29" s="115">
        <v>6</v>
      </c>
      <c r="J29" s="116">
        <v>0.98846787479406917</v>
      </c>
    </row>
    <row r="30" spans="1:15" s="110" customFormat="1" ht="24.95" customHeight="1" x14ac:dyDescent="0.2">
      <c r="A30" s="193">
        <v>87.88</v>
      </c>
      <c r="B30" s="204" t="s">
        <v>166</v>
      </c>
      <c r="C30" s="113">
        <v>4.4433249370277075</v>
      </c>
      <c r="D30" s="115">
        <v>441</v>
      </c>
      <c r="E30" s="114">
        <v>436</v>
      </c>
      <c r="F30" s="114">
        <v>439</v>
      </c>
      <c r="G30" s="114">
        <v>449</v>
      </c>
      <c r="H30" s="140">
        <v>443</v>
      </c>
      <c r="I30" s="115">
        <v>-2</v>
      </c>
      <c r="J30" s="116">
        <v>-0.45146726862302483</v>
      </c>
    </row>
    <row r="31" spans="1:15" s="110" customFormat="1" ht="24.95" customHeight="1" x14ac:dyDescent="0.2">
      <c r="A31" s="193" t="s">
        <v>167</v>
      </c>
      <c r="B31" s="199" t="s">
        <v>168</v>
      </c>
      <c r="C31" s="113">
        <v>9.047858942065492</v>
      </c>
      <c r="D31" s="115">
        <v>898</v>
      </c>
      <c r="E31" s="114">
        <v>994</v>
      </c>
      <c r="F31" s="114">
        <v>1001</v>
      </c>
      <c r="G31" s="114">
        <v>996</v>
      </c>
      <c r="H31" s="140">
        <v>941</v>
      </c>
      <c r="I31" s="115">
        <v>-43</v>
      </c>
      <c r="J31" s="116">
        <v>-4.5696068012752393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2.3677581863979849</v>
      </c>
      <c r="D34" s="115">
        <v>235</v>
      </c>
      <c r="E34" s="114">
        <v>249</v>
      </c>
      <c r="F34" s="114">
        <v>263</v>
      </c>
      <c r="G34" s="114">
        <v>244</v>
      </c>
      <c r="H34" s="140">
        <v>237</v>
      </c>
      <c r="I34" s="115">
        <v>-2</v>
      </c>
      <c r="J34" s="116">
        <v>-0.84388185654008441</v>
      </c>
    </row>
    <row r="35" spans="1:10" s="110" customFormat="1" ht="24.95" customHeight="1" x14ac:dyDescent="0.2">
      <c r="A35" s="292" t="s">
        <v>171</v>
      </c>
      <c r="B35" s="293" t="s">
        <v>172</v>
      </c>
      <c r="C35" s="113">
        <v>14.670025188916876</v>
      </c>
      <c r="D35" s="115">
        <v>1456</v>
      </c>
      <c r="E35" s="114">
        <v>1476</v>
      </c>
      <c r="F35" s="114">
        <v>1441</v>
      </c>
      <c r="G35" s="114">
        <v>1481</v>
      </c>
      <c r="H35" s="140">
        <v>1446</v>
      </c>
      <c r="I35" s="115">
        <v>10</v>
      </c>
      <c r="J35" s="116">
        <v>0.69156293222683263</v>
      </c>
    </row>
    <row r="36" spans="1:10" s="110" customFormat="1" ht="24.95" customHeight="1" x14ac:dyDescent="0.2">
      <c r="A36" s="294" t="s">
        <v>173</v>
      </c>
      <c r="B36" s="295" t="s">
        <v>174</v>
      </c>
      <c r="C36" s="125">
        <v>82.962216624685141</v>
      </c>
      <c r="D36" s="143">
        <v>8234</v>
      </c>
      <c r="E36" s="144">
        <v>8712</v>
      </c>
      <c r="F36" s="144">
        <v>8653</v>
      </c>
      <c r="G36" s="144">
        <v>8682</v>
      </c>
      <c r="H36" s="145">
        <v>8452</v>
      </c>
      <c r="I36" s="143">
        <v>-218</v>
      </c>
      <c r="J36" s="146">
        <v>-2.579271178419309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9925</v>
      </c>
      <c r="F11" s="264">
        <v>10437</v>
      </c>
      <c r="G11" s="264">
        <v>10357</v>
      </c>
      <c r="H11" s="264">
        <v>10407</v>
      </c>
      <c r="I11" s="265">
        <v>10135</v>
      </c>
      <c r="J11" s="263">
        <v>-210</v>
      </c>
      <c r="K11" s="266">
        <v>-2.0720276270350273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42.277078085642316</v>
      </c>
      <c r="E13" s="115">
        <v>4196</v>
      </c>
      <c r="F13" s="114">
        <v>4375</v>
      </c>
      <c r="G13" s="114">
        <v>4363</v>
      </c>
      <c r="H13" s="114">
        <v>4337</v>
      </c>
      <c r="I13" s="140">
        <v>4229</v>
      </c>
      <c r="J13" s="115">
        <v>-33</v>
      </c>
      <c r="K13" s="116">
        <v>-0.78032631827855281</v>
      </c>
    </row>
    <row r="14" spans="1:15" ht="15.95" customHeight="1" x14ac:dyDescent="0.2">
      <c r="A14" s="306" t="s">
        <v>230</v>
      </c>
      <c r="B14" s="307"/>
      <c r="C14" s="308"/>
      <c r="D14" s="113">
        <v>46.579345088161212</v>
      </c>
      <c r="E14" s="115">
        <v>4623</v>
      </c>
      <c r="F14" s="114">
        <v>4872</v>
      </c>
      <c r="G14" s="114">
        <v>4880</v>
      </c>
      <c r="H14" s="114">
        <v>4872</v>
      </c>
      <c r="I14" s="140">
        <v>4780</v>
      </c>
      <c r="J14" s="115">
        <v>-157</v>
      </c>
      <c r="K14" s="116">
        <v>-3.2845188284518829</v>
      </c>
    </row>
    <row r="15" spans="1:15" ht="15.95" customHeight="1" x14ac:dyDescent="0.2">
      <c r="A15" s="306" t="s">
        <v>231</v>
      </c>
      <c r="B15" s="307"/>
      <c r="C15" s="308"/>
      <c r="D15" s="113">
        <v>5.5012594458438286</v>
      </c>
      <c r="E15" s="115">
        <v>546</v>
      </c>
      <c r="F15" s="114">
        <v>540</v>
      </c>
      <c r="G15" s="114">
        <v>525</v>
      </c>
      <c r="H15" s="114">
        <v>546</v>
      </c>
      <c r="I15" s="140">
        <v>541</v>
      </c>
      <c r="J15" s="115">
        <v>5</v>
      </c>
      <c r="K15" s="116">
        <v>0.92421441774491686</v>
      </c>
    </row>
    <row r="16" spans="1:15" ht="15.95" customHeight="1" x14ac:dyDescent="0.2">
      <c r="A16" s="306" t="s">
        <v>232</v>
      </c>
      <c r="B16" s="307"/>
      <c r="C16" s="308"/>
      <c r="D16" s="113">
        <v>3.6070528967254409</v>
      </c>
      <c r="E16" s="115">
        <v>358</v>
      </c>
      <c r="F16" s="114">
        <v>427</v>
      </c>
      <c r="G16" s="114">
        <v>369</v>
      </c>
      <c r="H16" s="114">
        <v>426</v>
      </c>
      <c r="I16" s="140">
        <v>374</v>
      </c>
      <c r="J16" s="115">
        <v>-16</v>
      </c>
      <c r="K16" s="116">
        <v>-4.2780748663101607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1.7632241813602014</v>
      </c>
      <c r="E18" s="115">
        <v>175</v>
      </c>
      <c r="F18" s="114">
        <v>191</v>
      </c>
      <c r="G18" s="114">
        <v>197</v>
      </c>
      <c r="H18" s="114">
        <v>185</v>
      </c>
      <c r="I18" s="140">
        <v>192</v>
      </c>
      <c r="J18" s="115">
        <v>-17</v>
      </c>
      <c r="K18" s="116">
        <v>-8.8541666666666661</v>
      </c>
    </row>
    <row r="19" spans="1:11" ht="14.1" customHeight="1" x14ac:dyDescent="0.2">
      <c r="A19" s="306" t="s">
        <v>235</v>
      </c>
      <c r="B19" s="307" t="s">
        <v>236</v>
      </c>
      <c r="C19" s="308"/>
      <c r="D19" s="113">
        <v>1.1889168765743072</v>
      </c>
      <c r="E19" s="115">
        <v>118</v>
      </c>
      <c r="F19" s="114">
        <v>132</v>
      </c>
      <c r="G19" s="114">
        <v>131</v>
      </c>
      <c r="H19" s="114">
        <v>125</v>
      </c>
      <c r="I19" s="140">
        <v>121</v>
      </c>
      <c r="J19" s="115">
        <v>-3</v>
      </c>
      <c r="K19" s="116">
        <v>-2.4793388429752068</v>
      </c>
    </row>
    <row r="20" spans="1:11" ht="14.1" customHeight="1" x14ac:dyDescent="0.2">
      <c r="A20" s="306">
        <v>12</v>
      </c>
      <c r="B20" s="307" t="s">
        <v>237</v>
      </c>
      <c r="C20" s="308"/>
      <c r="D20" s="113">
        <v>1.1788413098236776</v>
      </c>
      <c r="E20" s="115">
        <v>117</v>
      </c>
      <c r="F20" s="114">
        <v>113</v>
      </c>
      <c r="G20" s="114">
        <v>127</v>
      </c>
      <c r="H20" s="114">
        <v>125</v>
      </c>
      <c r="I20" s="140">
        <v>122</v>
      </c>
      <c r="J20" s="115">
        <v>-5</v>
      </c>
      <c r="K20" s="116">
        <v>-4.0983606557377046</v>
      </c>
    </row>
    <row r="21" spans="1:11" ht="14.1" customHeight="1" x14ac:dyDescent="0.2">
      <c r="A21" s="306">
        <v>21</v>
      </c>
      <c r="B21" s="307" t="s">
        <v>238</v>
      </c>
      <c r="C21" s="308"/>
      <c r="D21" s="113">
        <v>0.1712846347607053</v>
      </c>
      <c r="E21" s="115">
        <v>17</v>
      </c>
      <c r="F21" s="114">
        <v>18</v>
      </c>
      <c r="G21" s="114">
        <v>17</v>
      </c>
      <c r="H21" s="114">
        <v>17</v>
      </c>
      <c r="I21" s="140">
        <v>10</v>
      </c>
      <c r="J21" s="115">
        <v>7</v>
      </c>
      <c r="K21" s="116">
        <v>70</v>
      </c>
    </row>
    <row r="22" spans="1:11" ht="14.1" customHeight="1" x14ac:dyDescent="0.2">
      <c r="A22" s="306">
        <v>22</v>
      </c>
      <c r="B22" s="307" t="s">
        <v>239</v>
      </c>
      <c r="C22" s="308"/>
      <c r="D22" s="113">
        <v>0.40302267002518893</v>
      </c>
      <c r="E22" s="115">
        <v>40</v>
      </c>
      <c r="F22" s="114">
        <v>41</v>
      </c>
      <c r="G22" s="114">
        <v>40</v>
      </c>
      <c r="H22" s="114">
        <v>49</v>
      </c>
      <c r="I22" s="140">
        <v>45</v>
      </c>
      <c r="J22" s="115">
        <v>-5</v>
      </c>
      <c r="K22" s="116">
        <v>-11.111111111111111</v>
      </c>
    </row>
    <row r="23" spans="1:11" ht="14.1" customHeight="1" x14ac:dyDescent="0.2">
      <c r="A23" s="306">
        <v>23</v>
      </c>
      <c r="B23" s="307" t="s">
        <v>240</v>
      </c>
      <c r="C23" s="308"/>
      <c r="D23" s="113">
        <v>0.40302267002518893</v>
      </c>
      <c r="E23" s="115">
        <v>40</v>
      </c>
      <c r="F23" s="114">
        <v>38</v>
      </c>
      <c r="G23" s="114">
        <v>42</v>
      </c>
      <c r="H23" s="114">
        <v>40</v>
      </c>
      <c r="I23" s="140">
        <v>40</v>
      </c>
      <c r="J23" s="115">
        <v>0</v>
      </c>
      <c r="K23" s="116">
        <v>0</v>
      </c>
    </row>
    <row r="24" spans="1:11" ht="14.1" customHeight="1" x14ac:dyDescent="0.2">
      <c r="A24" s="306">
        <v>24</v>
      </c>
      <c r="B24" s="307" t="s">
        <v>241</v>
      </c>
      <c r="C24" s="308"/>
      <c r="D24" s="113">
        <v>1.0579345088161209</v>
      </c>
      <c r="E24" s="115">
        <v>105</v>
      </c>
      <c r="F24" s="114">
        <v>103</v>
      </c>
      <c r="G24" s="114">
        <v>108</v>
      </c>
      <c r="H24" s="114">
        <v>112</v>
      </c>
      <c r="I24" s="140">
        <v>109</v>
      </c>
      <c r="J24" s="115">
        <v>-4</v>
      </c>
      <c r="K24" s="116">
        <v>-3.669724770642202</v>
      </c>
    </row>
    <row r="25" spans="1:11" ht="14.1" customHeight="1" x14ac:dyDescent="0.2">
      <c r="A25" s="306">
        <v>25</v>
      </c>
      <c r="B25" s="307" t="s">
        <v>242</v>
      </c>
      <c r="C25" s="308"/>
      <c r="D25" s="113">
        <v>1.2695214105793451</v>
      </c>
      <c r="E25" s="115">
        <v>126</v>
      </c>
      <c r="F25" s="114">
        <v>140</v>
      </c>
      <c r="G25" s="114">
        <v>130</v>
      </c>
      <c r="H25" s="114">
        <v>132</v>
      </c>
      <c r="I25" s="140">
        <v>126</v>
      </c>
      <c r="J25" s="115">
        <v>0</v>
      </c>
      <c r="K25" s="116">
        <v>0</v>
      </c>
    </row>
    <row r="26" spans="1:11" ht="14.1" customHeight="1" x14ac:dyDescent="0.2">
      <c r="A26" s="306">
        <v>26</v>
      </c>
      <c r="B26" s="307" t="s">
        <v>243</v>
      </c>
      <c r="C26" s="308"/>
      <c r="D26" s="113">
        <v>1.0579345088161209</v>
      </c>
      <c r="E26" s="115">
        <v>105</v>
      </c>
      <c r="F26" s="114">
        <v>109</v>
      </c>
      <c r="G26" s="114">
        <v>116</v>
      </c>
      <c r="H26" s="114">
        <v>115</v>
      </c>
      <c r="I26" s="140">
        <v>109</v>
      </c>
      <c r="J26" s="115">
        <v>-4</v>
      </c>
      <c r="K26" s="116">
        <v>-3.669724770642202</v>
      </c>
    </row>
    <row r="27" spans="1:11" ht="14.1" customHeight="1" x14ac:dyDescent="0.2">
      <c r="A27" s="306">
        <v>27</v>
      </c>
      <c r="B27" s="307" t="s">
        <v>244</v>
      </c>
      <c r="C27" s="308"/>
      <c r="D27" s="113">
        <v>0.5642317380352645</v>
      </c>
      <c r="E27" s="115">
        <v>56</v>
      </c>
      <c r="F27" s="114">
        <v>50</v>
      </c>
      <c r="G27" s="114">
        <v>47</v>
      </c>
      <c r="H27" s="114">
        <v>47</v>
      </c>
      <c r="I27" s="140">
        <v>47</v>
      </c>
      <c r="J27" s="115">
        <v>9</v>
      </c>
      <c r="K27" s="116">
        <v>19.148936170212767</v>
      </c>
    </row>
    <row r="28" spans="1:11" ht="14.1" customHeight="1" x14ac:dyDescent="0.2">
      <c r="A28" s="306">
        <v>28</v>
      </c>
      <c r="B28" s="307" t="s">
        <v>245</v>
      </c>
      <c r="C28" s="308"/>
      <c r="D28" s="113">
        <v>0.14105793450881612</v>
      </c>
      <c r="E28" s="115">
        <v>14</v>
      </c>
      <c r="F28" s="114">
        <v>11</v>
      </c>
      <c r="G28" s="114">
        <v>10</v>
      </c>
      <c r="H28" s="114">
        <v>15</v>
      </c>
      <c r="I28" s="140">
        <v>14</v>
      </c>
      <c r="J28" s="115">
        <v>0</v>
      </c>
      <c r="K28" s="116">
        <v>0</v>
      </c>
    </row>
    <row r="29" spans="1:11" ht="14.1" customHeight="1" x14ac:dyDescent="0.2">
      <c r="A29" s="306">
        <v>29</v>
      </c>
      <c r="B29" s="307" t="s">
        <v>246</v>
      </c>
      <c r="C29" s="308"/>
      <c r="D29" s="113">
        <v>3.929471032745592</v>
      </c>
      <c r="E29" s="115">
        <v>390</v>
      </c>
      <c r="F29" s="114">
        <v>447</v>
      </c>
      <c r="G29" s="114">
        <v>444</v>
      </c>
      <c r="H29" s="114">
        <v>437</v>
      </c>
      <c r="I29" s="140">
        <v>464</v>
      </c>
      <c r="J29" s="115">
        <v>-74</v>
      </c>
      <c r="K29" s="116">
        <v>-15.948275862068966</v>
      </c>
    </row>
    <row r="30" spans="1:11" ht="14.1" customHeight="1" x14ac:dyDescent="0.2">
      <c r="A30" s="306" t="s">
        <v>247</v>
      </c>
      <c r="B30" s="307" t="s">
        <v>248</v>
      </c>
      <c r="C30" s="308"/>
      <c r="D30" s="113" t="s">
        <v>514</v>
      </c>
      <c r="E30" s="115" t="s">
        <v>514</v>
      </c>
      <c r="F30" s="114" t="s">
        <v>514</v>
      </c>
      <c r="G30" s="114" t="s">
        <v>514</v>
      </c>
      <c r="H30" s="114">
        <v>39</v>
      </c>
      <c r="I30" s="140">
        <v>42</v>
      </c>
      <c r="J30" s="115" t="s">
        <v>514</v>
      </c>
      <c r="K30" s="116" t="s">
        <v>514</v>
      </c>
    </row>
    <row r="31" spans="1:11" ht="14.1" customHeight="1" x14ac:dyDescent="0.2">
      <c r="A31" s="306" t="s">
        <v>249</v>
      </c>
      <c r="B31" s="307" t="s">
        <v>250</v>
      </c>
      <c r="C31" s="308"/>
      <c r="D31" s="113">
        <v>3.4055415617128464</v>
      </c>
      <c r="E31" s="115">
        <v>338</v>
      </c>
      <c r="F31" s="114">
        <v>394</v>
      </c>
      <c r="G31" s="114">
        <v>391</v>
      </c>
      <c r="H31" s="114">
        <v>393</v>
      </c>
      <c r="I31" s="140">
        <v>416</v>
      </c>
      <c r="J31" s="115">
        <v>-78</v>
      </c>
      <c r="K31" s="116">
        <v>-18.75</v>
      </c>
    </row>
    <row r="32" spans="1:11" ht="14.1" customHeight="1" x14ac:dyDescent="0.2">
      <c r="A32" s="306">
        <v>31</v>
      </c>
      <c r="B32" s="307" t="s">
        <v>251</v>
      </c>
      <c r="C32" s="308"/>
      <c r="D32" s="113">
        <v>0.23173803526448364</v>
      </c>
      <c r="E32" s="115">
        <v>23</v>
      </c>
      <c r="F32" s="114">
        <v>27</v>
      </c>
      <c r="G32" s="114">
        <v>25</v>
      </c>
      <c r="H32" s="114">
        <v>20</v>
      </c>
      <c r="I32" s="140">
        <v>22</v>
      </c>
      <c r="J32" s="115">
        <v>1</v>
      </c>
      <c r="K32" s="116">
        <v>4.5454545454545459</v>
      </c>
    </row>
    <row r="33" spans="1:11" ht="14.1" customHeight="1" x14ac:dyDescent="0.2">
      <c r="A33" s="306">
        <v>32</v>
      </c>
      <c r="B33" s="307" t="s">
        <v>252</v>
      </c>
      <c r="C33" s="308"/>
      <c r="D33" s="113">
        <v>1.0176322418136021</v>
      </c>
      <c r="E33" s="115">
        <v>101</v>
      </c>
      <c r="F33" s="114">
        <v>93</v>
      </c>
      <c r="G33" s="114">
        <v>91</v>
      </c>
      <c r="H33" s="114">
        <v>96</v>
      </c>
      <c r="I33" s="140">
        <v>105</v>
      </c>
      <c r="J33" s="115">
        <v>-4</v>
      </c>
      <c r="K33" s="116">
        <v>-3.8095238095238093</v>
      </c>
    </row>
    <row r="34" spans="1:11" ht="14.1" customHeight="1" x14ac:dyDescent="0.2">
      <c r="A34" s="306">
        <v>33</v>
      </c>
      <c r="B34" s="307" t="s">
        <v>253</v>
      </c>
      <c r="C34" s="308"/>
      <c r="D34" s="113">
        <v>0.45340050377833752</v>
      </c>
      <c r="E34" s="115">
        <v>45</v>
      </c>
      <c r="F34" s="114">
        <v>45</v>
      </c>
      <c r="G34" s="114">
        <v>43</v>
      </c>
      <c r="H34" s="114">
        <v>46</v>
      </c>
      <c r="I34" s="140">
        <v>46</v>
      </c>
      <c r="J34" s="115">
        <v>-1</v>
      </c>
      <c r="K34" s="116">
        <v>-2.1739130434782608</v>
      </c>
    </row>
    <row r="35" spans="1:11" ht="14.1" customHeight="1" x14ac:dyDescent="0.2">
      <c r="A35" s="306">
        <v>34</v>
      </c>
      <c r="B35" s="307" t="s">
        <v>254</v>
      </c>
      <c r="C35" s="308"/>
      <c r="D35" s="113">
        <v>7.6372795969773302</v>
      </c>
      <c r="E35" s="115">
        <v>758</v>
      </c>
      <c r="F35" s="114">
        <v>756</v>
      </c>
      <c r="G35" s="114">
        <v>764</v>
      </c>
      <c r="H35" s="114">
        <v>758</v>
      </c>
      <c r="I35" s="140">
        <v>754</v>
      </c>
      <c r="J35" s="115">
        <v>4</v>
      </c>
      <c r="K35" s="116">
        <v>0.5305039787798409</v>
      </c>
    </row>
    <row r="36" spans="1:11" ht="14.1" customHeight="1" x14ac:dyDescent="0.2">
      <c r="A36" s="306">
        <v>41</v>
      </c>
      <c r="B36" s="307" t="s">
        <v>255</v>
      </c>
      <c r="C36" s="308"/>
      <c r="D36" s="113">
        <v>0.20151133501259447</v>
      </c>
      <c r="E36" s="115">
        <v>20</v>
      </c>
      <c r="F36" s="114">
        <v>13</v>
      </c>
      <c r="G36" s="114">
        <v>11</v>
      </c>
      <c r="H36" s="114">
        <v>15</v>
      </c>
      <c r="I36" s="140">
        <v>15</v>
      </c>
      <c r="J36" s="115">
        <v>5</v>
      </c>
      <c r="K36" s="116">
        <v>33.333333333333336</v>
      </c>
    </row>
    <row r="37" spans="1:11" ht="14.1" customHeight="1" x14ac:dyDescent="0.2">
      <c r="A37" s="306">
        <v>42</v>
      </c>
      <c r="B37" s="307" t="s">
        <v>256</v>
      </c>
      <c r="C37" s="308"/>
      <c r="D37" s="113">
        <v>3.0226700251889168E-2</v>
      </c>
      <c r="E37" s="115">
        <v>3</v>
      </c>
      <c r="F37" s="114">
        <v>4</v>
      </c>
      <c r="G37" s="114">
        <v>4</v>
      </c>
      <c r="H37" s="114">
        <v>4</v>
      </c>
      <c r="I37" s="140">
        <v>5</v>
      </c>
      <c r="J37" s="115">
        <v>-2</v>
      </c>
      <c r="K37" s="116">
        <v>-40</v>
      </c>
    </row>
    <row r="38" spans="1:11" ht="14.1" customHeight="1" x14ac:dyDescent="0.2">
      <c r="A38" s="306">
        <v>43</v>
      </c>
      <c r="B38" s="307" t="s">
        <v>257</v>
      </c>
      <c r="C38" s="308"/>
      <c r="D38" s="113">
        <v>0.3526448362720403</v>
      </c>
      <c r="E38" s="115">
        <v>35</v>
      </c>
      <c r="F38" s="114">
        <v>34</v>
      </c>
      <c r="G38" s="114">
        <v>32</v>
      </c>
      <c r="H38" s="114">
        <v>35</v>
      </c>
      <c r="I38" s="140">
        <v>37</v>
      </c>
      <c r="J38" s="115">
        <v>-2</v>
      </c>
      <c r="K38" s="116">
        <v>-5.4054054054054053</v>
      </c>
    </row>
    <row r="39" spans="1:11" ht="14.1" customHeight="1" x14ac:dyDescent="0.2">
      <c r="A39" s="306">
        <v>51</v>
      </c>
      <c r="B39" s="307" t="s">
        <v>258</v>
      </c>
      <c r="C39" s="308"/>
      <c r="D39" s="113">
        <v>6.1460957178841307</v>
      </c>
      <c r="E39" s="115">
        <v>610</v>
      </c>
      <c r="F39" s="114">
        <v>617</v>
      </c>
      <c r="G39" s="114">
        <v>613</v>
      </c>
      <c r="H39" s="114">
        <v>615</v>
      </c>
      <c r="I39" s="140">
        <v>630</v>
      </c>
      <c r="J39" s="115">
        <v>-20</v>
      </c>
      <c r="K39" s="116">
        <v>-3.1746031746031744</v>
      </c>
    </row>
    <row r="40" spans="1:11" ht="14.1" customHeight="1" x14ac:dyDescent="0.2">
      <c r="A40" s="306" t="s">
        <v>259</v>
      </c>
      <c r="B40" s="307" t="s">
        <v>260</v>
      </c>
      <c r="C40" s="308"/>
      <c r="D40" s="113">
        <v>5.8539042821158693</v>
      </c>
      <c r="E40" s="115">
        <v>581</v>
      </c>
      <c r="F40" s="114">
        <v>582</v>
      </c>
      <c r="G40" s="114">
        <v>575</v>
      </c>
      <c r="H40" s="114">
        <v>576</v>
      </c>
      <c r="I40" s="140">
        <v>599</v>
      </c>
      <c r="J40" s="115">
        <v>-18</v>
      </c>
      <c r="K40" s="116">
        <v>-3.005008347245409</v>
      </c>
    </row>
    <row r="41" spans="1:11" ht="14.1" customHeight="1" x14ac:dyDescent="0.2">
      <c r="A41" s="306"/>
      <c r="B41" s="307" t="s">
        <v>261</v>
      </c>
      <c r="C41" s="308"/>
      <c r="D41" s="113">
        <v>2.5994962216624686</v>
      </c>
      <c r="E41" s="115">
        <v>258</v>
      </c>
      <c r="F41" s="114">
        <v>261</v>
      </c>
      <c r="G41" s="114">
        <v>251</v>
      </c>
      <c r="H41" s="114">
        <v>257</v>
      </c>
      <c r="I41" s="140">
        <v>252</v>
      </c>
      <c r="J41" s="115">
        <v>6</v>
      </c>
      <c r="K41" s="116">
        <v>2.3809523809523809</v>
      </c>
    </row>
    <row r="42" spans="1:11" ht="14.1" customHeight="1" x14ac:dyDescent="0.2">
      <c r="A42" s="306">
        <v>52</v>
      </c>
      <c r="B42" s="307" t="s">
        <v>262</v>
      </c>
      <c r="C42" s="308"/>
      <c r="D42" s="113">
        <v>6.0151133501259446</v>
      </c>
      <c r="E42" s="115">
        <v>597</v>
      </c>
      <c r="F42" s="114">
        <v>600</v>
      </c>
      <c r="G42" s="114">
        <v>618</v>
      </c>
      <c r="H42" s="114">
        <v>624</v>
      </c>
      <c r="I42" s="140">
        <v>612</v>
      </c>
      <c r="J42" s="115">
        <v>-15</v>
      </c>
      <c r="K42" s="116">
        <v>-2.4509803921568629</v>
      </c>
    </row>
    <row r="43" spans="1:11" ht="14.1" customHeight="1" x14ac:dyDescent="0.2">
      <c r="A43" s="306" t="s">
        <v>263</v>
      </c>
      <c r="B43" s="307" t="s">
        <v>264</v>
      </c>
      <c r="C43" s="308"/>
      <c r="D43" s="113">
        <v>5.7732997481108308</v>
      </c>
      <c r="E43" s="115">
        <v>573</v>
      </c>
      <c r="F43" s="114">
        <v>578</v>
      </c>
      <c r="G43" s="114">
        <v>594</v>
      </c>
      <c r="H43" s="114">
        <v>601</v>
      </c>
      <c r="I43" s="140">
        <v>598</v>
      </c>
      <c r="J43" s="115">
        <v>-25</v>
      </c>
      <c r="K43" s="116">
        <v>-4.1806020066889635</v>
      </c>
    </row>
    <row r="44" spans="1:11" ht="14.1" customHeight="1" x14ac:dyDescent="0.2">
      <c r="A44" s="306">
        <v>53</v>
      </c>
      <c r="B44" s="307" t="s">
        <v>265</v>
      </c>
      <c r="C44" s="308"/>
      <c r="D44" s="113">
        <v>2.1259445843828715</v>
      </c>
      <c r="E44" s="115">
        <v>211</v>
      </c>
      <c r="F44" s="114">
        <v>211</v>
      </c>
      <c r="G44" s="114">
        <v>212</v>
      </c>
      <c r="H44" s="114">
        <v>194</v>
      </c>
      <c r="I44" s="140">
        <v>178</v>
      </c>
      <c r="J44" s="115">
        <v>33</v>
      </c>
      <c r="K44" s="116">
        <v>18.539325842696631</v>
      </c>
    </row>
    <row r="45" spans="1:11" ht="14.1" customHeight="1" x14ac:dyDescent="0.2">
      <c r="A45" s="306" t="s">
        <v>266</v>
      </c>
      <c r="B45" s="307" t="s">
        <v>267</v>
      </c>
      <c r="C45" s="308"/>
      <c r="D45" s="113">
        <v>1.9949622166246852</v>
      </c>
      <c r="E45" s="115">
        <v>198</v>
      </c>
      <c r="F45" s="114">
        <v>198</v>
      </c>
      <c r="G45" s="114">
        <v>206</v>
      </c>
      <c r="H45" s="114">
        <v>189</v>
      </c>
      <c r="I45" s="140">
        <v>169</v>
      </c>
      <c r="J45" s="115">
        <v>29</v>
      </c>
      <c r="K45" s="116">
        <v>17.159763313609467</v>
      </c>
    </row>
    <row r="46" spans="1:11" ht="14.1" customHeight="1" x14ac:dyDescent="0.2">
      <c r="A46" s="306">
        <v>54</v>
      </c>
      <c r="B46" s="307" t="s">
        <v>268</v>
      </c>
      <c r="C46" s="308"/>
      <c r="D46" s="113">
        <v>14.115869017632242</v>
      </c>
      <c r="E46" s="115">
        <v>1401</v>
      </c>
      <c r="F46" s="114">
        <v>1431</v>
      </c>
      <c r="G46" s="114">
        <v>1440</v>
      </c>
      <c r="H46" s="114">
        <v>1418</v>
      </c>
      <c r="I46" s="140">
        <v>1391</v>
      </c>
      <c r="J46" s="115">
        <v>10</v>
      </c>
      <c r="K46" s="116">
        <v>0.71890726096333568</v>
      </c>
    </row>
    <row r="47" spans="1:11" ht="14.1" customHeight="1" x14ac:dyDescent="0.2">
      <c r="A47" s="306">
        <v>61</v>
      </c>
      <c r="B47" s="307" t="s">
        <v>269</v>
      </c>
      <c r="C47" s="308"/>
      <c r="D47" s="113">
        <v>0.66498740554156166</v>
      </c>
      <c r="E47" s="115">
        <v>66</v>
      </c>
      <c r="F47" s="114">
        <v>73</v>
      </c>
      <c r="G47" s="114">
        <v>68</v>
      </c>
      <c r="H47" s="114">
        <v>68</v>
      </c>
      <c r="I47" s="140">
        <v>68</v>
      </c>
      <c r="J47" s="115">
        <v>-2</v>
      </c>
      <c r="K47" s="116">
        <v>-2.9411764705882355</v>
      </c>
    </row>
    <row r="48" spans="1:11" ht="14.1" customHeight="1" x14ac:dyDescent="0.2">
      <c r="A48" s="306">
        <v>62</v>
      </c>
      <c r="B48" s="307" t="s">
        <v>270</v>
      </c>
      <c r="C48" s="308"/>
      <c r="D48" s="113">
        <v>10.811083123425693</v>
      </c>
      <c r="E48" s="115">
        <v>1073</v>
      </c>
      <c r="F48" s="114">
        <v>1164</v>
      </c>
      <c r="G48" s="114">
        <v>1108</v>
      </c>
      <c r="H48" s="114">
        <v>1127</v>
      </c>
      <c r="I48" s="140">
        <v>1077</v>
      </c>
      <c r="J48" s="115">
        <v>-4</v>
      </c>
      <c r="K48" s="116">
        <v>-0.37140204271123489</v>
      </c>
    </row>
    <row r="49" spans="1:11" ht="14.1" customHeight="1" x14ac:dyDescent="0.2">
      <c r="A49" s="306">
        <v>63</v>
      </c>
      <c r="B49" s="307" t="s">
        <v>271</v>
      </c>
      <c r="C49" s="308"/>
      <c r="D49" s="113">
        <v>12.76574307304786</v>
      </c>
      <c r="E49" s="115">
        <v>1267</v>
      </c>
      <c r="F49" s="114">
        <v>1468</v>
      </c>
      <c r="G49" s="114">
        <v>1477</v>
      </c>
      <c r="H49" s="114">
        <v>1465</v>
      </c>
      <c r="I49" s="140">
        <v>1358</v>
      </c>
      <c r="J49" s="115">
        <v>-91</v>
      </c>
      <c r="K49" s="116">
        <v>-6.7010309278350517</v>
      </c>
    </row>
    <row r="50" spans="1:11" ht="14.1" customHeight="1" x14ac:dyDescent="0.2">
      <c r="A50" s="306" t="s">
        <v>272</v>
      </c>
      <c r="B50" s="307" t="s">
        <v>273</v>
      </c>
      <c r="C50" s="308"/>
      <c r="D50" s="113">
        <v>1.964735516372796</v>
      </c>
      <c r="E50" s="115">
        <v>195</v>
      </c>
      <c r="F50" s="114">
        <v>196</v>
      </c>
      <c r="G50" s="114">
        <v>197</v>
      </c>
      <c r="H50" s="114">
        <v>186</v>
      </c>
      <c r="I50" s="140">
        <v>185</v>
      </c>
      <c r="J50" s="115">
        <v>10</v>
      </c>
      <c r="K50" s="116">
        <v>5.4054054054054053</v>
      </c>
    </row>
    <row r="51" spans="1:11" ht="14.1" customHeight="1" x14ac:dyDescent="0.2">
      <c r="A51" s="306" t="s">
        <v>274</v>
      </c>
      <c r="B51" s="307" t="s">
        <v>275</v>
      </c>
      <c r="C51" s="308"/>
      <c r="D51" s="113">
        <v>9.8438287153652393</v>
      </c>
      <c r="E51" s="115">
        <v>977</v>
      </c>
      <c r="F51" s="114">
        <v>1178</v>
      </c>
      <c r="G51" s="114">
        <v>1178</v>
      </c>
      <c r="H51" s="114">
        <v>1181</v>
      </c>
      <c r="I51" s="140">
        <v>1088</v>
      </c>
      <c r="J51" s="115">
        <v>-111</v>
      </c>
      <c r="K51" s="116">
        <v>-10.202205882352942</v>
      </c>
    </row>
    <row r="52" spans="1:11" ht="14.1" customHeight="1" x14ac:dyDescent="0.2">
      <c r="A52" s="306">
        <v>71</v>
      </c>
      <c r="B52" s="307" t="s">
        <v>276</v>
      </c>
      <c r="C52" s="308"/>
      <c r="D52" s="113">
        <v>11.617128463476071</v>
      </c>
      <c r="E52" s="115">
        <v>1153</v>
      </c>
      <c r="F52" s="114">
        <v>1172</v>
      </c>
      <c r="G52" s="114">
        <v>1162</v>
      </c>
      <c r="H52" s="114">
        <v>1179</v>
      </c>
      <c r="I52" s="140">
        <v>1161</v>
      </c>
      <c r="J52" s="115">
        <v>-8</v>
      </c>
      <c r="K52" s="116">
        <v>-0.6890611541774333</v>
      </c>
    </row>
    <row r="53" spans="1:11" ht="14.1" customHeight="1" x14ac:dyDescent="0.2">
      <c r="A53" s="306" t="s">
        <v>277</v>
      </c>
      <c r="B53" s="307" t="s">
        <v>278</v>
      </c>
      <c r="C53" s="308"/>
      <c r="D53" s="113">
        <v>1.3299748110831233</v>
      </c>
      <c r="E53" s="115">
        <v>132</v>
      </c>
      <c r="F53" s="114">
        <v>136</v>
      </c>
      <c r="G53" s="114">
        <v>138</v>
      </c>
      <c r="H53" s="114">
        <v>145</v>
      </c>
      <c r="I53" s="140">
        <v>134</v>
      </c>
      <c r="J53" s="115">
        <v>-2</v>
      </c>
      <c r="K53" s="116">
        <v>-1.4925373134328359</v>
      </c>
    </row>
    <row r="54" spans="1:11" ht="14.1" customHeight="1" x14ac:dyDescent="0.2">
      <c r="A54" s="306" t="s">
        <v>279</v>
      </c>
      <c r="B54" s="307" t="s">
        <v>280</v>
      </c>
      <c r="C54" s="308"/>
      <c r="D54" s="113">
        <v>9.7833753148614608</v>
      </c>
      <c r="E54" s="115">
        <v>971</v>
      </c>
      <c r="F54" s="114">
        <v>980</v>
      </c>
      <c r="G54" s="114">
        <v>969</v>
      </c>
      <c r="H54" s="114">
        <v>978</v>
      </c>
      <c r="I54" s="140">
        <v>969</v>
      </c>
      <c r="J54" s="115">
        <v>2</v>
      </c>
      <c r="K54" s="116">
        <v>0.20639834881320948</v>
      </c>
    </row>
    <row r="55" spans="1:11" ht="14.1" customHeight="1" x14ac:dyDescent="0.2">
      <c r="A55" s="306">
        <v>72</v>
      </c>
      <c r="B55" s="307" t="s">
        <v>281</v>
      </c>
      <c r="C55" s="308"/>
      <c r="D55" s="113">
        <v>1.2090680100755669</v>
      </c>
      <c r="E55" s="115">
        <v>120</v>
      </c>
      <c r="F55" s="114">
        <v>116</v>
      </c>
      <c r="G55" s="114">
        <v>116</v>
      </c>
      <c r="H55" s="114">
        <v>117</v>
      </c>
      <c r="I55" s="140">
        <v>117</v>
      </c>
      <c r="J55" s="115">
        <v>3</v>
      </c>
      <c r="K55" s="116">
        <v>2.5641025641025643</v>
      </c>
    </row>
    <row r="56" spans="1:11" ht="14.1" customHeight="1" x14ac:dyDescent="0.2">
      <c r="A56" s="306" t="s">
        <v>282</v>
      </c>
      <c r="B56" s="307" t="s">
        <v>283</v>
      </c>
      <c r="C56" s="308"/>
      <c r="D56" s="113">
        <v>0.15113350125944586</v>
      </c>
      <c r="E56" s="115">
        <v>15</v>
      </c>
      <c r="F56" s="114">
        <v>12</v>
      </c>
      <c r="G56" s="114">
        <v>11</v>
      </c>
      <c r="H56" s="114">
        <v>12</v>
      </c>
      <c r="I56" s="140">
        <v>12</v>
      </c>
      <c r="J56" s="115">
        <v>3</v>
      </c>
      <c r="K56" s="116">
        <v>25</v>
      </c>
    </row>
    <row r="57" spans="1:11" ht="14.1" customHeight="1" x14ac:dyDescent="0.2">
      <c r="A57" s="306" t="s">
        <v>284</v>
      </c>
      <c r="B57" s="307" t="s">
        <v>285</v>
      </c>
      <c r="C57" s="308"/>
      <c r="D57" s="113">
        <v>0.82619647355163728</v>
      </c>
      <c r="E57" s="115">
        <v>82</v>
      </c>
      <c r="F57" s="114">
        <v>84</v>
      </c>
      <c r="G57" s="114">
        <v>84</v>
      </c>
      <c r="H57" s="114">
        <v>84</v>
      </c>
      <c r="I57" s="140">
        <v>81</v>
      </c>
      <c r="J57" s="115">
        <v>1</v>
      </c>
      <c r="K57" s="116">
        <v>1.2345679012345678</v>
      </c>
    </row>
    <row r="58" spans="1:11" ht="14.1" customHeight="1" x14ac:dyDescent="0.2">
      <c r="A58" s="306">
        <v>73</v>
      </c>
      <c r="B58" s="307" t="s">
        <v>286</v>
      </c>
      <c r="C58" s="308"/>
      <c r="D58" s="113">
        <v>0.80604534005037787</v>
      </c>
      <c r="E58" s="115">
        <v>80</v>
      </c>
      <c r="F58" s="114">
        <v>79</v>
      </c>
      <c r="G58" s="114">
        <v>75</v>
      </c>
      <c r="H58" s="114">
        <v>77</v>
      </c>
      <c r="I58" s="140">
        <v>76</v>
      </c>
      <c r="J58" s="115">
        <v>4</v>
      </c>
      <c r="K58" s="116">
        <v>5.2631578947368425</v>
      </c>
    </row>
    <row r="59" spans="1:11" ht="14.1" customHeight="1" x14ac:dyDescent="0.2">
      <c r="A59" s="306" t="s">
        <v>287</v>
      </c>
      <c r="B59" s="307" t="s">
        <v>288</v>
      </c>
      <c r="C59" s="308"/>
      <c r="D59" s="113">
        <v>0.58438287153652391</v>
      </c>
      <c r="E59" s="115">
        <v>58</v>
      </c>
      <c r="F59" s="114">
        <v>57</v>
      </c>
      <c r="G59" s="114">
        <v>53</v>
      </c>
      <c r="H59" s="114">
        <v>55</v>
      </c>
      <c r="I59" s="140">
        <v>55</v>
      </c>
      <c r="J59" s="115">
        <v>3</v>
      </c>
      <c r="K59" s="116">
        <v>5.4545454545454541</v>
      </c>
    </row>
    <row r="60" spans="1:11" ht="14.1" customHeight="1" x14ac:dyDescent="0.2">
      <c r="A60" s="306">
        <v>81</v>
      </c>
      <c r="B60" s="307" t="s">
        <v>289</v>
      </c>
      <c r="C60" s="308"/>
      <c r="D60" s="113">
        <v>3.2443324937027707</v>
      </c>
      <c r="E60" s="115">
        <v>322</v>
      </c>
      <c r="F60" s="114">
        <v>329</v>
      </c>
      <c r="G60" s="114">
        <v>330</v>
      </c>
      <c r="H60" s="114">
        <v>318</v>
      </c>
      <c r="I60" s="140">
        <v>323</v>
      </c>
      <c r="J60" s="115">
        <v>-1</v>
      </c>
      <c r="K60" s="116">
        <v>-0.30959752321981426</v>
      </c>
    </row>
    <row r="61" spans="1:11" ht="14.1" customHeight="1" x14ac:dyDescent="0.2">
      <c r="A61" s="306" t="s">
        <v>290</v>
      </c>
      <c r="B61" s="307" t="s">
        <v>291</v>
      </c>
      <c r="C61" s="308"/>
      <c r="D61" s="113">
        <v>1.0277078085642317</v>
      </c>
      <c r="E61" s="115">
        <v>102</v>
      </c>
      <c r="F61" s="114">
        <v>100</v>
      </c>
      <c r="G61" s="114">
        <v>102</v>
      </c>
      <c r="H61" s="114">
        <v>97</v>
      </c>
      <c r="I61" s="140">
        <v>99</v>
      </c>
      <c r="J61" s="115">
        <v>3</v>
      </c>
      <c r="K61" s="116">
        <v>3.0303030303030303</v>
      </c>
    </row>
    <row r="62" spans="1:11" ht="14.1" customHeight="1" x14ac:dyDescent="0.2">
      <c r="A62" s="306" t="s">
        <v>292</v>
      </c>
      <c r="B62" s="307" t="s">
        <v>293</v>
      </c>
      <c r="C62" s="308"/>
      <c r="D62" s="113">
        <v>1.380352644836272</v>
      </c>
      <c r="E62" s="115">
        <v>137</v>
      </c>
      <c r="F62" s="114">
        <v>146</v>
      </c>
      <c r="G62" s="114">
        <v>140</v>
      </c>
      <c r="H62" s="114">
        <v>132</v>
      </c>
      <c r="I62" s="140">
        <v>135</v>
      </c>
      <c r="J62" s="115">
        <v>2</v>
      </c>
      <c r="K62" s="116">
        <v>1.4814814814814814</v>
      </c>
    </row>
    <row r="63" spans="1:11" ht="14.1" customHeight="1" x14ac:dyDescent="0.2">
      <c r="A63" s="306"/>
      <c r="B63" s="307" t="s">
        <v>294</v>
      </c>
      <c r="C63" s="308"/>
      <c r="D63" s="113">
        <v>0.97732997481108308</v>
      </c>
      <c r="E63" s="115">
        <v>97</v>
      </c>
      <c r="F63" s="114">
        <v>107</v>
      </c>
      <c r="G63" s="114">
        <v>103</v>
      </c>
      <c r="H63" s="114">
        <v>100</v>
      </c>
      <c r="I63" s="140">
        <v>105</v>
      </c>
      <c r="J63" s="115">
        <v>-8</v>
      </c>
      <c r="K63" s="116">
        <v>-7.6190476190476186</v>
      </c>
    </row>
    <row r="64" spans="1:11" ht="14.1" customHeight="1" x14ac:dyDescent="0.2">
      <c r="A64" s="306" t="s">
        <v>295</v>
      </c>
      <c r="B64" s="307" t="s">
        <v>296</v>
      </c>
      <c r="C64" s="308"/>
      <c r="D64" s="113">
        <v>0.11083123425692695</v>
      </c>
      <c r="E64" s="115">
        <v>11</v>
      </c>
      <c r="F64" s="114">
        <v>12</v>
      </c>
      <c r="G64" s="114">
        <v>14</v>
      </c>
      <c r="H64" s="114">
        <v>14</v>
      </c>
      <c r="I64" s="140">
        <v>13</v>
      </c>
      <c r="J64" s="115">
        <v>-2</v>
      </c>
      <c r="K64" s="116">
        <v>-15.384615384615385</v>
      </c>
    </row>
    <row r="65" spans="1:11" ht="14.1" customHeight="1" x14ac:dyDescent="0.2">
      <c r="A65" s="306" t="s">
        <v>297</v>
      </c>
      <c r="B65" s="307" t="s">
        <v>298</v>
      </c>
      <c r="C65" s="308"/>
      <c r="D65" s="113">
        <v>0.46347607052896728</v>
      </c>
      <c r="E65" s="115">
        <v>46</v>
      </c>
      <c r="F65" s="114">
        <v>46</v>
      </c>
      <c r="G65" s="114">
        <v>50</v>
      </c>
      <c r="H65" s="114">
        <v>53</v>
      </c>
      <c r="I65" s="140">
        <v>54</v>
      </c>
      <c r="J65" s="115">
        <v>-8</v>
      </c>
      <c r="K65" s="116">
        <v>-14.814814814814815</v>
      </c>
    </row>
    <row r="66" spans="1:11" ht="14.1" customHeight="1" x14ac:dyDescent="0.2">
      <c r="A66" s="306">
        <v>82</v>
      </c>
      <c r="B66" s="307" t="s">
        <v>299</v>
      </c>
      <c r="C66" s="308"/>
      <c r="D66" s="113">
        <v>1.8236775818639799</v>
      </c>
      <c r="E66" s="115">
        <v>181</v>
      </c>
      <c r="F66" s="114">
        <v>194</v>
      </c>
      <c r="G66" s="114">
        <v>193</v>
      </c>
      <c r="H66" s="114">
        <v>191</v>
      </c>
      <c r="I66" s="140">
        <v>198</v>
      </c>
      <c r="J66" s="115">
        <v>-17</v>
      </c>
      <c r="K66" s="116">
        <v>-8.5858585858585865</v>
      </c>
    </row>
    <row r="67" spans="1:11" ht="14.1" customHeight="1" x14ac:dyDescent="0.2">
      <c r="A67" s="306" t="s">
        <v>300</v>
      </c>
      <c r="B67" s="307" t="s">
        <v>301</v>
      </c>
      <c r="C67" s="308"/>
      <c r="D67" s="113">
        <v>0.83627204030226698</v>
      </c>
      <c r="E67" s="115">
        <v>83</v>
      </c>
      <c r="F67" s="114">
        <v>79</v>
      </c>
      <c r="G67" s="114">
        <v>83</v>
      </c>
      <c r="H67" s="114">
        <v>82</v>
      </c>
      <c r="I67" s="140">
        <v>81</v>
      </c>
      <c r="J67" s="115">
        <v>2</v>
      </c>
      <c r="K67" s="116">
        <v>2.4691358024691357</v>
      </c>
    </row>
    <row r="68" spans="1:11" ht="14.1" customHeight="1" x14ac:dyDescent="0.2">
      <c r="A68" s="306" t="s">
        <v>302</v>
      </c>
      <c r="B68" s="307" t="s">
        <v>303</v>
      </c>
      <c r="C68" s="308"/>
      <c r="D68" s="113">
        <v>0.48362720403022669</v>
      </c>
      <c r="E68" s="115">
        <v>48</v>
      </c>
      <c r="F68" s="114">
        <v>64</v>
      </c>
      <c r="G68" s="114">
        <v>60</v>
      </c>
      <c r="H68" s="114">
        <v>59</v>
      </c>
      <c r="I68" s="140">
        <v>66</v>
      </c>
      <c r="J68" s="115">
        <v>-18</v>
      </c>
      <c r="K68" s="116">
        <v>-27.272727272727273</v>
      </c>
    </row>
    <row r="69" spans="1:11" ht="14.1" customHeight="1" x14ac:dyDescent="0.2">
      <c r="A69" s="306">
        <v>83</v>
      </c>
      <c r="B69" s="307" t="s">
        <v>304</v>
      </c>
      <c r="C69" s="308"/>
      <c r="D69" s="113">
        <v>2.0251889168765742</v>
      </c>
      <c r="E69" s="115">
        <v>201</v>
      </c>
      <c r="F69" s="114">
        <v>213</v>
      </c>
      <c r="G69" s="114">
        <v>219</v>
      </c>
      <c r="H69" s="114">
        <v>216</v>
      </c>
      <c r="I69" s="140">
        <v>211</v>
      </c>
      <c r="J69" s="115">
        <v>-10</v>
      </c>
      <c r="K69" s="116">
        <v>-4.7393364928909953</v>
      </c>
    </row>
    <row r="70" spans="1:11" ht="14.1" customHeight="1" x14ac:dyDescent="0.2">
      <c r="A70" s="306" t="s">
        <v>305</v>
      </c>
      <c r="B70" s="307" t="s">
        <v>306</v>
      </c>
      <c r="C70" s="308"/>
      <c r="D70" s="113">
        <v>0.85642317380352639</v>
      </c>
      <c r="E70" s="115">
        <v>85</v>
      </c>
      <c r="F70" s="114">
        <v>88</v>
      </c>
      <c r="G70" s="114">
        <v>94</v>
      </c>
      <c r="H70" s="114">
        <v>102</v>
      </c>
      <c r="I70" s="140">
        <v>95</v>
      </c>
      <c r="J70" s="115">
        <v>-10</v>
      </c>
      <c r="K70" s="116">
        <v>-10.526315789473685</v>
      </c>
    </row>
    <row r="71" spans="1:11" ht="14.1" customHeight="1" x14ac:dyDescent="0.2">
      <c r="A71" s="306"/>
      <c r="B71" s="307" t="s">
        <v>307</v>
      </c>
      <c r="C71" s="308"/>
      <c r="D71" s="113">
        <v>0.55415617128463479</v>
      </c>
      <c r="E71" s="115">
        <v>55</v>
      </c>
      <c r="F71" s="114">
        <v>59</v>
      </c>
      <c r="G71" s="114">
        <v>57</v>
      </c>
      <c r="H71" s="114">
        <v>65</v>
      </c>
      <c r="I71" s="140">
        <v>62</v>
      </c>
      <c r="J71" s="115">
        <v>-7</v>
      </c>
      <c r="K71" s="116">
        <v>-11.290322580645162</v>
      </c>
    </row>
    <row r="72" spans="1:11" ht="14.1" customHeight="1" x14ac:dyDescent="0.2">
      <c r="A72" s="306">
        <v>84</v>
      </c>
      <c r="B72" s="307" t="s">
        <v>308</v>
      </c>
      <c r="C72" s="308"/>
      <c r="D72" s="113">
        <v>1.964735516372796</v>
      </c>
      <c r="E72" s="115">
        <v>195</v>
      </c>
      <c r="F72" s="114">
        <v>238</v>
      </c>
      <c r="G72" s="114">
        <v>187</v>
      </c>
      <c r="H72" s="114">
        <v>245</v>
      </c>
      <c r="I72" s="140">
        <v>190</v>
      </c>
      <c r="J72" s="115">
        <v>5</v>
      </c>
      <c r="K72" s="116">
        <v>2.6315789473684212</v>
      </c>
    </row>
    <row r="73" spans="1:11" ht="14.1" customHeight="1" x14ac:dyDescent="0.2">
      <c r="A73" s="306" t="s">
        <v>309</v>
      </c>
      <c r="B73" s="307" t="s">
        <v>310</v>
      </c>
      <c r="C73" s="308"/>
      <c r="D73" s="113">
        <v>8.0604534005037781E-2</v>
      </c>
      <c r="E73" s="115">
        <v>8</v>
      </c>
      <c r="F73" s="114">
        <v>8</v>
      </c>
      <c r="G73" s="114">
        <v>11</v>
      </c>
      <c r="H73" s="114">
        <v>15</v>
      </c>
      <c r="I73" s="140">
        <v>17</v>
      </c>
      <c r="J73" s="115">
        <v>-9</v>
      </c>
      <c r="K73" s="116">
        <v>-52.941176470588232</v>
      </c>
    </row>
    <row r="74" spans="1:11" ht="14.1" customHeight="1" x14ac:dyDescent="0.2">
      <c r="A74" s="306" t="s">
        <v>311</v>
      </c>
      <c r="B74" s="307" t="s">
        <v>312</v>
      </c>
      <c r="C74" s="308"/>
      <c r="D74" s="113">
        <v>6.0453400503778336E-2</v>
      </c>
      <c r="E74" s="115">
        <v>6</v>
      </c>
      <c r="F74" s="114">
        <v>5</v>
      </c>
      <c r="G74" s="114">
        <v>4</v>
      </c>
      <c r="H74" s="114">
        <v>6</v>
      </c>
      <c r="I74" s="140">
        <v>6</v>
      </c>
      <c r="J74" s="115">
        <v>0</v>
      </c>
      <c r="K74" s="116">
        <v>0</v>
      </c>
    </row>
    <row r="75" spans="1:11" ht="14.1" customHeight="1" x14ac:dyDescent="0.2">
      <c r="A75" s="306" t="s">
        <v>313</v>
      </c>
      <c r="B75" s="307" t="s">
        <v>314</v>
      </c>
      <c r="C75" s="308"/>
      <c r="D75" s="113">
        <v>0.78589420654911835</v>
      </c>
      <c r="E75" s="115">
        <v>78</v>
      </c>
      <c r="F75" s="114">
        <v>136</v>
      </c>
      <c r="G75" s="114">
        <v>89</v>
      </c>
      <c r="H75" s="114">
        <v>139</v>
      </c>
      <c r="I75" s="140">
        <v>86</v>
      </c>
      <c r="J75" s="115">
        <v>-8</v>
      </c>
      <c r="K75" s="116">
        <v>-9.3023255813953494</v>
      </c>
    </row>
    <row r="76" spans="1:11" ht="14.1" customHeight="1" x14ac:dyDescent="0.2">
      <c r="A76" s="306">
        <v>91</v>
      </c>
      <c r="B76" s="307" t="s">
        <v>315</v>
      </c>
      <c r="C76" s="308"/>
      <c r="D76" s="113">
        <v>6.0453400503778336E-2</v>
      </c>
      <c r="E76" s="115">
        <v>6</v>
      </c>
      <c r="F76" s="114">
        <v>6</v>
      </c>
      <c r="G76" s="114">
        <v>7</v>
      </c>
      <c r="H76" s="114">
        <v>8</v>
      </c>
      <c r="I76" s="140">
        <v>8</v>
      </c>
      <c r="J76" s="115">
        <v>-2</v>
      </c>
      <c r="K76" s="116">
        <v>-25</v>
      </c>
    </row>
    <row r="77" spans="1:11" ht="14.1" customHeight="1" x14ac:dyDescent="0.2">
      <c r="A77" s="306">
        <v>92</v>
      </c>
      <c r="B77" s="307" t="s">
        <v>316</v>
      </c>
      <c r="C77" s="308"/>
      <c r="D77" s="113">
        <v>0.22166246851385391</v>
      </c>
      <c r="E77" s="115">
        <v>22</v>
      </c>
      <c r="F77" s="114">
        <v>21</v>
      </c>
      <c r="G77" s="114">
        <v>21</v>
      </c>
      <c r="H77" s="114">
        <v>19</v>
      </c>
      <c r="I77" s="140">
        <v>19</v>
      </c>
      <c r="J77" s="115">
        <v>3</v>
      </c>
      <c r="K77" s="116">
        <v>15.789473684210526</v>
      </c>
    </row>
    <row r="78" spans="1:11" ht="14.1" customHeight="1" x14ac:dyDescent="0.2">
      <c r="A78" s="306">
        <v>93</v>
      </c>
      <c r="B78" s="307" t="s">
        <v>317</v>
      </c>
      <c r="C78" s="308"/>
      <c r="D78" s="113">
        <v>8.0604534005037781E-2</v>
      </c>
      <c r="E78" s="115">
        <v>8</v>
      </c>
      <c r="F78" s="114">
        <v>8</v>
      </c>
      <c r="G78" s="114">
        <v>7</v>
      </c>
      <c r="H78" s="114">
        <v>8</v>
      </c>
      <c r="I78" s="140">
        <v>6</v>
      </c>
      <c r="J78" s="115">
        <v>2</v>
      </c>
      <c r="K78" s="116">
        <v>33.333333333333336</v>
      </c>
    </row>
    <row r="79" spans="1:11" ht="14.1" customHeight="1" x14ac:dyDescent="0.2">
      <c r="A79" s="306">
        <v>94</v>
      </c>
      <c r="B79" s="307" t="s">
        <v>318</v>
      </c>
      <c r="C79" s="308"/>
      <c r="D79" s="113">
        <v>0.40302267002518893</v>
      </c>
      <c r="E79" s="115">
        <v>40</v>
      </c>
      <c r="F79" s="114">
        <v>41</v>
      </c>
      <c r="G79" s="114">
        <v>36</v>
      </c>
      <c r="H79" s="114">
        <v>44</v>
      </c>
      <c r="I79" s="140">
        <v>39</v>
      </c>
      <c r="J79" s="115">
        <v>1</v>
      </c>
      <c r="K79" s="116">
        <v>2.5641025641025643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334</v>
      </c>
      <c r="C81" s="312"/>
      <c r="D81" s="125">
        <v>2.0352644836272042</v>
      </c>
      <c r="E81" s="143">
        <v>202</v>
      </c>
      <c r="F81" s="144">
        <v>223</v>
      </c>
      <c r="G81" s="144">
        <v>220</v>
      </c>
      <c r="H81" s="144">
        <v>226</v>
      </c>
      <c r="I81" s="145">
        <v>211</v>
      </c>
      <c r="J81" s="143">
        <v>-9</v>
      </c>
      <c r="K81" s="146">
        <v>-4.2654028436018958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4646</v>
      </c>
      <c r="G12" s="536">
        <v>3423</v>
      </c>
      <c r="H12" s="536">
        <v>5796</v>
      </c>
      <c r="I12" s="536">
        <v>4689</v>
      </c>
      <c r="J12" s="537">
        <v>5082</v>
      </c>
      <c r="K12" s="538">
        <v>-436</v>
      </c>
      <c r="L12" s="349">
        <v>-8.5792994883903972</v>
      </c>
    </row>
    <row r="13" spans="1:17" s="110" customFormat="1" ht="15" customHeight="1" x14ac:dyDescent="0.2">
      <c r="A13" s="350" t="s">
        <v>345</v>
      </c>
      <c r="B13" s="351" t="s">
        <v>346</v>
      </c>
      <c r="C13" s="347"/>
      <c r="D13" s="347"/>
      <c r="E13" s="348"/>
      <c r="F13" s="536">
        <v>2639</v>
      </c>
      <c r="G13" s="536">
        <v>1725</v>
      </c>
      <c r="H13" s="536">
        <v>3226</v>
      </c>
      <c r="I13" s="536">
        <v>2639</v>
      </c>
      <c r="J13" s="537">
        <v>2971</v>
      </c>
      <c r="K13" s="538">
        <v>-332</v>
      </c>
      <c r="L13" s="349">
        <v>-11.174688657017839</v>
      </c>
    </row>
    <row r="14" spans="1:17" s="110" customFormat="1" ht="22.5" customHeight="1" x14ac:dyDescent="0.2">
      <c r="A14" s="350"/>
      <c r="B14" s="351" t="s">
        <v>347</v>
      </c>
      <c r="C14" s="347"/>
      <c r="D14" s="347"/>
      <c r="E14" s="348"/>
      <c r="F14" s="536">
        <v>2007</v>
      </c>
      <c r="G14" s="536">
        <v>1698</v>
      </c>
      <c r="H14" s="536">
        <v>2570</v>
      </c>
      <c r="I14" s="536">
        <v>2050</v>
      </c>
      <c r="J14" s="537">
        <v>2111</v>
      </c>
      <c r="K14" s="538">
        <v>-104</v>
      </c>
      <c r="L14" s="349">
        <v>-4.9265750828990997</v>
      </c>
    </row>
    <row r="15" spans="1:17" s="110" customFormat="1" ht="15" customHeight="1" x14ac:dyDescent="0.2">
      <c r="A15" s="350" t="s">
        <v>348</v>
      </c>
      <c r="B15" s="351" t="s">
        <v>108</v>
      </c>
      <c r="C15" s="347"/>
      <c r="D15" s="347"/>
      <c r="E15" s="348"/>
      <c r="F15" s="536">
        <v>822</v>
      </c>
      <c r="G15" s="536">
        <v>614</v>
      </c>
      <c r="H15" s="536">
        <v>2264</v>
      </c>
      <c r="I15" s="536">
        <v>683</v>
      </c>
      <c r="J15" s="537">
        <v>745</v>
      </c>
      <c r="K15" s="538">
        <v>77</v>
      </c>
      <c r="L15" s="349">
        <v>10.335570469798657</v>
      </c>
    </row>
    <row r="16" spans="1:17" s="110" customFormat="1" ht="15" customHeight="1" x14ac:dyDescent="0.2">
      <c r="A16" s="350"/>
      <c r="B16" s="351" t="s">
        <v>109</v>
      </c>
      <c r="C16" s="347"/>
      <c r="D16" s="347"/>
      <c r="E16" s="348"/>
      <c r="F16" s="536">
        <v>3161</v>
      </c>
      <c r="G16" s="536">
        <v>2379</v>
      </c>
      <c r="H16" s="536">
        <v>3037</v>
      </c>
      <c r="I16" s="536">
        <v>3281</v>
      </c>
      <c r="J16" s="537">
        <v>3588</v>
      </c>
      <c r="K16" s="538">
        <v>-427</v>
      </c>
      <c r="L16" s="349">
        <v>-11.900780379041249</v>
      </c>
    </row>
    <row r="17" spans="1:12" s="110" customFormat="1" ht="15" customHeight="1" x14ac:dyDescent="0.2">
      <c r="A17" s="350"/>
      <c r="B17" s="351" t="s">
        <v>110</v>
      </c>
      <c r="C17" s="347"/>
      <c r="D17" s="347"/>
      <c r="E17" s="348"/>
      <c r="F17" s="536">
        <v>614</v>
      </c>
      <c r="G17" s="536">
        <v>375</v>
      </c>
      <c r="H17" s="536">
        <v>439</v>
      </c>
      <c r="I17" s="536">
        <v>665</v>
      </c>
      <c r="J17" s="537">
        <v>690</v>
      </c>
      <c r="K17" s="538">
        <v>-76</v>
      </c>
      <c r="L17" s="349">
        <v>-11.014492753623188</v>
      </c>
    </row>
    <row r="18" spans="1:12" s="110" customFormat="1" ht="15" customHeight="1" x14ac:dyDescent="0.2">
      <c r="A18" s="350"/>
      <c r="B18" s="351" t="s">
        <v>111</v>
      </c>
      <c r="C18" s="347"/>
      <c r="D18" s="347"/>
      <c r="E18" s="348"/>
      <c r="F18" s="536">
        <v>49</v>
      </c>
      <c r="G18" s="536">
        <v>55</v>
      </c>
      <c r="H18" s="536">
        <v>56</v>
      </c>
      <c r="I18" s="536">
        <v>60</v>
      </c>
      <c r="J18" s="537">
        <v>59</v>
      </c>
      <c r="K18" s="538">
        <v>-10</v>
      </c>
      <c r="L18" s="349">
        <v>-16.949152542372882</v>
      </c>
    </row>
    <row r="19" spans="1:12" s="110" customFormat="1" ht="15" customHeight="1" x14ac:dyDescent="0.2">
      <c r="A19" s="118" t="s">
        <v>113</v>
      </c>
      <c r="B19" s="119" t="s">
        <v>181</v>
      </c>
      <c r="C19" s="347"/>
      <c r="D19" s="347"/>
      <c r="E19" s="348"/>
      <c r="F19" s="536">
        <v>2921</v>
      </c>
      <c r="G19" s="536">
        <v>2098</v>
      </c>
      <c r="H19" s="536">
        <v>4200</v>
      </c>
      <c r="I19" s="536">
        <v>3024</v>
      </c>
      <c r="J19" s="537">
        <v>3465</v>
      </c>
      <c r="K19" s="538">
        <v>-544</v>
      </c>
      <c r="L19" s="349">
        <v>-15.6998556998557</v>
      </c>
    </row>
    <row r="20" spans="1:12" s="110" customFormat="1" ht="15" customHeight="1" x14ac:dyDescent="0.2">
      <c r="A20" s="118"/>
      <c r="B20" s="119" t="s">
        <v>182</v>
      </c>
      <c r="C20" s="347"/>
      <c r="D20" s="347"/>
      <c r="E20" s="348"/>
      <c r="F20" s="536">
        <v>1725</v>
      </c>
      <c r="G20" s="536">
        <v>1325</v>
      </c>
      <c r="H20" s="536">
        <v>1596</v>
      </c>
      <c r="I20" s="536">
        <v>1665</v>
      </c>
      <c r="J20" s="537">
        <v>1617</v>
      </c>
      <c r="K20" s="538">
        <v>108</v>
      </c>
      <c r="L20" s="349">
        <v>6.679035250463822</v>
      </c>
    </row>
    <row r="21" spans="1:12" s="110" customFormat="1" ht="15" customHeight="1" x14ac:dyDescent="0.2">
      <c r="A21" s="118" t="s">
        <v>113</v>
      </c>
      <c r="B21" s="119" t="s">
        <v>116</v>
      </c>
      <c r="C21" s="347"/>
      <c r="D21" s="347"/>
      <c r="E21" s="348"/>
      <c r="F21" s="536">
        <v>4217</v>
      </c>
      <c r="G21" s="536">
        <v>3027</v>
      </c>
      <c r="H21" s="536">
        <v>5295</v>
      </c>
      <c r="I21" s="536">
        <v>4275</v>
      </c>
      <c r="J21" s="537">
        <v>4763</v>
      </c>
      <c r="K21" s="538">
        <v>-546</v>
      </c>
      <c r="L21" s="349">
        <v>-11.463363426411926</v>
      </c>
    </row>
    <row r="22" spans="1:12" s="110" customFormat="1" ht="15" customHeight="1" x14ac:dyDescent="0.2">
      <c r="A22" s="118"/>
      <c r="B22" s="119" t="s">
        <v>117</v>
      </c>
      <c r="C22" s="347"/>
      <c r="D22" s="347"/>
      <c r="E22" s="348"/>
      <c r="F22" s="536">
        <v>429</v>
      </c>
      <c r="G22" s="536">
        <v>396</v>
      </c>
      <c r="H22" s="536">
        <v>500</v>
      </c>
      <c r="I22" s="536">
        <v>412</v>
      </c>
      <c r="J22" s="537">
        <v>318</v>
      </c>
      <c r="K22" s="538">
        <v>111</v>
      </c>
      <c r="L22" s="349">
        <v>34.905660377358494</v>
      </c>
    </row>
    <row r="23" spans="1:12" s="110" customFormat="1" ht="15" customHeight="1" x14ac:dyDescent="0.2">
      <c r="A23" s="352" t="s">
        <v>348</v>
      </c>
      <c r="B23" s="353" t="s">
        <v>193</v>
      </c>
      <c r="C23" s="354"/>
      <c r="D23" s="354"/>
      <c r="E23" s="355"/>
      <c r="F23" s="539">
        <v>96</v>
      </c>
      <c r="G23" s="539">
        <v>146</v>
      </c>
      <c r="H23" s="539">
        <v>1134</v>
      </c>
      <c r="I23" s="539">
        <v>51</v>
      </c>
      <c r="J23" s="540">
        <v>100</v>
      </c>
      <c r="K23" s="541">
        <v>-4</v>
      </c>
      <c r="L23" s="356">
        <v>-4</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29.7</v>
      </c>
      <c r="G25" s="542">
        <v>32.299999999999997</v>
      </c>
      <c r="H25" s="542">
        <v>34</v>
      </c>
      <c r="I25" s="542">
        <v>30.7</v>
      </c>
      <c r="J25" s="542">
        <v>28.9</v>
      </c>
      <c r="K25" s="543" t="s">
        <v>350</v>
      </c>
      <c r="L25" s="364">
        <v>0.80000000000000071</v>
      </c>
    </row>
    <row r="26" spans="1:12" s="110" customFormat="1" ht="15" customHeight="1" x14ac:dyDescent="0.2">
      <c r="A26" s="365" t="s">
        <v>105</v>
      </c>
      <c r="B26" s="366" t="s">
        <v>346</v>
      </c>
      <c r="C26" s="362"/>
      <c r="D26" s="362"/>
      <c r="E26" s="363"/>
      <c r="F26" s="542">
        <v>26.5</v>
      </c>
      <c r="G26" s="542">
        <v>28.6</v>
      </c>
      <c r="H26" s="542">
        <v>28.8</v>
      </c>
      <c r="I26" s="542">
        <v>27.3</v>
      </c>
      <c r="J26" s="544">
        <v>26</v>
      </c>
      <c r="K26" s="543" t="s">
        <v>350</v>
      </c>
      <c r="L26" s="364">
        <v>0.5</v>
      </c>
    </row>
    <row r="27" spans="1:12" s="110" customFormat="1" ht="15" customHeight="1" x14ac:dyDescent="0.2">
      <c r="A27" s="365"/>
      <c r="B27" s="366" t="s">
        <v>347</v>
      </c>
      <c r="C27" s="362"/>
      <c r="D27" s="362"/>
      <c r="E27" s="363"/>
      <c r="F27" s="542">
        <v>33.9</v>
      </c>
      <c r="G27" s="542">
        <v>35.9</v>
      </c>
      <c r="H27" s="542">
        <v>40.200000000000003</v>
      </c>
      <c r="I27" s="542">
        <v>35.1</v>
      </c>
      <c r="J27" s="542">
        <v>33</v>
      </c>
      <c r="K27" s="543" t="s">
        <v>350</v>
      </c>
      <c r="L27" s="364">
        <v>0.89999999999999858</v>
      </c>
    </row>
    <row r="28" spans="1:12" s="110" customFormat="1" ht="15" customHeight="1" x14ac:dyDescent="0.2">
      <c r="A28" s="365" t="s">
        <v>113</v>
      </c>
      <c r="B28" s="366" t="s">
        <v>108</v>
      </c>
      <c r="C28" s="362"/>
      <c r="D28" s="362"/>
      <c r="E28" s="363"/>
      <c r="F28" s="542">
        <v>39.1</v>
      </c>
      <c r="G28" s="542">
        <v>34.299999999999997</v>
      </c>
      <c r="H28" s="542">
        <v>42.7</v>
      </c>
      <c r="I28" s="542">
        <v>39.5</v>
      </c>
      <c r="J28" s="542">
        <v>38.700000000000003</v>
      </c>
      <c r="K28" s="543" t="s">
        <v>350</v>
      </c>
      <c r="L28" s="364">
        <v>0.39999999999999858</v>
      </c>
    </row>
    <row r="29" spans="1:12" s="110" customFormat="1" ht="11.25" x14ac:dyDescent="0.2">
      <c r="A29" s="365"/>
      <c r="B29" s="366" t="s">
        <v>109</v>
      </c>
      <c r="C29" s="362"/>
      <c r="D29" s="362"/>
      <c r="E29" s="363"/>
      <c r="F29" s="542">
        <v>28.7</v>
      </c>
      <c r="G29" s="542">
        <v>32.1</v>
      </c>
      <c r="H29" s="542">
        <v>30.9</v>
      </c>
      <c r="I29" s="542">
        <v>29</v>
      </c>
      <c r="J29" s="544">
        <v>27.9</v>
      </c>
      <c r="K29" s="543" t="s">
        <v>350</v>
      </c>
      <c r="L29" s="364">
        <v>0.80000000000000071</v>
      </c>
    </row>
    <row r="30" spans="1:12" s="110" customFormat="1" ht="15" customHeight="1" x14ac:dyDescent="0.2">
      <c r="A30" s="365"/>
      <c r="B30" s="366" t="s">
        <v>110</v>
      </c>
      <c r="C30" s="362"/>
      <c r="D30" s="362"/>
      <c r="E30" s="363"/>
      <c r="F30" s="542">
        <v>24</v>
      </c>
      <c r="G30" s="542">
        <v>29.8</v>
      </c>
      <c r="H30" s="542">
        <v>36</v>
      </c>
      <c r="I30" s="542">
        <v>30.5</v>
      </c>
      <c r="J30" s="542">
        <v>23.8</v>
      </c>
      <c r="K30" s="543" t="s">
        <v>350</v>
      </c>
      <c r="L30" s="364">
        <v>0.19999999999999929</v>
      </c>
    </row>
    <row r="31" spans="1:12" s="110" customFormat="1" ht="15" customHeight="1" x14ac:dyDescent="0.2">
      <c r="A31" s="365"/>
      <c r="B31" s="366" t="s">
        <v>111</v>
      </c>
      <c r="C31" s="362"/>
      <c r="D31" s="362"/>
      <c r="E31" s="363"/>
      <c r="F31" s="542">
        <v>32.700000000000003</v>
      </c>
      <c r="G31" s="542">
        <v>41.8</v>
      </c>
      <c r="H31" s="542">
        <v>26.8</v>
      </c>
      <c r="I31" s="542">
        <v>32.200000000000003</v>
      </c>
      <c r="J31" s="542">
        <v>45.8</v>
      </c>
      <c r="K31" s="543" t="s">
        <v>350</v>
      </c>
      <c r="L31" s="364">
        <v>-13.099999999999994</v>
      </c>
    </row>
    <row r="32" spans="1:12" s="110" customFormat="1" ht="15" customHeight="1" x14ac:dyDescent="0.2">
      <c r="A32" s="367" t="s">
        <v>113</v>
      </c>
      <c r="B32" s="368" t="s">
        <v>181</v>
      </c>
      <c r="C32" s="362"/>
      <c r="D32" s="362"/>
      <c r="E32" s="363"/>
      <c r="F32" s="542">
        <v>26.7</v>
      </c>
      <c r="G32" s="542">
        <v>28.4</v>
      </c>
      <c r="H32" s="542">
        <v>29.3</v>
      </c>
      <c r="I32" s="542">
        <v>28.1</v>
      </c>
      <c r="J32" s="544">
        <v>26.2</v>
      </c>
      <c r="K32" s="543" t="s">
        <v>350</v>
      </c>
      <c r="L32" s="364">
        <v>0.5</v>
      </c>
    </row>
    <row r="33" spans="1:12" s="110" customFormat="1" ht="15" customHeight="1" x14ac:dyDescent="0.2">
      <c r="A33" s="367"/>
      <c r="B33" s="368" t="s">
        <v>182</v>
      </c>
      <c r="C33" s="362"/>
      <c r="D33" s="362"/>
      <c r="E33" s="363"/>
      <c r="F33" s="542">
        <v>34.5</v>
      </c>
      <c r="G33" s="542">
        <v>38</v>
      </c>
      <c r="H33" s="542">
        <v>42.2</v>
      </c>
      <c r="I33" s="542">
        <v>35.4</v>
      </c>
      <c r="J33" s="542">
        <v>34.6</v>
      </c>
      <c r="K33" s="543" t="s">
        <v>350</v>
      </c>
      <c r="L33" s="364">
        <v>-0.10000000000000142</v>
      </c>
    </row>
    <row r="34" spans="1:12" s="369" customFormat="1" ht="15" customHeight="1" x14ac:dyDescent="0.2">
      <c r="A34" s="367" t="s">
        <v>113</v>
      </c>
      <c r="B34" s="368" t="s">
        <v>116</v>
      </c>
      <c r="C34" s="362"/>
      <c r="D34" s="362"/>
      <c r="E34" s="363"/>
      <c r="F34" s="542">
        <v>29.6</v>
      </c>
      <c r="G34" s="542">
        <v>32.1</v>
      </c>
      <c r="H34" s="542">
        <v>34.1</v>
      </c>
      <c r="I34" s="542">
        <v>30.5</v>
      </c>
      <c r="J34" s="542">
        <v>28.9</v>
      </c>
      <c r="K34" s="543" t="s">
        <v>350</v>
      </c>
      <c r="L34" s="364">
        <v>0.70000000000000284</v>
      </c>
    </row>
    <row r="35" spans="1:12" s="369" customFormat="1" ht="11.25" x14ac:dyDescent="0.2">
      <c r="A35" s="370"/>
      <c r="B35" s="371" t="s">
        <v>117</v>
      </c>
      <c r="C35" s="372"/>
      <c r="D35" s="372"/>
      <c r="E35" s="373"/>
      <c r="F35" s="545">
        <v>30.1</v>
      </c>
      <c r="G35" s="545">
        <v>33.4</v>
      </c>
      <c r="H35" s="545">
        <v>32.9</v>
      </c>
      <c r="I35" s="545">
        <v>32.4</v>
      </c>
      <c r="J35" s="546">
        <v>30.2</v>
      </c>
      <c r="K35" s="547" t="s">
        <v>350</v>
      </c>
      <c r="L35" s="374">
        <v>-9.9999999999997868E-2</v>
      </c>
    </row>
    <row r="36" spans="1:12" s="369" customFormat="1" ht="15.95" customHeight="1" x14ac:dyDescent="0.2">
      <c r="A36" s="375" t="s">
        <v>351</v>
      </c>
      <c r="B36" s="376"/>
      <c r="C36" s="377"/>
      <c r="D36" s="376"/>
      <c r="E36" s="378"/>
      <c r="F36" s="548">
        <v>4491</v>
      </c>
      <c r="G36" s="548">
        <v>3221</v>
      </c>
      <c r="H36" s="548">
        <v>4352</v>
      </c>
      <c r="I36" s="548">
        <v>4579</v>
      </c>
      <c r="J36" s="548">
        <v>4931</v>
      </c>
      <c r="K36" s="549">
        <v>-440</v>
      </c>
      <c r="L36" s="380">
        <v>-8.9231393226526059</v>
      </c>
    </row>
    <row r="37" spans="1:12" s="369" customFormat="1" ht="15.95" customHeight="1" x14ac:dyDescent="0.2">
      <c r="A37" s="381"/>
      <c r="B37" s="382" t="s">
        <v>113</v>
      </c>
      <c r="C37" s="382" t="s">
        <v>352</v>
      </c>
      <c r="D37" s="382"/>
      <c r="E37" s="383"/>
      <c r="F37" s="548">
        <v>1333</v>
      </c>
      <c r="G37" s="548">
        <v>1040</v>
      </c>
      <c r="H37" s="548">
        <v>1478</v>
      </c>
      <c r="I37" s="548">
        <v>1404</v>
      </c>
      <c r="J37" s="548">
        <v>1427</v>
      </c>
      <c r="K37" s="549">
        <v>-94</v>
      </c>
      <c r="L37" s="380">
        <v>-6.5872459705676247</v>
      </c>
    </row>
    <row r="38" spans="1:12" s="369" customFormat="1" ht="15.95" customHeight="1" x14ac:dyDescent="0.2">
      <c r="A38" s="381"/>
      <c r="B38" s="384" t="s">
        <v>105</v>
      </c>
      <c r="C38" s="384" t="s">
        <v>106</v>
      </c>
      <c r="D38" s="385"/>
      <c r="E38" s="383"/>
      <c r="F38" s="548">
        <v>2566</v>
      </c>
      <c r="G38" s="548">
        <v>1602</v>
      </c>
      <c r="H38" s="548">
        <v>2372</v>
      </c>
      <c r="I38" s="548">
        <v>2587</v>
      </c>
      <c r="J38" s="550">
        <v>2872</v>
      </c>
      <c r="K38" s="549">
        <v>-306</v>
      </c>
      <c r="L38" s="380">
        <v>-10.654596100278551</v>
      </c>
    </row>
    <row r="39" spans="1:12" s="369" customFormat="1" ht="15.95" customHeight="1" x14ac:dyDescent="0.2">
      <c r="A39" s="381"/>
      <c r="B39" s="385"/>
      <c r="C39" s="382" t="s">
        <v>353</v>
      </c>
      <c r="D39" s="385"/>
      <c r="E39" s="383"/>
      <c r="F39" s="548">
        <v>680</v>
      </c>
      <c r="G39" s="548">
        <v>458</v>
      </c>
      <c r="H39" s="548">
        <v>682</v>
      </c>
      <c r="I39" s="548">
        <v>705</v>
      </c>
      <c r="J39" s="548">
        <v>747</v>
      </c>
      <c r="K39" s="549">
        <v>-67</v>
      </c>
      <c r="L39" s="380">
        <v>-8.9692101740294508</v>
      </c>
    </row>
    <row r="40" spans="1:12" s="369" customFormat="1" ht="15.95" customHeight="1" x14ac:dyDescent="0.2">
      <c r="A40" s="381"/>
      <c r="B40" s="384"/>
      <c r="C40" s="384" t="s">
        <v>107</v>
      </c>
      <c r="D40" s="385"/>
      <c r="E40" s="383"/>
      <c r="F40" s="548">
        <v>1925</v>
      </c>
      <c r="G40" s="548">
        <v>1619</v>
      </c>
      <c r="H40" s="548">
        <v>1980</v>
      </c>
      <c r="I40" s="548">
        <v>1992</v>
      </c>
      <c r="J40" s="548">
        <v>2059</v>
      </c>
      <c r="K40" s="549">
        <v>-134</v>
      </c>
      <c r="L40" s="380">
        <v>-6.5080135988343857</v>
      </c>
    </row>
    <row r="41" spans="1:12" s="369" customFormat="1" ht="24" customHeight="1" x14ac:dyDescent="0.2">
      <c r="A41" s="381"/>
      <c r="B41" s="385"/>
      <c r="C41" s="382" t="s">
        <v>353</v>
      </c>
      <c r="D41" s="385"/>
      <c r="E41" s="383"/>
      <c r="F41" s="548">
        <v>653</v>
      </c>
      <c r="G41" s="548">
        <v>582</v>
      </c>
      <c r="H41" s="548">
        <v>796</v>
      </c>
      <c r="I41" s="548">
        <v>699</v>
      </c>
      <c r="J41" s="550">
        <v>680</v>
      </c>
      <c r="K41" s="549">
        <v>-27</v>
      </c>
      <c r="L41" s="380">
        <v>-3.9705882352941178</v>
      </c>
    </row>
    <row r="42" spans="1:12" s="110" customFormat="1" ht="15" customHeight="1" x14ac:dyDescent="0.2">
      <c r="A42" s="381"/>
      <c r="B42" s="384" t="s">
        <v>113</v>
      </c>
      <c r="C42" s="384" t="s">
        <v>354</v>
      </c>
      <c r="D42" s="385"/>
      <c r="E42" s="383"/>
      <c r="F42" s="548">
        <v>693</v>
      </c>
      <c r="G42" s="548">
        <v>452</v>
      </c>
      <c r="H42" s="548">
        <v>951</v>
      </c>
      <c r="I42" s="548">
        <v>620</v>
      </c>
      <c r="J42" s="548">
        <v>639</v>
      </c>
      <c r="K42" s="549">
        <v>54</v>
      </c>
      <c r="L42" s="380">
        <v>8.4507042253521121</v>
      </c>
    </row>
    <row r="43" spans="1:12" s="110" customFormat="1" ht="15" customHeight="1" x14ac:dyDescent="0.2">
      <c r="A43" s="381"/>
      <c r="B43" s="385"/>
      <c r="C43" s="382" t="s">
        <v>353</v>
      </c>
      <c r="D43" s="385"/>
      <c r="E43" s="383"/>
      <c r="F43" s="548">
        <v>271</v>
      </c>
      <c r="G43" s="548">
        <v>155</v>
      </c>
      <c r="H43" s="548">
        <v>406</v>
      </c>
      <c r="I43" s="548">
        <v>245</v>
      </c>
      <c r="J43" s="548">
        <v>247</v>
      </c>
      <c r="K43" s="549">
        <v>24</v>
      </c>
      <c r="L43" s="380">
        <v>9.7165991902834001</v>
      </c>
    </row>
    <row r="44" spans="1:12" s="110" customFormat="1" ht="15" customHeight="1" x14ac:dyDescent="0.2">
      <c r="A44" s="381"/>
      <c r="B44" s="384"/>
      <c r="C44" s="366" t="s">
        <v>109</v>
      </c>
      <c r="D44" s="385"/>
      <c r="E44" s="383"/>
      <c r="F44" s="548">
        <v>3136</v>
      </c>
      <c r="G44" s="548">
        <v>2341</v>
      </c>
      <c r="H44" s="548">
        <v>2912</v>
      </c>
      <c r="I44" s="548">
        <v>3248</v>
      </c>
      <c r="J44" s="550">
        <v>3547</v>
      </c>
      <c r="K44" s="549">
        <v>-411</v>
      </c>
      <c r="L44" s="380">
        <v>-11.587256836763462</v>
      </c>
    </row>
    <row r="45" spans="1:12" s="110" customFormat="1" ht="15" customHeight="1" x14ac:dyDescent="0.2">
      <c r="A45" s="381"/>
      <c r="B45" s="385"/>
      <c r="C45" s="382" t="s">
        <v>353</v>
      </c>
      <c r="D45" s="385"/>
      <c r="E45" s="383"/>
      <c r="F45" s="548">
        <v>899</v>
      </c>
      <c r="G45" s="548">
        <v>751</v>
      </c>
      <c r="H45" s="548">
        <v>901</v>
      </c>
      <c r="I45" s="548">
        <v>941</v>
      </c>
      <c r="J45" s="548">
        <v>990</v>
      </c>
      <c r="K45" s="549">
        <v>-91</v>
      </c>
      <c r="L45" s="380">
        <v>-9.191919191919192</v>
      </c>
    </row>
    <row r="46" spans="1:12" s="110" customFormat="1" ht="15" customHeight="1" x14ac:dyDescent="0.2">
      <c r="A46" s="381"/>
      <c r="B46" s="384"/>
      <c r="C46" s="366" t="s">
        <v>110</v>
      </c>
      <c r="D46" s="385"/>
      <c r="E46" s="383"/>
      <c r="F46" s="548">
        <v>613</v>
      </c>
      <c r="G46" s="548">
        <v>373</v>
      </c>
      <c r="H46" s="548">
        <v>433</v>
      </c>
      <c r="I46" s="548">
        <v>652</v>
      </c>
      <c r="J46" s="548">
        <v>686</v>
      </c>
      <c r="K46" s="549">
        <v>-73</v>
      </c>
      <c r="L46" s="380">
        <v>-10.641399416909621</v>
      </c>
    </row>
    <row r="47" spans="1:12" s="110" customFormat="1" ht="15" customHeight="1" x14ac:dyDescent="0.2">
      <c r="A47" s="381"/>
      <c r="B47" s="385"/>
      <c r="C47" s="382" t="s">
        <v>353</v>
      </c>
      <c r="D47" s="385"/>
      <c r="E47" s="383"/>
      <c r="F47" s="548">
        <v>147</v>
      </c>
      <c r="G47" s="548">
        <v>111</v>
      </c>
      <c r="H47" s="548">
        <v>156</v>
      </c>
      <c r="I47" s="548">
        <v>199</v>
      </c>
      <c r="J47" s="550">
        <v>163</v>
      </c>
      <c r="K47" s="549">
        <v>-16</v>
      </c>
      <c r="L47" s="380">
        <v>-9.8159509202453989</v>
      </c>
    </row>
    <row r="48" spans="1:12" s="110" customFormat="1" ht="15" customHeight="1" x14ac:dyDescent="0.2">
      <c r="A48" s="381"/>
      <c r="B48" s="385"/>
      <c r="C48" s="366" t="s">
        <v>111</v>
      </c>
      <c r="D48" s="386"/>
      <c r="E48" s="387"/>
      <c r="F48" s="548">
        <v>49</v>
      </c>
      <c r="G48" s="548">
        <v>55</v>
      </c>
      <c r="H48" s="548">
        <v>56</v>
      </c>
      <c r="I48" s="548">
        <v>59</v>
      </c>
      <c r="J48" s="548">
        <v>59</v>
      </c>
      <c r="K48" s="549">
        <v>-10</v>
      </c>
      <c r="L48" s="380">
        <v>-16.949152542372882</v>
      </c>
    </row>
    <row r="49" spans="1:12" s="110" customFormat="1" ht="15" customHeight="1" x14ac:dyDescent="0.2">
      <c r="A49" s="381"/>
      <c r="B49" s="385"/>
      <c r="C49" s="382" t="s">
        <v>353</v>
      </c>
      <c r="D49" s="385"/>
      <c r="E49" s="383"/>
      <c r="F49" s="548">
        <v>16</v>
      </c>
      <c r="G49" s="548">
        <v>23</v>
      </c>
      <c r="H49" s="548">
        <v>15</v>
      </c>
      <c r="I49" s="548">
        <v>19</v>
      </c>
      <c r="J49" s="548">
        <v>27</v>
      </c>
      <c r="K49" s="549">
        <v>-11</v>
      </c>
      <c r="L49" s="380">
        <v>-40.74074074074074</v>
      </c>
    </row>
    <row r="50" spans="1:12" s="110" customFormat="1" ht="15" customHeight="1" x14ac:dyDescent="0.2">
      <c r="A50" s="381"/>
      <c r="B50" s="384" t="s">
        <v>113</v>
      </c>
      <c r="C50" s="382" t="s">
        <v>181</v>
      </c>
      <c r="D50" s="385"/>
      <c r="E50" s="383"/>
      <c r="F50" s="548">
        <v>2782</v>
      </c>
      <c r="G50" s="548">
        <v>1910</v>
      </c>
      <c r="H50" s="548">
        <v>2791</v>
      </c>
      <c r="I50" s="548">
        <v>2950</v>
      </c>
      <c r="J50" s="550">
        <v>3331</v>
      </c>
      <c r="K50" s="549">
        <v>-549</v>
      </c>
      <c r="L50" s="380">
        <v>-16.481537075953167</v>
      </c>
    </row>
    <row r="51" spans="1:12" s="110" customFormat="1" ht="15" customHeight="1" x14ac:dyDescent="0.2">
      <c r="A51" s="381"/>
      <c r="B51" s="385"/>
      <c r="C51" s="382" t="s">
        <v>353</v>
      </c>
      <c r="D51" s="385"/>
      <c r="E51" s="383"/>
      <c r="F51" s="548">
        <v>744</v>
      </c>
      <c r="G51" s="548">
        <v>542</v>
      </c>
      <c r="H51" s="548">
        <v>819</v>
      </c>
      <c r="I51" s="548">
        <v>828</v>
      </c>
      <c r="J51" s="548">
        <v>874</v>
      </c>
      <c r="K51" s="549">
        <v>-130</v>
      </c>
      <c r="L51" s="380">
        <v>-14.874141876430206</v>
      </c>
    </row>
    <row r="52" spans="1:12" s="110" customFormat="1" ht="15" customHeight="1" x14ac:dyDescent="0.2">
      <c r="A52" s="381"/>
      <c r="B52" s="384"/>
      <c r="C52" s="382" t="s">
        <v>182</v>
      </c>
      <c r="D52" s="385"/>
      <c r="E52" s="383"/>
      <c r="F52" s="548">
        <v>1709</v>
      </c>
      <c r="G52" s="548">
        <v>1311</v>
      </c>
      <c r="H52" s="548">
        <v>1561</v>
      </c>
      <c r="I52" s="548">
        <v>1629</v>
      </c>
      <c r="J52" s="548">
        <v>1600</v>
      </c>
      <c r="K52" s="549">
        <v>109</v>
      </c>
      <c r="L52" s="380">
        <v>6.8125</v>
      </c>
    </row>
    <row r="53" spans="1:12" s="269" customFormat="1" ht="11.25" customHeight="1" x14ac:dyDescent="0.2">
      <c r="A53" s="381"/>
      <c r="B53" s="385"/>
      <c r="C53" s="382" t="s">
        <v>353</v>
      </c>
      <c r="D53" s="385"/>
      <c r="E53" s="383"/>
      <c r="F53" s="548">
        <v>589</v>
      </c>
      <c r="G53" s="548">
        <v>498</v>
      </c>
      <c r="H53" s="548">
        <v>659</v>
      </c>
      <c r="I53" s="548">
        <v>576</v>
      </c>
      <c r="J53" s="550">
        <v>553</v>
      </c>
      <c r="K53" s="549">
        <v>36</v>
      </c>
      <c r="L53" s="380">
        <v>6.5099457504520792</v>
      </c>
    </row>
    <row r="54" spans="1:12" s="151" customFormat="1" ht="12.75" customHeight="1" x14ac:dyDescent="0.2">
      <c r="A54" s="381"/>
      <c r="B54" s="384" t="s">
        <v>113</v>
      </c>
      <c r="C54" s="384" t="s">
        <v>116</v>
      </c>
      <c r="D54" s="385"/>
      <c r="E54" s="383"/>
      <c r="F54" s="548">
        <v>4082</v>
      </c>
      <c r="G54" s="548">
        <v>2859</v>
      </c>
      <c r="H54" s="548">
        <v>3929</v>
      </c>
      <c r="I54" s="548">
        <v>4188</v>
      </c>
      <c r="J54" s="548">
        <v>4632</v>
      </c>
      <c r="K54" s="549">
        <v>-550</v>
      </c>
      <c r="L54" s="380">
        <v>-11.87392055267703</v>
      </c>
    </row>
    <row r="55" spans="1:12" ht="11.25" x14ac:dyDescent="0.2">
      <c r="A55" s="381"/>
      <c r="B55" s="385"/>
      <c r="C55" s="382" t="s">
        <v>353</v>
      </c>
      <c r="D55" s="385"/>
      <c r="E55" s="383"/>
      <c r="F55" s="548">
        <v>1210</v>
      </c>
      <c r="G55" s="548">
        <v>919</v>
      </c>
      <c r="H55" s="548">
        <v>1339</v>
      </c>
      <c r="I55" s="548">
        <v>1277</v>
      </c>
      <c r="J55" s="548">
        <v>1337</v>
      </c>
      <c r="K55" s="549">
        <v>-127</v>
      </c>
      <c r="L55" s="380">
        <v>-9.4988780852655204</v>
      </c>
    </row>
    <row r="56" spans="1:12" ht="14.25" customHeight="1" x14ac:dyDescent="0.2">
      <c r="A56" s="381"/>
      <c r="B56" s="385"/>
      <c r="C56" s="384" t="s">
        <v>117</v>
      </c>
      <c r="D56" s="385"/>
      <c r="E56" s="383"/>
      <c r="F56" s="548">
        <v>409</v>
      </c>
      <c r="G56" s="548">
        <v>362</v>
      </c>
      <c r="H56" s="548">
        <v>423</v>
      </c>
      <c r="I56" s="548">
        <v>389</v>
      </c>
      <c r="J56" s="548">
        <v>298</v>
      </c>
      <c r="K56" s="549">
        <v>111</v>
      </c>
      <c r="L56" s="380">
        <v>37.24832214765101</v>
      </c>
    </row>
    <row r="57" spans="1:12" ht="18.75" customHeight="1" x14ac:dyDescent="0.2">
      <c r="A57" s="388"/>
      <c r="B57" s="389"/>
      <c r="C57" s="390" t="s">
        <v>353</v>
      </c>
      <c r="D57" s="389"/>
      <c r="E57" s="391"/>
      <c r="F57" s="551">
        <v>123</v>
      </c>
      <c r="G57" s="552">
        <v>121</v>
      </c>
      <c r="H57" s="552">
        <v>139</v>
      </c>
      <c r="I57" s="552">
        <v>126</v>
      </c>
      <c r="J57" s="552">
        <v>90</v>
      </c>
      <c r="K57" s="553">
        <f t="shared" ref="K57" si="0">IF(OR(F57=".",J57=".")=TRUE,".",IF(OR(F57="*",J57="*")=TRUE,"*",IF(AND(F57="-",J57="-")=TRUE,"-",IF(AND(ISNUMBER(J57),ISNUMBER(F57))=TRUE,IF(F57-J57=0,0,F57-J57),IF(ISNUMBER(F57)=TRUE,F57,-J57)))))</f>
        <v>33</v>
      </c>
      <c r="L57" s="392">
        <f t="shared" ref="L57" si="1">IF(K57 =".",".",IF(K57 ="*","*",IF(K57="-","-",IF(K57=0,0,IF(OR(J57="-",J57=".",F57="-",F57=".")=TRUE,"X",IF(J57=0,"0,0",IF(ABS(K57*100/J57)&gt;250,".X",(K57*100/J57))))))))</f>
        <v>36.666666666666664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4646</v>
      </c>
      <c r="E11" s="114">
        <v>3423</v>
      </c>
      <c r="F11" s="114">
        <v>5796</v>
      </c>
      <c r="G11" s="114">
        <v>4689</v>
      </c>
      <c r="H11" s="140">
        <v>5082</v>
      </c>
      <c r="I11" s="115">
        <v>-436</v>
      </c>
      <c r="J11" s="116">
        <v>-8.5792994883903972</v>
      </c>
    </row>
    <row r="12" spans="1:15" s="110" customFormat="1" ht="24.95" customHeight="1" x14ac:dyDescent="0.2">
      <c r="A12" s="193" t="s">
        <v>132</v>
      </c>
      <c r="B12" s="194" t="s">
        <v>133</v>
      </c>
      <c r="C12" s="113">
        <v>4.1110632802410674</v>
      </c>
      <c r="D12" s="115">
        <v>191</v>
      </c>
      <c r="E12" s="114">
        <v>68</v>
      </c>
      <c r="F12" s="114">
        <v>109</v>
      </c>
      <c r="G12" s="114">
        <v>116</v>
      </c>
      <c r="H12" s="140">
        <v>218</v>
      </c>
      <c r="I12" s="115">
        <v>-27</v>
      </c>
      <c r="J12" s="116">
        <v>-12.385321100917432</v>
      </c>
    </row>
    <row r="13" spans="1:15" s="110" customFormat="1" ht="24.95" customHeight="1" x14ac:dyDescent="0.2">
      <c r="A13" s="193" t="s">
        <v>134</v>
      </c>
      <c r="B13" s="199" t="s">
        <v>214</v>
      </c>
      <c r="C13" s="113">
        <v>1.4421007318123116</v>
      </c>
      <c r="D13" s="115">
        <v>67</v>
      </c>
      <c r="E13" s="114">
        <v>54</v>
      </c>
      <c r="F13" s="114">
        <v>60</v>
      </c>
      <c r="G13" s="114">
        <v>46</v>
      </c>
      <c r="H13" s="140">
        <v>60</v>
      </c>
      <c r="I13" s="115">
        <v>7</v>
      </c>
      <c r="J13" s="116">
        <v>11.666666666666666</v>
      </c>
    </row>
    <row r="14" spans="1:15" s="287" customFormat="1" ht="24.95" customHeight="1" x14ac:dyDescent="0.2">
      <c r="A14" s="193" t="s">
        <v>215</v>
      </c>
      <c r="B14" s="199" t="s">
        <v>137</v>
      </c>
      <c r="C14" s="113">
        <v>15.088247955230306</v>
      </c>
      <c r="D14" s="115">
        <v>701</v>
      </c>
      <c r="E14" s="114">
        <v>465</v>
      </c>
      <c r="F14" s="114">
        <v>844</v>
      </c>
      <c r="G14" s="114">
        <v>602</v>
      </c>
      <c r="H14" s="140">
        <v>927</v>
      </c>
      <c r="I14" s="115">
        <v>-226</v>
      </c>
      <c r="J14" s="116">
        <v>-24.379719525350595</v>
      </c>
      <c r="K14" s="110"/>
      <c r="L14" s="110"/>
      <c r="M14" s="110"/>
      <c r="N14" s="110"/>
      <c r="O14" s="110"/>
    </row>
    <row r="15" spans="1:15" s="110" customFormat="1" ht="24.95" customHeight="1" x14ac:dyDescent="0.2">
      <c r="A15" s="193" t="s">
        <v>216</v>
      </c>
      <c r="B15" s="199" t="s">
        <v>217</v>
      </c>
      <c r="C15" s="113">
        <v>2.9057253551442099</v>
      </c>
      <c r="D15" s="115">
        <v>135</v>
      </c>
      <c r="E15" s="114">
        <v>78</v>
      </c>
      <c r="F15" s="114">
        <v>166</v>
      </c>
      <c r="G15" s="114">
        <v>100</v>
      </c>
      <c r="H15" s="140">
        <v>157</v>
      </c>
      <c r="I15" s="115">
        <v>-22</v>
      </c>
      <c r="J15" s="116">
        <v>-14.012738853503185</v>
      </c>
    </row>
    <row r="16" spans="1:15" s="287" customFormat="1" ht="24.95" customHeight="1" x14ac:dyDescent="0.2">
      <c r="A16" s="193" t="s">
        <v>218</v>
      </c>
      <c r="B16" s="199" t="s">
        <v>141</v>
      </c>
      <c r="C16" s="113">
        <v>10.396039603960396</v>
      </c>
      <c r="D16" s="115">
        <v>483</v>
      </c>
      <c r="E16" s="114">
        <v>338</v>
      </c>
      <c r="F16" s="114">
        <v>559</v>
      </c>
      <c r="G16" s="114">
        <v>386</v>
      </c>
      <c r="H16" s="140">
        <v>633</v>
      </c>
      <c r="I16" s="115">
        <v>-150</v>
      </c>
      <c r="J16" s="116">
        <v>-23.696682464454977</v>
      </c>
      <c r="K16" s="110"/>
      <c r="L16" s="110"/>
      <c r="M16" s="110"/>
      <c r="N16" s="110"/>
      <c r="O16" s="110"/>
    </row>
    <row r="17" spans="1:15" s="110" customFormat="1" ht="24.95" customHeight="1" x14ac:dyDescent="0.2">
      <c r="A17" s="193" t="s">
        <v>142</v>
      </c>
      <c r="B17" s="199" t="s">
        <v>220</v>
      </c>
      <c r="C17" s="113">
        <v>1.7864829961256996</v>
      </c>
      <c r="D17" s="115">
        <v>83</v>
      </c>
      <c r="E17" s="114">
        <v>49</v>
      </c>
      <c r="F17" s="114">
        <v>119</v>
      </c>
      <c r="G17" s="114">
        <v>116</v>
      </c>
      <c r="H17" s="140">
        <v>137</v>
      </c>
      <c r="I17" s="115">
        <v>-54</v>
      </c>
      <c r="J17" s="116">
        <v>-39.416058394160586</v>
      </c>
    </row>
    <row r="18" spans="1:15" s="287" customFormat="1" ht="24.95" customHeight="1" x14ac:dyDescent="0.2">
      <c r="A18" s="201" t="s">
        <v>144</v>
      </c>
      <c r="B18" s="202" t="s">
        <v>145</v>
      </c>
      <c r="C18" s="113">
        <v>9.7287989668532067</v>
      </c>
      <c r="D18" s="115">
        <v>452</v>
      </c>
      <c r="E18" s="114">
        <v>150</v>
      </c>
      <c r="F18" s="114">
        <v>486</v>
      </c>
      <c r="G18" s="114">
        <v>466</v>
      </c>
      <c r="H18" s="140">
        <v>427</v>
      </c>
      <c r="I18" s="115">
        <v>25</v>
      </c>
      <c r="J18" s="116">
        <v>5.8548009367681502</v>
      </c>
      <c r="K18" s="110"/>
      <c r="L18" s="110"/>
      <c r="M18" s="110"/>
      <c r="N18" s="110"/>
      <c r="O18" s="110"/>
    </row>
    <row r="19" spans="1:15" s="110" customFormat="1" ht="24.95" customHeight="1" x14ac:dyDescent="0.2">
      <c r="A19" s="193" t="s">
        <v>146</v>
      </c>
      <c r="B19" s="199" t="s">
        <v>147</v>
      </c>
      <c r="C19" s="113">
        <v>14.248816185966422</v>
      </c>
      <c r="D19" s="115">
        <v>662</v>
      </c>
      <c r="E19" s="114">
        <v>487</v>
      </c>
      <c r="F19" s="114">
        <v>683</v>
      </c>
      <c r="G19" s="114">
        <v>509</v>
      </c>
      <c r="H19" s="140">
        <v>574</v>
      </c>
      <c r="I19" s="115">
        <v>88</v>
      </c>
      <c r="J19" s="116">
        <v>15.331010452961673</v>
      </c>
    </row>
    <row r="20" spans="1:15" s="287" customFormat="1" ht="24.95" customHeight="1" x14ac:dyDescent="0.2">
      <c r="A20" s="193" t="s">
        <v>148</v>
      </c>
      <c r="B20" s="199" t="s">
        <v>149</v>
      </c>
      <c r="C20" s="113">
        <v>6.0912613000430476</v>
      </c>
      <c r="D20" s="115">
        <v>283</v>
      </c>
      <c r="E20" s="114">
        <v>215</v>
      </c>
      <c r="F20" s="114">
        <v>357</v>
      </c>
      <c r="G20" s="114">
        <v>318</v>
      </c>
      <c r="H20" s="140">
        <v>300</v>
      </c>
      <c r="I20" s="115">
        <v>-17</v>
      </c>
      <c r="J20" s="116">
        <v>-5.666666666666667</v>
      </c>
      <c r="K20" s="110"/>
      <c r="L20" s="110"/>
      <c r="M20" s="110"/>
      <c r="N20" s="110"/>
      <c r="O20" s="110"/>
    </row>
    <row r="21" spans="1:15" s="110" customFormat="1" ht="24.95" customHeight="1" x14ac:dyDescent="0.2">
      <c r="A21" s="201" t="s">
        <v>150</v>
      </c>
      <c r="B21" s="202" t="s">
        <v>151</v>
      </c>
      <c r="C21" s="113">
        <v>10.482135170038744</v>
      </c>
      <c r="D21" s="115">
        <v>487</v>
      </c>
      <c r="E21" s="114">
        <v>496</v>
      </c>
      <c r="F21" s="114">
        <v>604</v>
      </c>
      <c r="G21" s="114">
        <v>813</v>
      </c>
      <c r="H21" s="140">
        <v>465</v>
      </c>
      <c r="I21" s="115">
        <v>22</v>
      </c>
      <c r="J21" s="116">
        <v>4.731182795698925</v>
      </c>
    </row>
    <row r="22" spans="1:15" s="110" customFormat="1" ht="24.95" customHeight="1" x14ac:dyDescent="0.2">
      <c r="A22" s="201" t="s">
        <v>152</v>
      </c>
      <c r="B22" s="199" t="s">
        <v>153</v>
      </c>
      <c r="C22" s="113">
        <v>0.36590615583297459</v>
      </c>
      <c r="D22" s="115">
        <v>17</v>
      </c>
      <c r="E22" s="114">
        <v>16</v>
      </c>
      <c r="F22" s="114">
        <v>29</v>
      </c>
      <c r="G22" s="114">
        <v>24</v>
      </c>
      <c r="H22" s="140">
        <v>27</v>
      </c>
      <c r="I22" s="115">
        <v>-10</v>
      </c>
      <c r="J22" s="116">
        <v>-37.037037037037038</v>
      </c>
    </row>
    <row r="23" spans="1:15" s="110" customFormat="1" ht="24.95" customHeight="1" x14ac:dyDescent="0.2">
      <c r="A23" s="193" t="s">
        <v>154</v>
      </c>
      <c r="B23" s="199" t="s">
        <v>155</v>
      </c>
      <c r="C23" s="113">
        <v>0.49504950495049505</v>
      </c>
      <c r="D23" s="115">
        <v>23</v>
      </c>
      <c r="E23" s="114">
        <v>11</v>
      </c>
      <c r="F23" s="114">
        <v>44</v>
      </c>
      <c r="G23" s="114">
        <v>21</v>
      </c>
      <c r="H23" s="140">
        <v>20</v>
      </c>
      <c r="I23" s="115">
        <v>3</v>
      </c>
      <c r="J23" s="116">
        <v>15</v>
      </c>
    </row>
    <row r="24" spans="1:15" s="110" customFormat="1" ht="24.95" customHeight="1" x14ac:dyDescent="0.2">
      <c r="A24" s="193" t="s">
        <v>156</v>
      </c>
      <c r="B24" s="199" t="s">
        <v>221</v>
      </c>
      <c r="C24" s="113">
        <v>3.1424881618596641</v>
      </c>
      <c r="D24" s="115">
        <v>146</v>
      </c>
      <c r="E24" s="114">
        <v>69</v>
      </c>
      <c r="F24" s="114">
        <v>162</v>
      </c>
      <c r="G24" s="114">
        <v>132</v>
      </c>
      <c r="H24" s="140">
        <v>207</v>
      </c>
      <c r="I24" s="115">
        <v>-61</v>
      </c>
      <c r="J24" s="116">
        <v>-29.468599033816425</v>
      </c>
    </row>
    <row r="25" spans="1:15" s="110" customFormat="1" ht="24.95" customHeight="1" x14ac:dyDescent="0.2">
      <c r="A25" s="193" t="s">
        <v>222</v>
      </c>
      <c r="B25" s="204" t="s">
        <v>159</v>
      </c>
      <c r="C25" s="113">
        <v>5.6607834696513128</v>
      </c>
      <c r="D25" s="115">
        <v>263</v>
      </c>
      <c r="E25" s="114">
        <v>136</v>
      </c>
      <c r="F25" s="114">
        <v>201</v>
      </c>
      <c r="G25" s="114">
        <v>227</v>
      </c>
      <c r="H25" s="140">
        <v>258</v>
      </c>
      <c r="I25" s="115">
        <v>5</v>
      </c>
      <c r="J25" s="116">
        <v>1.9379844961240309</v>
      </c>
    </row>
    <row r="26" spans="1:15" s="110" customFormat="1" ht="24.95" customHeight="1" x14ac:dyDescent="0.2">
      <c r="A26" s="201">
        <v>782.78300000000002</v>
      </c>
      <c r="B26" s="203" t="s">
        <v>160</v>
      </c>
      <c r="C26" s="113">
        <v>7.0167886353852778</v>
      </c>
      <c r="D26" s="115">
        <v>326</v>
      </c>
      <c r="E26" s="114">
        <v>290</v>
      </c>
      <c r="F26" s="114">
        <v>450</v>
      </c>
      <c r="G26" s="114">
        <v>430</v>
      </c>
      <c r="H26" s="140">
        <v>409</v>
      </c>
      <c r="I26" s="115">
        <v>-83</v>
      </c>
      <c r="J26" s="116">
        <v>-20.293398533007334</v>
      </c>
    </row>
    <row r="27" spans="1:15" s="110" customFormat="1" ht="24.95" customHeight="1" x14ac:dyDescent="0.2">
      <c r="A27" s="193" t="s">
        <v>161</v>
      </c>
      <c r="B27" s="199" t="s">
        <v>162</v>
      </c>
      <c r="C27" s="113">
        <v>2.6259147653895822</v>
      </c>
      <c r="D27" s="115">
        <v>122</v>
      </c>
      <c r="E27" s="114">
        <v>95</v>
      </c>
      <c r="F27" s="114">
        <v>325</v>
      </c>
      <c r="G27" s="114">
        <v>103</v>
      </c>
      <c r="H27" s="140">
        <v>142</v>
      </c>
      <c r="I27" s="115">
        <v>-20</v>
      </c>
      <c r="J27" s="116">
        <v>-14.084507042253522</v>
      </c>
    </row>
    <row r="28" spans="1:15" s="110" customFormat="1" ht="24.95" customHeight="1" x14ac:dyDescent="0.2">
      <c r="A28" s="193" t="s">
        <v>163</v>
      </c>
      <c r="B28" s="199" t="s">
        <v>164</v>
      </c>
      <c r="C28" s="113">
        <v>2.5398191993112356</v>
      </c>
      <c r="D28" s="115">
        <v>118</v>
      </c>
      <c r="E28" s="114">
        <v>103</v>
      </c>
      <c r="F28" s="114">
        <v>244</v>
      </c>
      <c r="G28" s="114">
        <v>112</v>
      </c>
      <c r="H28" s="140">
        <v>146</v>
      </c>
      <c r="I28" s="115">
        <v>-28</v>
      </c>
      <c r="J28" s="116">
        <v>-19.17808219178082</v>
      </c>
    </row>
    <row r="29" spans="1:15" s="110" customFormat="1" ht="24.95" customHeight="1" x14ac:dyDescent="0.2">
      <c r="A29" s="193">
        <v>86</v>
      </c>
      <c r="B29" s="199" t="s">
        <v>165</v>
      </c>
      <c r="C29" s="113">
        <v>5.5101162290142058</v>
      </c>
      <c r="D29" s="115">
        <v>256</v>
      </c>
      <c r="E29" s="114">
        <v>220</v>
      </c>
      <c r="F29" s="114">
        <v>351</v>
      </c>
      <c r="G29" s="114">
        <v>196</v>
      </c>
      <c r="H29" s="140">
        <v>279</v>
      </c>
      <c r="I29" s="115">
        <v>-23</v>
      </c>
      <c r="J29" s="116">
        <v>-8.2437275985663074</v>
      </c>
    </row>
    <row r="30" spans="1:15" s="110" customFormat="1" ht="24.95" customHeight="1" x14ac:dyDescent="0.2">
      <c r="A30" s="193">
        <v>87.88</v>
      </c>
      <c r="B30" s="204" t="s">
        <v>166</v>
      </c>
      <c r="C30" s="113">
        <v>7.8562204046491608</v>
      </c>
      <c r="D30" s="115">
        <v>365</v>
      </c>
      <c r="E30" s="114">
        <v>373</v>
      </c>
      <c r="F30" s="114">
        <v>604</v>
      </c>
      <c r="G30" s="114">
        <v>367</v>
      </c>
      <c r="H30" s="140">
        <v>391</v>
      </c>
      <c r="I30" s="115">
        <v>-26</v>
      </c>
      <c r="J30" s="116">
        <v>-6.6496163682864449</v>
      </c>
    </row>
    <row r="31" spans="1:15" s="110" customFormat="1" ht="24.95" customHeight="1" x14ac:dyDescent="0.2">
      <c r="A31" s="193" t="s">
        <v>167</v>
      </c>
      <c r="B31" s="199" t="s">
        <v>168</v>
      </c>
      <c r="C31" s="113">
        <v>3.594489883770986</v>
      </c>
      <c r="D31" s="115">
        <v>167</v>
      </c>
      <c r="E31" s="114">
        <v>175</v>
      </c>
      <c r="F31" s="114">
        <v>243</v>
      </c>
      <c r="G31" s="114">
        <v>207</v>
      </c>
      <c r="H31" s="140">
        <v>231</v>
      </c>
      <c r="I31" s="115">
        <v>-64</v>
      </c>
      <c r="J31" s="116">
        <v>-27.705627705627705</v>
      </c>
    </row>
    <row r="32" spans="1:15" s="110" customFormat="1" ht="24.95" customHeight="1" x14ac:dyDescent="0.2">
      <c r="A32" s="193"/>
      <c r="B32" s="204" t="s">
        <v>169</v>
      </c>
      <c r="C32" s="113">
        <v>0</v>
      </c>
      <c r="D32" s="115">
        <v>0</v>
      </c>
      <c r="E32" s="114">
        <v>0</v>
      </c>
      <c r="F32" s="114">
        <v>0</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4.1110632802410674</v>
      </c>
      <c r="D34" s="115">
        <v>191</v>
      </c>
      <c r="E34" s="114">
        <v>68</v>
      </c>
      <c r="F34" s="114">
        <v>109</v>
      </c>
      <c r="G34" s="114">
        <v>116</v>
      </c>
      <c r="H34" s="140">
        <v>218</v>
      </c>
      <c r="I34" s="115">
        <v>-27</v>
      </c>
      <c r="J34" s="116">
        <v>-12.385321100917432</v>
      </c>
    </row>
    <row r="35" spans="1:10" s="110" customFormat="1" ht="24.95" customHeight="1" x14ac:dyDescent="0.2">
      <c r="A35" s="292" t="s">
        <v>171</v>
      </c>
      <c r="B35" s="293" t="s">
        <v>172</v>
      </c>
      <c r="C35" s="113">
        <v>26.259147653895823</v>
      </c>
      <c r="D35" s="115">
        <v>1220</v>
      </c>
      <c r="E35" s="114">
        <v>669</v>
      </c>
      <c r="F35" s="114">
        <v>1390</v>
      </c>
      <c r="G35" s="114">
        <v>1114</v>
      </c>
      <c r="H35" s="140">
        <v>1414</v>
      </c>
      <c r="I35" s="115">
        <v>-194</v>
      </c>
      <c r="J35" s="116">
        <v>-13.719943422913721</v>
      </c>
    </row>
    <row r="36" spans="1:10" s="110" customFormat="1" ht="24.95" customHeight="1" x14ac:dyDescent="0.2">
      <c r="A36" s="294" t="s">
        <v>173</v>
      </c>
      <c r="B36" s="295" t="s">
        <v>174</v>
      </c>
      <c r="C36" s="125">
        <v>69.629789065863108</v>
      </c>
      <c r="D36" s="143">
        <v>3235</v>
      </c>
      <c r="E36" s="144">
        <v>2686</v>
      </c>
      <c r="F36" s="144">
        <v>4297</v>
      </c>
      <c r="G36" s="144">
        <v>3459</v>
      </c>
      <c r="H36" s="145">
        <v>3449</v>
      </c>
      <c r="I36" s="143">
        <v>-214</v>
      </c>
      <c r="J36" s="146">
        <v>-6.204697013627138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4646</v>
      </c>
      <c r="F11" s="264">
        <v>3423</v>
      </c>
      <c r="G11" s="264">
        <v>5796</v>
      </c>
      <c r="H11" s="264">
        <v>4689</v>
      </c>
      <c r="I11" s="265">
        <v>5082</v>
      </c>
      <c r="J11" s="263">
        <v>-436</v>
      </c>
      <c r="K11" s="266">
        <v>-8.5792994883903972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25.613430908308221</v>
      </c>
      <c r="E13" s="115">
        <v>1190</v>
      </c>
      <c r="F13" s="114">
        <v>990</v>
      </c>
      <c r="G13" s="114">
        <v>1566</v>
      </c>
      <c r="H13" s="114">
        <v>1413</v>
      </c>
      <c r="I13" s="140">
        <v>1233</v>
      </c>
      <c r="J13" s="115">
        <v>-43</v>
      </c>
      <c r="K13" s="116">
        <v>-3.4874290348742902</v>
      </c>
    </row>
    <row r="14" spans="1:15" ht="15.95" customHeight="1" x14ac:dyDescent="0.2">
      <c r="A14" s="306" t="s">
        <v>230</v>
      </c>
      <c r="B14" s="307"/>
      <c r="C14" s="308"/>
      <c r="D14" s="113">
        <v>59.879466207490317</v>
      </c>
      <c r="E14" s="115">
        <v>2782</v>
      </c>
      <c r="F14" s="114">
        <v>1884</v>
      </c>
      <c r="G14" s="114">
        <v>3512</v>
      </c>
      <c r="H14" s="114">
        <v>2656</v>
      </c>
      <c r="I14" s="140">
        <v>3104</v>
      </c>
      <c r="J14" s="115">
        <v>-322</v>
      </c>
      <c r="K14" s="116">
        <v>-10.373711340206185</v>
      </c>
    </row>
    <row r="15" spans="1:15" ht="15.95" customHeight="1" x14ac:dyDescent="0.2">
      <c r="A15" s="306" t="s">
        <v>231</v>
      </c>
      <c r="B15" s="307"/>
      <c r="C15" s="308"/>
      <c r="D15" s="113">
        <v>6.8230736117089972</v>
      </c>
      <c r="E15" s="115">
        <v>317</v>
      </c>
      <c r="F15" s="114">
        <v>241</v>
      </c>
      <c r="G15" s="114">
        <v>285</v>
      </c>
      <c r="H15" s="114">
        <v>333</v>
      </c>
      <c r="I15" s="140">
        <v>349</v>
      </c>
      <c r="J15" s="115">
        <v>-32</v>
      </c>
      <c r="K15" s="116">
        <v>-9.1690544412607444</v>
      </c>
    </row>
    <row r="16" spans="1:15" ht="15.95" customHeight="1" x14ac:dyDescent="0.2">
      <c r="A16" s="306" t="s">
        <v>232</v>
      </c>
      <c r="B16" s="307"/>
      <c r="C16" s="308"/>
      <c r="D16" s="113">
        <v>7.188979767541972</v>
      </c>
      <c r="E16" s="115">
        <v>334</v>
      </c>
      <c r="F16" s="114">
        <v>276</v>
      </c>
      <c r="G16" s="114">
        <v>350</v>
      </c>
      <c r="H16" s="114">
        <v>276</v>
      </c>
      <c r="I16" s="140">
        <v>381</v>
      </c>
      <c r="J16" s="115">
        <v>-47</v>
      </c>
      <c r="K16" s="116">
        <v>-12.335958005249344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3.6375376668101591</v>
      </c>
      <c r="E18" s="115">
        <v>169</v>
      </c>
      <c r="F18" s="114">
        <v>64</v>
      </c>
      <c r="G18" s="114">
        <v>138</v>
      </c>
      <c r="H18" s="114">
        <v>129</v>
      </c>
      <c r="I18" s="140">
        <v>183</v>
      </c>
      <c r="J18" s="115">
        <v>-14</v>
      </c>
      <c r="K18" s="116">
        <v>-7.6502732240437155</v>
      </c>
    </row>
    <row r="19" spans="1:11" ht="14.1" customHeight="1" x14ac:dyDescent="0.2">
      <c r="A19" s="306" t="s">
        <v>235</v>
      </c>
      <c r="B19" s="307" t="s">
        <v>236</v>
      </c>
      <c r="C19" s="308"/>
      <c r="D19" s="113">
        <v>2.7550581145071029</v>
      </c>
      <c r="E19" s="115">
        <v>128</v>
      </c>
      <c r="F19" s="114">
        <v>23</v>
      </c>
      <c r="G19" s="114">
        <v>71</v>
      </c>
      <c r="H19" s="114">
        <v>92</v>
      </c>
      <c r="I19" s="140">
        <v>140</v>
      </c>
      <c r="J19" s="115">
        <v>-12</v>
      </c>
      <c r="K19" s="116">
        <v>-8.5714285714285712</v>
      </c>
    </row>
    <row r="20" spans="1:11" ht="14.1" customHeight="1" x14ac:dyDescent="0.2">
      <c r="A20" s="306">
        <v>12</v>
      </c>
      <c r="B20" s="307" t="s">
        <v>237</v>
      </c>
      <c r="C20" s="308"/>
      <c r="D20" s="113">
        <v>1.1192423590185105</v>
      </c>
      <c r="E20" s="115">
        <v>52</v>
      </c>
      <c r="F20" s="114">
        <v>33</v>
      </c>
      <c r="G20" s="114">
        <v>60</v>
      </c>
      <c r="H20" s="114">
        <v>59</v>
      </c>
      <c r="I20" s="140">
        <v>72</v>
      </c>
      <c r="J20" s="115">
        <v>-20</v>
      </c>
      <c r="K20" s="116">
        <v>-27.777777777777779</v>
      </c>
    </row>
    <row r="21" spans="1:11" ht="14.1" customHeight="1" x14ac:dyDescent="0.2">
      <c r="A21" s="306">
        <v>21</v>
      </c>
      <c r="B21" s="307" t="s">
        <v>238</v>
      </c>
      <c r="C21" s="308"/>
      <c r="D21" s="113">
        <v>0.55962117950925527</v>
      </c>
      <c r="E21" s="115">
        <v>26</v>
      </c>
      <c r="F21" s="114">
        <v>19</v>
      </c>
      <c r="G21" s="114">
        <v>18</v>
      </c>
      <c r="H21" s="114">
        <v>20</v>
      </c>
      <c r="I21" s="140">
        <v>26</v>
      </c>
      <c r="J21" s="115">
        <v>0</v>
      </c>
      <c r="K21" s="116">
        <v>0</v>
      </c>
    </row>
    <row r="22" spans="1:11" ht="14.1" customHeight="1" x14ac:dyDescent="0.2">
      <c r="A22" s="306">
        <v>22</v>
      </c>
      <c r="B22" s="307" t="s">
        <v>239</v>
      </c>
      <c r="C22" s="308"/>
      <c r="D22" s="113">
        <v>1.9801980198019802</v>
      </c>
      <c r="E22" s="115">
        <v>92</v>
      </c>
      <c r="F22" s="114">
        <v>54</v>
      </c>
      <c r="G22" s="114">
        <v>115</v>
      </c>
      <c r="H22" s="114">
        <v>90</v>
      </c>
      <c r="I22" s="140">
        <v>120</v>
      </c>
      <c r="J22" s="115">
        <v>-28</v>
      </c>
      <c r="K22" s="116">
        <v>-23.333333333333332</v>
      </c>
    </row>
    <row r="23" spans="1:11" ht="14.1" customHeight="1" x14ac:dyDescent="0.2">
      <c r="A23" s="306">
        <v>23</v>
      </c>
      <c r="B23" s="307" t="s">
        <v>240</v>
      </c>
      <c r="C23" s="308"/>
      <c r="D23" s="113">
        <v>0.60266896254842872</v>
      </c>
      <c r="E23" s="115">
        <v>28</v>
      </c>
      <c r="F23" s="114">
        <v>11</v>
      </c>
      <c r="G23" s="114">
        <v>37</v>
      </c>
      <c r="H23" s="114">
        <v>15</v>
      </c>
      <c r="I23" s="140">
        <v>18</v>
      </c>
      <c r="J23" s="115">
        <v>10</v>
      </c>
      <c r="K23" s="116">
        <v>55.555555555555557</v>
      </c>
    </row>
    <row r="24" spans="1:11" ht="14.1" customHeight="1" x14ac:dyDescent="0.2">
      <c r="A24" s="306">
        <v>24</v>
      </c>
      <c r="B24" s="307" t="s">
        <v>241</v>
      </c>
      <c r="C24" s="308"/>
      <c r="D24" s="113">
        <v>6.6508824795523029</v>
      </c>
      <c r="E24" s="115">
        <v>309</v>
      </c>
      <c r="F24" s="114">
        <v>213</v>
      </c>
      <c r="G24" s="114">
        <v>382</v>
      </c>
      <c r="H24" s="114">
        <v>225</v>
      </c>
      <c r="I24" s="140">
        <v>478</v>
      </c>
      <c r="J24" s="115">
        <v>-169</v>
      </c>
      <c r="K24" s="116">
        <v>-35.355648535564853</v>
      </c>
    </row>
    <row r="25" spans="1:11" ht="14.1" customHeight="1" x14ac:dyDescent="0.2">
      <c r="A25" s="306">
        <v>25</v>
      </c>
      <c r="B25" s="307" t="s">
        <v>242</v>
      </c>
      <c r="C25" s="308"/>
      <c r="D25" s="113">
        <v>6.0266896254842877</v>
      </c>
      <c r="E25" s="115">
        <v>280</v>
      </c>
      <c r="F25" s="114">
        <v>159</v>
      </c>
      <c r="G25" s="114">
        <v>287</v>
      </c>
      <c r="H25" s="114">
        <v>247</v>
      </c>
      <c r="I25" s="140">
        <v>288</v>
      </c>
      <c r="J25" s="115">
        <v>-8</v>
      </c>
      <c r="K25" s="116">
        <v>-2.7777777777777777</v>
      </c>
    </row>
    <row r="26" spans="1:11" ht="14.1" customHeight="1" x14ac:dyDescent="0.2">
      <c r="A26" s="306">
        <v>26</v>
      </c>
      <c r="B26" s="307" t="s">
        <v>243</v>
      </c>
      <c r="C26" s="308"/>
      <c r="D26" s="113">
        <v>2.6904864399483426</v>
      </c>
      <c r="E26" s="115">
        <v>125</v>
      </c>
      <c r="F26" s="114">
        <v>51</v>
      </c>
      <c r="G26" s="114">
        <v>187</v>
      </c>
      <c r="H26" s="114">
        <v>94</v>
      </c>
      <c r="I26" s="140">
        <v>141</v>
      </c>
      <c r="J26" s="115">
        <v>-16</v>
      </c>
      <c r="K26" s="116">
        <v>-11.347517730496454</v>
      </c>
    </row>
    <row r="27" spans="1:11" ht="14.1" customHeight="1" x14ac:dyDescent="0.2">
      <c r="A27" s="306">
        <v>27</v>
      </c>
      <c r="B27" s="307" t="s">
        <v>244</v>
      </c>
      <c r="C27" s="308"/>
      <c r="D27" s="113">
        <v>1.3560051657339647</v>
      </c>
      <c r="E27" s="115">
        <v>63</v>
      </c>
      <c r="F27" s="114">
        <v>47</v>
      </c>
      <c r="G27" s="114">
        <v>69</v>
      </c>
      <c r="H27" s="114">
        <v>79</v>
      </c>
      <c r="I27" s="140">
        <v>95</v>
      </c>
      <c r="J27" s="115">
        <v>-32</v>
      </c>
      <c r="K27" s="116">
        <v>-33.684210526315788</v>
      </c>
    </row>
    <row r="28" spans="1:11" ht="14.1" customHeight="1" x14ac:dyDescent="0.2">
      <c r="A28" s="306">
        <v>28</v>
      </c>
      <c r="B28" s="307" t="s">
        <v>245</v>
      </c>
      <c r="C28" s="308"/>
      <c r="D28" s="113">
        <v>0.15066724063710718</v>
      </c>
      <c r="E28" s="115">
        <v>7</v>
      </c>
      <c r="F28" s="114" t="s">
        <v>514</v>
      </c>
      <c r="G28" s="114">
        <v>9</v>
      </c>
      <c r="H28" s="114">
        <v>3</v>
      </c>
      <c r="I28" s="140" t="s">
        <v>514</v>
      </c>
      <c r="J28" s="115" t="s">
        <v>514</v>
      </c>
      <c r="K28" s="116" t="s">
        <v>514</v>
      </c>
    </row>
    <row r="29" spans="1:11" ht="14.1" customHeight="1" x14ac:dyDescent="0.2">
      <c r="A29" s="306">
        <v>29</v>
      </c>
      <c r="B29" s="307" t="s">
        <v>246</v>
      </c>
      <c r="C29" s="308"/>
      <c r="D29" s="113">
        <v>4.6061127851915629</v>
      </c>
      <c r="E29" s="115">
        <v>214</v>
      </c>
      <c r="F29" s="114">
        <v>200</v>
      </c>
      <c r="G29" s="114">
        <v>271</v>
      </c>
      <c r="H29" s="114">
        <v>290</v>
      </c>
      <c r="I29" s="140">
        <v>203</v>
      </c>
      <c r="J29" s="115">
        <v>11</v>
      </c>
      <c r="K29" s="116">
        <v>5.4187192118226601</v>
      </c>
    </row>
    <row r="30" spans="1:11" ht="14.1" customHeight="1" x14ac:dyDescent="0.2">
      <c r="A30" s="306" t="s">
        <v>247</v>
      </c>
      <c r="B30" s="307" t="s">
        <v>248</v>
      </c>
      <c r="C30" s="308"/>
      <c r="D30" s="113">
        <v>0.71028842014636251</v>
      </c>
      <c r="E30" s="115">
        <v>33</v>
      </c>
      <c r="F30" s="114">
        <v>58</v>
      </c>
      <c r="G30" s="114">
        <v>68</v>
      </c>
      <c r="H30" s="114" t="s">
        <v>514</v>
      </c>
      <c r="I30" s="140">
        <v>37</v>
      </c>
      <c r="J30" s="115">
        <v>-4</v>
      </c>
      <c r="K30" s="116">
        <v>-10.810810810810811</v>
      </c>
    </row>
    <row r="31" spans="1:11" ht="14.1" customHeight="1" x14ac:dyDescent="0.2">
      <c r="A31" s="306" t="s">
        <v>249</v>
      </c>
      <c r="B31" s="307" t="s">
        <v>250</v>
      </c>
      <c r="C31" s="308"/>
      <c r="D31" s="113">
        <v>3.8312526904864401</v>
      </c>
      <c r="E31" s="115">
        <v>178</v>
      </c>
      <c r="F31" s="114">
        <v>142</v>
      </c>
      <c r="G31" s="114">
        <v>200</v>
      </c>
      <c r="H31" s="114">
        <v>228</v>
      </c>
      <c r="I31" s="140">
        <v>166</v>
      </c>
      <c r="J31" s="115">
        <v>12</v>
      </c>
      <c r="K31" s="116">
        <v>7.2289156626506026</v>
      </c>
    </row>
    <row r="32" spans="1:11" ht="14.1" customHeight="1" x14ac:dyDescent="0.2">
      <c r="A32" s="306">
        <v>31</v>
      </c>
      <c r="B32" s="307" t="s">
        <v>251</v>
      </c>
      <c r="C32" s="308"/>
      <c r="D32" s="113">
        <v>0.60266896254842872</v>
      </c>
      <c r="E32" s="115">
        <v>28</v>
      </c>
      <c r="F32" s="114">
        <v>19</v>
      </c>
      <c r="G32" s="114">
        <v>25</v>
      </c>
      <c r="H32" s="114">
        <v>22</v>
      </c>
      <c r="I32" s="140">
        <v>23</v>
      </c>
      <c r="J32" s="115">
        <v>5</v>
      </c>
      <c r="K32" s="116">
        <v>21.739130434782609</v>
      </c>
    </row>
    <row r="33" spans="1:11" ht="14.1" customHeight="1" x14ac:dyDescent="0.2">
      <c r="A33" s="306">
        <v>32</v>
      </c>
      <c r="B33" s="307" t="s">
        <v>252</v>
      </c>
      <c r="C33" s="308"/>
      <c r="D33" s="113">
        <v>3.7236332328885062</v>
      </c>
      <c r="E33" s="115">
        <v>173</v>
      </c>
      <c r="F33" s="114">
        <v>64</v>
      </c>
      <c r="G33" s="114">
        <v>176</v>
      </c>
      <c r="H33" s="114">
        <v>192</v>
      </c>
      <c r="I33" s="140">
        <v>168</v>
      </c>
      <c r="J33" s="115">
        <v>5</v>
      </c>
      <c r="K33" s="116">
        <v>2.9761904761904763</v>
      </c>
    </row>
    <row r="34" spans="1:11" ht="14.1" customHeight="1" x14ac:dyDescent="0.2">
      <c r="A34" s="306">
        <v>33</v>
      </c>
      <c r="B34" s="307" t="s">
        <v>253</v>
      </c>
      <c r="C34" s="308"/>
      <c r="D34" s="113">
        <v>1.7864829961256996</v>
      </c>
      <c r="E34" s="115">
        <v>83</v>
      </c>
      <c r="F34" s="114">
        <v>28</v>
      </c>
      <c r="G34" s="114">
        <v>105</v>
      </c>
      <c r="H34" s="114">
        <v>95</v>
      </c>
      <c r="I34" s="140">
        <v>103</v>
      </c>
      <c r="J34" s="115">
        <v>-20</v>
      </c>
      <c r="K34" s="116">
        <v>-19.417475728155338</v>
      </c>
    </row>
    <row r="35" spans="1:11" ht="14.1" customHeight="1" x14ac:dyDescent="0.2">
      <c r="A35" s="306">
        <v>34</v>
      </c>
      <c r="B35" s="307" t="s">
        <v>254</v>
      </c>
      <c r="C35" s="308"/>
      <c r="D35" s="113">
        <v>3.0563925957813174</v>
      </c>
      <c r="E35" s="115">
        <v>142</v>
      </c>
      <c r="F35" s="114">
        <v>69</v>
      </c>
      <c r="G35" s="114">
        <v>153</v>
      </c>
      <c r="H35" s="114">
        <v>189</v>
      </c>
      <c r="I35" s="140">
        <v>164</v>
      </c>
      <c r="J35" s="115">
        <v>-22</v>
      </c>
      <c r="K35" s="116">
        <v>-13.414634146341463</v>
      </c>
    </row>
    <row r="36" spans="1:11" ht="14.1" customHeight="1" x14ac:dyDescent="0.2">
      <c r="A36" s="306">
        <v>41</v>
      </c>
      <c r="B36" s="307" t="s">
        <v>255</v>
      </c>
      <c r="C36" s="308"/>
      <c r="D36" s="113">
        <v>0.60266896254842872</v>
      </c>
      <c r="E36" s="115">
        <v>28</v>
      </c>
      <c r="F36" s="114">
        <v>13</v>
      </c>
      <c r="G36" s="114">
        <v>27</v>
      </c>
      <c r="H36" s="114">
        <v>30</v>
      </c>
      <c r="I36" s="140">
        <v>38</v>
      </c>
      <c r="J36" s="115">
        <v>-10</v>
      </c>
      <c r="K36" s="116">
        <v>-26.315789473684209</v>
      </c>
    </row>
    <row r="37" spans="1:11" ht="14.1" customHeight="1" x14ac:dyDescent="0.2">
      <c r="A37" s="306">
        <v>42</v>
      </c>
      <c r="B37" s="307" t="s">
        <v>256</v>
      </c>
      <c r="C37" s="308"/>
      <c r="D37" s="113" t="s">
        <v>514</v>
      </c>
      <c r="E37" s="115" t="s">
        <v>514</v>
      </c>
      <c r="F37" s="114" t="s">
        <v>514</v>
      </c>
      <c r="G37" s="114" t="s">
        <v>514</v>
      </c>
      <c r="H37" s="114">
        <v>4</v>
      </c>
      <c r="I37" s="140" t="s">
        <v>514</v>
      </c>
      <c r="J37" s="115" t="s">
        <v>514</v>
      </c>
      <c r="K37" s="116" t="s">
        <v>514</v>
      </c>
    </row>
    <row r="38" spans="1:11" ht="14.1" customHeight="1" x14ac:dyDescent="0.2">
      <c r="A38" s="306">
        <v>43</v>
      </c>
      <c r="B38" s="307" t="s">
        <v>257</v>
      </c>
      <c r="C38" s="308"/>
      <c r="D38" s="113">
        <v>0.45200172191132154</v>
      </c>
      <c r="E38" s="115">
        <v>21</v>
      </c>
      <c r="F38" s="114">
        <v>20</v>
      </c>
      <c r="G38" s="114">
        <v>34</v>
      </c>
      <c r="H38" s="114">
        <v>17</v>
      </c>
      <c r="I38" s="140">
        <v>18</v>
      </c>
      <c r="J38" s="115">
        <v>3</v>
      </c>
      <c r="K38" s="116">
        <v>16.666666666666668</v>
      </c>
    </row>
    <row r="39" spans="1:11" ht="14.1" customHeight="1" x14ac:dyDescent="0.2">
      <c r="A39" s="306">
        <v>51</v>
      </c>
      <c r="B39" s="307" t="s">
        <v>258</v>
      </c>
      <c r="C39" s="308"/>
      <c r="D39" s="113">
        <v>5.6823073611709001</v>
      </c>
      <c r="E39" s="115">
        <v>264</v>
      </c>
      <c r="F39" s="114">
        <v>240</v>
      </c>
      <c r="G39" s="114">
        <v>387</v>
      </c>
      <c r="H39" s="114">
        <v>356</v>
      </c>
      <c r="I39" s="140">
        <v>272</v>
      </c>
      <c r="J39" s="115">
        <v>-8</v>
      </c>
      <c r="K39" s="116">
        <v>-2.9411764705882355</v>
      </c>
    </row>
    <row r="40" spans="1:11" ht="14.1" customHeight="1" x14ac:dyDescent="0.2">
      <c r="A40" s="306" t="s">
        <v>259</v>
      </c>
      <c r="B40" s="307" t="s">
        <v>260</v>
      </c>
      <c r="C40" s="308"/>
      <c r="D40" s="113">
        <v>5.1872578562204046</v>
      </c>
      <c r="E40" s="115">
        <v>241</v>
      </c>
      <c r="F40" s="114">
        <v>215</v>
      </c>
      <c r="G40" s="114">
        <v>358</v>
      </c>
      <c r="H40" s="114">
        <v>321</v>
      </c>
      <c r="I40" s="140">
        <v>245</v>
      </c>
      <c r="J40" s="115">
        <v>-4</v>
      </c>
      <c r="K40" s="116">
        <v>-1.6326530612244898</v>
      </c>
    </row>
    <row r="41" spans="1:11" ht="14.1" customHeight="1" x14ac:dyDescent="0.2">
      <c r="A41" s="306"/>
      <c r="B41" s="307" t="s">
        <v>261</v>
      </c>
      <c r="C41" s="308"/>
      <c r="D41" s="113">
        <v>4.5845888936719756</v>
      </c>
      <c r="E41" s="115">
        <v>213</v>
      </c>
      <c r="F41" s="114">
        <v>186</v>
      </c>
      <c r="G41" s="114">
        <v>317</v>
      </c>
      <c r="H41" s="114">
        <v>274</v>
      </c>
      <c r="I41" s="140">
        <v>197</v>
      </c>
      <c r="J41" s="115">
        <v>16</v>
      </c>
      <c r="K41" s="116">
        <v>8.1218274111675122</v>
      </c>
    </row>
    <row r="42" spans="1:11" ht="14.1" customHeight="1" x14ac:dyDescent="0.2">
      <c r="A42" s="306">
        <v>52</v>
      </c>
      <c r="B42" s="307" t="s">
        <v>262</v>
      </c>
      <c r="C42" s="308"/>
      <c r="D42" s="113">
        <v>5.8544984933275934</v>
      </c>
      <c r="E42" s="115">
        <v>272</v>
      </c>
      <c r="F42" s="114">
        <v>171</v>
      </c>
      <c r="G42" s="114">
        <v>278</v>
      </c>
      <c r="H42" s="114">
        <v>275</v>
      </c>
      <c r="I42" s="140">
        <v>267</v>
      </c>
      <c r="J42" s="115">
        <v>5</v>
      </c>
      <c r="K42" s="116">
        <v>1.8726591760299625</v>
      </c>
    </row>
    <row r="43" spans="1:11" ht="14.1" customHeight="1" x14ac:dyDescent="0.2">
      <c r="A43" s="306" t="s">
        <v>263</v>
      </c>
      <c r="B43" s="307" t="s">
        <v>264</v>
      </c>
      <c r="C43" s="308"/>
      <c r="D43" s="113">
        <v>4.993542832544124</v>
      </c>
      <c r="E43" s="115">
        <v>232</v>
      </c>
      <c r="F43" s="114">
        <v>153</v>
      </c>
      <c r="G43" s="114">
        <v>265</v>
      </c>
      <c r="H43" s="114">
        <v>245</v>
      </c>
      <c r="I43" s="140">
        <v>220</v>
      </c>
      <c r="J43" s="115">
        <v>12</v>
      </c>
      <c r="K43" s="116">
        <v>5.4545454545454541</v>
      </c>
    </row>
    <row r="44" spans="1:11" ht="14.1" customHeight="1" x14ac:dyDescent="0.2">
      <c r="A44" s="306">
        <v>53</v>
      </c>
      <c r="B44" s="307" t="s">
        <v>265</v>
      </c>
      <c r="C44" s="308"/>
      <c r="D44" s="113">
        <v>0.96857511838140331</v>
      </c>
      <c r="E44" s="115">
        <v>45</v>
      </c>
      <c r="F44" s="114">
        <v>27</v>
      </c>
      <c r="G44" s="114">
        <v>54</v>
      </c>
      <c r="H44" s="114">
        <v>69</v>
      </c>
      <c r="I44" s="140">
        <v>55</v>
      </c>
      <c r="J44" s="115">
        <v>-10</v>
      </c>
      <c r="K44" s="116">
        <v>-18.181818181818183</v>
      </c>
    </row>
    <row r="45" spans="1:11" ht="14.1" customHeight="1" x14ac:dyDescent="0.2">
      <c r="A45" s="306" t="s">
        <v>266</v>
      </c>
      <c r="B45" s="307" t="s">
        <v>267</v>
      </c>
      <c r="C45" s="308"/>
      <c r="D45" s="113">
        <v>0.94705122686181664</v>
      </c>
      <c r="E45" s="115">
        <v>44</v>
      </c>
      <c r="F45" s="114">
        <v>25</v>
      </c>
      <c r="G45" s="114">
        <v>51</v>
      </c>
      <c r="H45" s="114">
        <v>67</v>
      </c>
      <c r="I45" s="140">
        <v>52</v>
      </c>
      <c r="J45" s="115">
        <v>-8</v>
      </c>
      <c r="K45" s="116">
        <v>-15.384615384615385</v>
      </c>
    </row>
    <row r="46" spans="1:11" ht="14.1" customHeight="1" x14ac:dyDescent="0.2">
      <c r="A46" s="306">
        <v>54</v>
      </c>
      <c r="B46" s="307" t="s">
        <v>268</v>
      </c>
      <c r="C46" s="308"/>
      <c r="D46" s="113">
        <v>4.0034438226431339</v>
      </c>
      <c r="E46" s="115">
        <v>186</v>
      </c>
      <c r="F46" s="114">
        <v>123</v>
      </c>
      <c r="G46" s="114">
        <v>168</v>
      </c>
      <c r="H46" s="114">
        <v>160</v>
      </c>
      <c r="I46" s="140">
        <v>211</v>
      </c>
      <c r="J46" s="115">
        <v>-25</v>
      </c>
      <c r="K46" s="116">
        <v>-11.848341232227488</v>
      </c>
    </row>
    <row r="47" spans="1:11" ht="14.1" customHeight="1" x14ac:dyDescent="0.2">
      <c r="A47" s="306">
        <v>61</v>
      </c>
      <c r="B47" s="307" t="s">
        <v>269</v>
      </c>
      <c r="C47" s="308"/>
      <c r="D47" s="113">
        <v>1.0977184674989238</v>
      </c>
      <c r="E47" s="115">
        <v>51</v>
      </c>
      <c r="F47" s="114">
        <v>36</v>
      </c>
      <c r="G47" s="114">
        <v>64</v>
      </c>
      <c r="H47" s="114">
        <v>41</v>
      </c>
      <c r="I47" s="140">
        <v>54</v>
      </c>
      <c r="J47" s="115">
        <v>-3</v>
      </c>
      <c r="K47" s="116">
        <v>-5.5555555555555554</v>
      </c>
    </row>
    <row r="48" spans="1:11" ht="14.1" customHeight="1" x14ac:dyDescent="0.2">
      <c r="A48" s="306">
        <v>62</v>
      </c>
      <c r="B48" s="307" t="s">
        <v>270</v>
      </c>
      <c r="C48" s="308"/>
      <c r="D48" s="113">
        <v>9.9009900990099009</v>
      </c>
      <c r="E48" s="115">
        <v>460</v>
      </c>
      <c r="F48" s="114">
        <v>370</v>
      </c>
      <c r="G48" s="114">
        <v>431</v>
      </c>
      <c r="H48" s="114">
        <v>363</v>
      </c>
      <c r="I48" s="140">
        <v>347</v>
      </c>
      <c r="J48" s="115">
        <v>113</v>
      </c>
      <c r="K48" s="116">
        <v>32.564841498559076</v>
      </c>
    </row>
    <row r="49" spans="1:11" ht="14.1" customHeight="1" x14ac:dyDescent="0.2">
      <c r="A49" s="306">
        <v>63</v>
      </c>
      <c r="B49" s="307" t="s">
        <v>271</v>
      </c>
      <c r="C49" s="308"/>
      <c r="D49" s="113">
        <v>6.586310804993543</v>
      </c>
      <c r="E49" s="115">
        <v>306</v>
      </c>
      <c r="F49" s="114">
        <v>320</v>
      </c>
      <c r="G49" s="114">
        <v>414</v>
      </c>
      <c r="H49" s="114">
        <v>525</v>
      </c>
      <c r="I49" s="140">
        <v>308</v>
      </c>
      <c r="J49" s="115">
        <v>-2</v>
      </c>
      <c r="K49" s="116">
        <v>-0.64935064935064934</v>
      </c>
    </row>
    <row r="50" spans="1:11" ht="14.1" customHeight="1" x14ac:dyDescent="0.2">
      <c r="A50" s="306" t="s">
        <v>272</v>
      </c>
      <c r="B50" s="307" t="s">
        <v>273</v>
      </c>
      <c r="C50" s="308"/>
      <c r="D50" s="113">
        <v>2.2600086095566079</v>
      </c>
      <c r="E50" s="115">
        <v>105</v>
      </c>
      <c r="F50" s="114">
        <v>113</v>
      </c>
      <c r="G50" s="114">
        <v>148</v>
      </c>
      <c r="H50" s="114">
        <v>187</v>
      </c>
      <c r="I50" s="140">
        <v>129</v>
      </c>
      <c r="J50" s="115">
        <v>-24</v>
      </c>
      <c r="K50" s="116">
        <v>-18.604651162790699</v>
      </c>
    </row>
    <row r="51" spans="1:11" ht="14.1" customHeight="1" x14ac:dyDescent="0.2">
      <c r="A51" s="306" t="s">
        <v>274</v>
      </c>
      <c r="B51" s="307" t="s">
        <v>275</v>
      </c>
      <c r="C51" s="308"/>
      <c r="D51" s="113">
        <v>4.1110632802410674</v>
      </c>
      <c r="E51" s="115">
        <v>191</v>
      </c>
      <c r="F51" s="114">
        <v>187</v>
      </c>
      <c r="G51" s="114">
        <v>240</v>
      </c>
      <c r="H51" s="114">
        <v>315</v>
      </c>
      <c r="I51" s="140">
        <v>169</v>
      </c>
      <c r="J51" s="115">
        <v>22</v>
      </c>
      <c r="K51" s="116">
        <v>13.017751479289942</v>
      </c>
    </row>
    <row r="52" spans="1:11" ht="14.1" customHeight="1" x14ac:dyDescent="0.2">
      <c r="A52" s="306">
        <v>71</v>
      </c>
      <c r="B52" s="307" t="s">
        <v>276</v>
      </c>
      <c r="C52" s="308"/>
      <c r="D52" s="113">
        <v>5.4670684459750323</v>
      </c>
      <c r="E52" s="115">
        <v>254</v>
      </c>
      <c r="F52" s="114">
        <v>204</v>
      </c>
      <c r="G52" s="114">
        <v>301</v>
      </c>
      <c r="H52" s="114">
        <v>240</v>
      </c>
      <c r="I52" s="140">
        <v>327</v>
      </c>
      <c r="J52" s="115">
        <v>-73</v>
      </c>
      <c r="K52" s="116">
        <v>-22.324159021406729</v>
      </c>
    </row>
    <row r="53" spans="1:11" ht="14.1" customHeight="1" x14ac:dyDescent="0.2">
      <c r="A53" s="306" t="s">
        <v>277</v>
      </c>
      <c r="B53" s="307" t="s">
        <v>278</v>
      </c>
      <c r="C53" s="308"/>
      <c r="D53" s="113">
        <v>1.420576840292725</v>
      </c>
      <c r="E53" s="115">
        <v>66</v>
      </c>
      <c r="F53" s="114">
        <v>62</v>
      </c>
      <c r="G53" s="114">
        <v>111</v>
      </c>
      <c r="H53" s="114">
        <v>74</v>
      </c>
      <c r="I53" s="140">
        <v>122</v>
      </c>
      <c r="J53" s="115">
        <v>-56</v>
      </c>
      <c r="K53" s="116">
        <v>-45.901639344262293</v>
      </c>
    </row>
    <row r="54" spans="1:11" ht="14.1" customHeight="1" x14ac:dyDescent="0.2">
      <c r="A54" s="306" t="s">
        <v>279</v>
      </c>
      <c r="B54" s="307" t="s">
        <v>280</v>
      </c>
      <c r="C54" s="308"/>
      <c r="D54" s="113">
        <v>3.2716315109771847</v>
      </c>
      <c r="E54" s="115">
        <v>152</v>
      </c>
      <c r="F54" s="114">
        <v>120</v>
      </c>
      <c r="G54" s="114">
        <v>170</v>
      </c>
      <c r="H54" s="114">
        <v>148</v>
      </c>
      <c r="I54" s="140">
        <v>179</v>
      </c>
      <c r="J54" s="115">
        <v>-27</v>
      </c>
      <c r="K54" s="116">
        <v>-15.083798882681565</v>
      </c>
    </row>
    <row r="55" spans="1:11" ht="14.1" customHeight="1" x14ac:dyDescent="0.2">
      <c r="A55" s="306">
        <v>72</v>
      </c>
      <c r="B55" s="307" t="s">
        <v>281</v>
      </c>
      <c r="C55" s="308"/>
      <c r="D55" s="113">
        <v>1.3560051657339647</v>
      </c>
      <c r="E55" s="115">
        <v>63</v>
      </c>
      <c r="F55" s="114">
        <v>37</v>
      </c>
      <c r="G55" s="114">
        <v>91</v>
      </c>
      <c r="H55" s="114">
        <v>59</v>
      </c>
      <c r="I55" s="140">
        <v>65</v>
      </c>
      <c r="J55" s="115">
        <v>-2</v>
      </c>
      <c r="K55" s="116">
        <v>-3.0769230769230771</v>
      </c>
    </row>
    <row r="56" spans="1:11" ht="14.1" customHeight="1" x14ac:dyDescent="0.2">
      <c r="A56" s="306" t="s">
        <v>282</v>
      </c>
      <c r="B56" s="307" t="s">
        <v>283</v>
      </c>
      <c r="C56" s="308"/>
      <c r="D56" s="113">
        <v>0.30133448127421436</v>
      </c>
      <c r="E56" s="115">
        <v>14</v>
      </c>
      <c r="F56" s="114">
        <v>7</v>
      </c>
      <c r="G56" s="114">
        <v>38</v>
      </c>
      <c r="H56" s="114">
        <v>17</v>
      </c>
      <c r="I56" s="140">
        <v>10</v>
      </c>
      <c r="J56" s="115">
        <v>4</v>
      </c>
      <c r="K56" s="116">
        <v>40</v>
      </c>
    </row>
    <row r="57" spans="1:11" ht="14.1" customHeight="1" x14ac:dyDescent="0.2">
      <c r="A57" s="306" t="s">
        <v>284</v>
      </c>
      <c r="B57" s="307" t="s">
        <v>285</v>
      </c>
      <c r="C57" s="308"/>
      <c r="D57" s="113">
        <v>0.77486009470512274</v>
      </c>
      <c r="E57" s="115">
        <v>36</v>
      </c>
      <c r="F57" s="114">
        <v>23</v>
      </c>
      <c r="G57" s="114">
        <v>34</v>
      </c>
      <c r="H57" s="114">
        <v>34</v>
      </c>
      <c r="I57" s="140">
        <v>37</v>
      </c>
      <c r="J57" s="115">
        <v>-1</v>
      </c>
      <c r="K57" s="116">
        <v>-2.7027027027027026</v>
      </c>
    </row>
    <row r="58" spans="1:11" ht="14.1" customHeight="1" x14ac:dyDescent="0.2">
      <c r="A58" s="306">
        <v>73</v>
      </c>
      <c r="B58" s="307" t="s">
        <v>286</v>
      </c>
      <c r="C58" s="308"/>
      <c r="D58" s="113">
        <v>1.4421007318123116</v>
      </c>
      <c r="E58" s="115">
        <v>67</v>
      </c>
      <c r="F58" s="114">
        <v>62</v>
      </c>
      <c r="G58" s="114">
        <v>125</v>
      </c>
      <c r="H58" s="114">
        <v>55</v>
      </c>
      <c r="I58" s="140">
        <v>73</v>
      </c>
      <c r="J58" s="115">
        <v>-6</v>
      </c>
      <c r="K58" s="116">
        <v>-8.2191780821917817</v>
      </c>
    </row>
    <row r="59" spans="1:11" ht="14.1" customHeight="1" x14ac:dyDescent="0.2">
      <c r="A59" s="306" t="s">
        <v>287</v>
      </c>
      <c r="B59" s="307" t="s">
        <v>288</v>
      </c>
      <c r="C59" s="308"/>
      <c r="D59" s="113">
        <v>1.2268618166164442</v>
      </c>
      <c r="E59" s="115">
        <v>57</v>
      </c>
      <c r="F59" s="114">
        <v>56</v>
      </c>
      <c r="G59" s="114">
        <v>117</v>
      </c>
      <c r="H59" s="114">
        <v>49</v>
      </c>
      <c r="I59" s="140">
        <v>68</v>
      </c>
      <c r="J59" s="115">
        <v>-11</v>
      </c>
      <c r="K59" s="116">
        <v>-16.176470588235293</v>
      </c>
    </row>
    <row r="60" spans="1:11" ht="14.1" customHeight="1" x14ac:dyDescent="0.2">
      <c r="A60" s="306">
        <v>81</v>
      </c>
      <c r="B60" s="307" t="s">
        <v>289</v>
      </c>
      <c r="C60" s="308"/>
      <c r="D60" s="113">
        <v>6.8661213947481707</v>
      </c>
      <c r="E60" s="115">
        <v>319</v>
      </c>
      <c r="F60" s="114">
        <v>270</v>
      </c>
      <c r="G60" s="114">
        <v>421</v>
      </c>
      <c r="H60" s="114">
        <v>271</v>
      </c>
      <c r="I60" s="140">
        <v>374</v>
      </c>
      <c r="J60" s="115">
        <v>-55</v>
      </c>
      <c r="K60" s="116">
        <v>-14.705882352941176</v>
      </c>
    </row>
    <row r="61" spans="1:11" ht="14.1" customHeight="1" x14ac:dyDescent="0.2">
      <c r="A61" s="306" t="s">
        <v>290</v>
      </c>
      <c r="B61" s="307" t="s">
        <v>291</v>
      </c>
      <c r="C61" s="308"/>
      <c r="D61" s="113">
        <v>1.7219113215669393</v>
      </c>
      <c r="E61" s="115">
        <v>80</v>
      </c>
      <c r="F61" s="114">
        <v>53</v>
      </c>
      <c r="G61" s="114">
        <v>82</v>
      </c>
      <c r="H61" s="114">
        <v>79</v>
      </c>
      <c r="I61" s="140">
        <v>91</v>
      </c>
      <c r="J61" s="115">
        <v>-11</v>
      </c>
      <c r="K61" s="116">
        <v>-12.087912087912088</v>
      </c>
    </row>
    <row r="62" spans="1:11" ht="14.1" customHeight="1" x14ac:dyDescent="0.2">
      <c r="A62" s="306" t="s">
        <v>292</v>
      </c>
      <c r="B62" s="307" t="s">
        <v>293</v>
      </c>
      <c r="C62" s="308"/>
      <c r="D62" s="113">
        <v>2.9057253551442099</v>
      </c>
      <c r="E62" s="115">
        <v>135</v>
      </c>
      <c r="F62" s="114">
        <v>107</v>
      </c>
      <c r="G62" s="114">
        <v>240</v>
      </c>
      <c r="H62" s="114">
        <v>117</v>
      </c>
      <c r="I62" s="140">
        <v>158</v>
      </c>
      <c r="J62" s="115">
        <v>-23</v>
      </c>
      <c r="K62" s="116">
        <v>-14.556962025316455</v>
      </c>
    </row>
    <row r="63" spans="1:11" ht="14.1" customHeight="1" x14ac:dyDescent="0.2">
      <c r="A63" s="306"/>
      <c r="B63" s="307" t="s">
        <v>294</v>
      </c>
      <c r="C63" s="308"/>
      <c r="D63" s="113">
        <v>2.3676280671545413</v>
      </c>
      <c r="E63" s="115">
        <v>110</v>
      </c>
      <c r="F63" s="114">
        <v>89</v>
      </c>
      <c r="G63" s="114">
        <v>206</v>
      </c>
      <c r="H63" s="114">
        <v>92</v>
      </c>
      <c r="I63" s="140">
        <v>112</v>
      </c>
      <c r="J63" s="115">
        <v>-2</v>
      </c>
      <c r="K63" s="116">
        <v>-1.7857142857142858</v>
      </c>
    </row>
    <row r="64" spans="1:11" ht="14.1" customHeight="1" x14ac:dyDescent="0.2">
      <c r="A64" s="306" t="s">
        <v>295</v>
      </c>
      <c r="B64" s="307" t="s">
        <v>296</v>
      </c>
      <c r="C64" s="308"/>
      <c r="D64" s="113">
        <v>1.2268618166164442</v>
      </c>
      <c r="E64" s="115">
        <v>57</v>
      </c>
      <c r="F64" s="114">
        <v>46</v>
      </c>
      <c r="G64" s="114">
        <v>41</v>
      </c>
      <c r="H64" s="114">
        <v>32</v>
      </c>
      <c r="I64" s="140">
        <v>50</v>
      </c>
      <c r="J64" s="115">
        <v>7</v>
      </c>
      <c r="K64" s="116">
        <v>14</v>
      </c>
    </row>
    <row r="65" spans="1:11" ht="14.1" customHeight="1" x14ac:dyDescent="0.2">
      <c r="A65" s="306" t="s">
        <v>297</v>
      </c>
      <c r="B65" s="307" t="s">
        <v>298</v>
      </c>
      <c r="C65" s="308"/>
      <c r="D65" s="113">
        <v>0.53809728798966849</v>
      </c>
      <c r="E65" s="115">
        <v>25</v>
      </c>
      <c r="F65" s="114">
        <v>34</v>
      </c>
      <c r="G65" s="114">
        <v>31</v>
      </c>
      <c r="H65" s="114">
        <v>25</v>
      </c>
      <c r="I65" s="140">
        <v>36</v>
      </c>
      <c r="J65" s="115">
        <v>-11</v>
      </c>
      <c r="K65" s="116">
        <v>-30.555555555555557</v>
      </c>
    </row>
    <row r="66" spans="1:11" ht="14.1" customHeight="1" x14ac:dyDescent="0.2">
      <c r="A66" s="306">
        <v>82</v>
      </c>
      <c r="B66" s="307" t="s">
        <v>299</v>
      </c>
      <c r="C66" s="308"/>
      <c r="D66" s="113">
        <v>3.6590615583297459</v>
      </c>
      <c r="E66" s="115">
        <v>170</v>
      </c>
      <c r="F66" s="114">
        <v>188</v>
      </c>
      <c r="G66" s="114">
        <v>314</v>
      </c>
      <c r="H66" s="114">
        <v>189</v>
      </c>
      <c r="I66" s="140">
        <v>235</v>
      </c>
      <c r="J66" s="115">
        <v>-65</v>
      </c>
      <c r="K66" s="116">
        <v>-27.659574468085108</v>
      </c>
    </row>
    <row r="67" spans="1:11" ht="14.1" customHeight="1" x14ac:dyDescent="0.2">
      <c r="A67" s="306" t="s">
        <v>300</v>
      </c>
      <c r="B67" s="307" t="s">
        <v>301</v>
      </c>
      <c r="C67" s="308"/>
      <c r="D67" s="113">
        <v>2.7550581145071029</v>
      </c>
      <c r="E67" s="115">
        <v>128</v>
      </c>
      <c r="F67" s="114">
        <v>135</v>
      </c>
      <c r="G67" s="114">
        <v>231</v>
      </c>
      <c r="H67" s="114">
        <v>135</v>
      </c>
      <c r="I67" s="140">
        <v>164</v>
      </c>
      <c r="J67" s="115">
        <v>-36</v>
      </c>
      <c r="K67" s="116">
        <v>-21.951219512195124</v>
      </c>
    </row>
    <row r="68" spans="1:11" ht="14.1" customHeight="1" x14ac:dyDescent="0.2">
      <c r="A68" s="306" t="s">
        <v>302</v>
      </c>
      <c r="B68" s="307" t="s">
        <v>303</v>
      </c>
      <c r="C68" s="308"/>
      <c r="D68" s="113">
        <v>0.47352561343090832</v>
      </c>
      <c r="E68" s="115">
        <v>22</v>
      </c>
      <c r="F68" s="114">
        <v>37</v>
      </c>
      <c r="G68" s="114">
        <v>44</v>
      </c>
      <c r="H68" s="114">
        <v>37</v>
      </c>
      <c r="I68" s="140">
        <v>42</v>
      </c>
      <c r="J68" s="115">
        <v>-20</v>
      </c>
      <c r="K68" s="116">
        <v>-47.61904761904762</v>
      </c>
    </row>
    <row r="69" spans="1:11" ht="14.1" customHeight="1" x14ac:dyDescent="0.2">
      <c r="A69" s="306">
        <v>83</v>
      </c>
      <c r="B69" s="307" t="s">
        <v>304</v>
      </c>
      <c r="C69" s="308"/>
      <c r="D69" s="113">
        <v>4.0680154972018938</v>
      </c>
      <c r="E69" s="115">
        <v>189</v>
      </c>
      <c r="F69" s="114">
        <v>180</v>
      </c>
      <c r="G69" s="114">
        <v>424</v>
      </c>
      <c r="H69" s="114">
        <v>168</v>
      </c>
      <c r="I69" s="140">
        <v>217</v>
      </c>
      <c r="J69" s="115">
        <v>-28</v>
      </c>
      <c r="K69" s="116">
        <v>-12.903225806451612</v>
      </c>
    </row>
    <row r="70" spans="1:11" ht="14.1" customHeight="1" x14ac:dyDescent="0.2">
      <c r="A70" s="306" t="s">
        <v>305</v>
      </c>
      <c r="B70" s="307" t="s">
        <v>306</v>
      </c>
      <c r="C70" s="308"/>
      <c r="D70" s="113">
        <v>3.4438226431338785</v>
      </c>
      <c r="E70" s="115">
        <v>160</v>
      </c>
      <c r="F70" s="114">
        <v>146</v>
      </c>
      <c r="G70" s="114">
        <v>386</v>
      </c>
      <c r="H70" s="114">
        <v>141</v>
      </c>
      <c r="I70" s="140">
        <v>188</v>
      </c>
      <c r="J70" s="115">
        <v>-28</v>
      </c>
      <c r="K70" s="116">
        <v>-14.893617021276595</v>
      </c>
    </row>
    <row r="71" spans="1:11" ht="14.1" customHeight="1" x14ac:dyDescent="0.2">
      <c r="A71" s="306"/>
      <c r="B71" s="307" t="s">
        <v>307</v>
      </c>
      <c r="C71" s="308"/>
      <c r="D71" s="113">
        <v>1.6142918639690056</v>
      </c>
      <c r="E71" s="115">
        <v>75</v>
      </c>
      <c r="F71" s="114">
        <v>77</v>
      </c>
      <c r="G71" s="114">
        <v>188</v>
      </c>
      <c r="H71" s="114">
        <v>59</v>
      </c>
      <c r="I71" s="140">
        <v>82</v>
      </c>
      <c r="J71" s="115">
        <v>-7</v>
      </c>
      <c r="K71" s="116">
        <v>-8.536585365853659</v>
      </c>
    </row>
    <row r="72" spans="1:11" ht="14.1" customHeight="1" x14ac:dyDescent="0.2">
      <c r="A72" s="306">
        <v>84</v>
      </c>
      <c r="B72" s="307" t="s">
        <v>308</v>
      </c>
      <c r="C72" s="308"/>
      <c r="D72" s="113">
        <v>1.3775290572535515</v>
      </c>
      <c r="E72" s="115">
        <v>64</v>
      </c>
      <c r="F72" s="114">
        <v>42</v>
      </c>
      <c r="G72" s="114">
        <v>71</v>
      </c>
      <c r="H72" s="114">
        <v>47</v>
      </c>
      <c r="I72" s="140">
        <v>74</v>
      </c>
      <c r="J72" s="115">
        <v>-10</v>
      </c>
      <c r="K72" s="116">
        <v>-13.513513513513514</v>
      </c>
    </row>
    <row r="73" spans="1:11" ht="14.1" customHeight="1" x14ac:dyDescent="0.2">
      <c r="A73" s="306" t="s">
        <v>309</v>
      </c>
      <c r="B73" s="307" t="s">
        <v>310</v>
      </c>
      <c r="C73" s="308"/>
      <c r="D73" s="113">
        <v>0.45200172191132154</v>
      </c>
      <c r="E73" s="115">
        <v>21</v>
      </c>
      <c r="F73" s="114">
        <v>18</v>
      </c>
      <c r="G73" s="114">
        <v>34</v>
      </c>
      <c r="H73" s="114">
        <v>9</v>
      </c>
      <c r="I73" s="140">
        <v>27</v>
      </c>
      <c r="J73" s="115">
        <v>-6</v>
      </c>
      <c r="K73" s="116">
        <v>-22.222222222222221</v>
      </c>
    </row>
    <row r="74" spans="1:11" ht="14.1" customHeight="1" x14ac:dyDescent="0.2">
      <c r="A74" s="306" t="s">
        <v>311</v>
      </c>
      <c r="B74" s="307" t="s">
        <v>312</v>
      </c>
      <c r="C74" s="308"/>
      <c r="D74" s="113">
        <v>0.21523891519586741</v>
      </c>
      <c r="E74" s="115">
        <v>10</v>
      </c>
      <c r="F74" s="114">
        <v>6</v>
      </c>
      <c r="G74" s="114">
        <v>13</v>
      </c>
      <c r="H74" s="114">
        <v>7</v>
      </c>
      <c r="I74" s="140">
        <v>17</v>
      </c>
      <c r="J74" s="115">
        <v>-7</v>
      </c>
      <c r="K74" s="116">
        <v>-41.176470588235297</v>
      </c>
    </row>
    <row r="75" spans="1:11" ht="14.1" customHeight="1" x14ac:dyDescent="0.2">
      <c r="A75" s="306" t="s">
        <v>313</v>
      </c>
      <c r="B75" s="307" t="s">
        <v>314</v>
      </c>
      <c r="C75" s="308"/>
      <c r="D75" s="113">
        <v>0.32285837279380114</v>
      </c>
      <c r="E75" s="115">
        <v>15</v>
      </c>
      <c r="F75" s="114">
        <v>8</v>
      </c>
      <c r="G75" s="114">
        <v>7</v>
      </c>
      <c r="H75" s="114">
        <v>10</v>
      </c>
      <c r="I75" s="140">
        <v>8</v>
      </c>
      <c r="J75" s="115">
        <v>7</v>
      </c>
      <c r="K75" s="116">
        <v>87.5</v>
      </c>
    </row>
    <row r="76" spans="1:11" ht="14.1" customHeight="1" x14ac:dyDescent="0.2">
      <c r="A76" s="306">
        <v>91</v>
      </c>
      <c r="B76" s="307" t="s">
        <v>315</v>
      </c>
      <c r="C76" s="308"/>
      <c r="D76" s="113">
        <v>0.55962117950925527</v>
      </c>
      <c r="E76" s="115">
        <v>26</v>
      </c>
      <c r="F76" s="114">
        <v>15</v>
      </c>
      <c r="G76" s="114">
        <v>17</v>
      </c>
      <c r="H76" s="114">
        <v>19</v>
      </c>
      <c r="I76" s="140">
        <v>6</v>
      </c>
      <c r="J76" s="115">
        <v>20</v>
      </c>
      <c r="K76" s="116" t="s">
        <v>515</v>
      </c>
    </row>
    <row r="77" spans="1:11" ht="14.1" customHeight="1" x14ac:dyDescent="0.2">
      <c r="A77" s="306">
        <v>92</v>
      </c>
      <c r="B77" s="307" t="s">
        <v>316</v>
      </c>
      <c r="C77" s="308"/>
      <c r="D77" s="113">
        <v>0.58114507102884205</v>
      </c>
      <c r="E77" s="115">
        <v>27</v>
      </c>
      <c r="F77" s="114">
        <v>15</v>
      </c>
      <c r="G77" s="114">
        <v>10</v>
      </c>
      <c r="H77" s="114">
        <v>20</v>
      </c>
      <c r="I77" s="140">
        <v>18</v>
      </c>
      <c r="J77" s="115">
        <v>9</v>
      </c>
      <c r="K77" s="116">
        <v>50</v>
      </c>
    </row>
    <row r="78" spans="1:11" ht="14.1" customHeight="1" x14ac:dyDescent="0.2">
      <c r="A78" s="306">
        <v>93</v>
      </c>
      <c r="B78" s="307" t="s">
        <v>317</v>
      </c>
      <c r="C78" s="308"/>
      <c r="D78" s="113" t="s">
        <v>514</v>
      </c>
      <c r="E78" s="115" t="s">
        <v>514</v>
      </c>
      <c r="F78" s="114" t="s">
        <v>514</v>
      </c>
      <c r="G78" s="114" t="s">
        <v>514</v>
      </c>
      <c r="H78" s="114">
        <v>5</v>
      </c>
      <c r="I78" s="140">
        <v>7</v>
      </c>
      <c r="J78" s="115" t="s">
        <v>514</v>
      </c>
      <c r="K78" s="116" t="s">
        <v>514</v>
      </c>
    </row>
    <row r="79" spans="1:11" ht="14.1" customHeight="1" x14ac:dyDescent="0.2">
      <c r="A79" s="306">
        <v>94</v>
      </c>
      <c r="B79" s="307" t="s">
        <v>318</v>
      </c>
      <c r="C79" s="308"/>
      <c r="D79" s="113">
        <v>0.32285837279380114</v>
      </c>
      <c r="E79" s="115">
        <v>15</v>
      </c>
      <c r="F79" s="114">
        <v>23</v>
      </c>
      <c r="G79" s="114">
        <v>45</v>
      </c>
      <c r="H79" s="114">
        <v>16</v>
      </c>
      <c r="I79" s="140">
        <v>16</v>
      </c>
      <c r="J79" s="115">
        <v>-1</v>
      </c>
      <c r="K79" s="116">
        <v>-6.25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334</v>
      </c>
      <c r="C81" s="312"/>
      <c r="D81" s="125">
        <v>0.49504950495049505</v>
      </c>
      <c r="E81" s="143">
        <v>23</v>
      </c>
      <c r="F81" s="144">
        <v>32</v>
      </c>
      <c r="G81" s="144">
        <v>83</v>
      </c>
      <c r="H81" s="144">
        <v>11</v>
      </c>
      <c r="I81" s="145">
        <v>15</v>
      </c>
      <c r="J81" s="143">
        <v>8</v>
      </c>
      <c r="K81" s="146">
        <v>53.333333333333336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5454</v>
      </c>
      <c r="E11" s="114">
        <v>4445</v>
      </c>
      <c r="F11" s="114">
        <v>5130</v>
      </c>
      <c r="G11" s="114">
        <v>4292</v>
      </c>
      <c r="H11" s="140">
        <v>5871</v>
      </c>
      <c r="I11" s="115">
        <v>-417</v>
      </c>
      <c r="J11" s="116">
        <v>-7.1027082268778745</v>
      </c>
    </row>
    <row r="12" spans="1:15" s="110" customFormat="1" ht="24.95" customHeight="1" x14ac:dyDescent="0.2">
      <c r="A12" s="193" t="s">
        <v>132</v>
      </c>
      <c r="B12" s="194" t="s">
        <v>133</v>
      </c>
      <c r="C12" s="113">
        <v>2.09020902090209</v>
      </c>
      <c r="D12" s="115">
        <v>114</v>
      </c>
      <c r="E12" s="114">
        <v>208</v>
      </c>
      <c r="F12" s="114">
        <v>120</v>
      </c>
      <c r="G12" s="114">
        <v>62</v>
      </c>
      <c r="H12" s="140">
        <v>120</v>
      </c>
      <c r="I12" s="115">
        <v>-6</v>
      </c>
      <c r="J12" s="116">
        <v>-5</v>
      </c>
    </row>
    <row r="13" spans="1:15" s="110" customFormat="1" ht="24.95" customHeight="1" x14ac:dyDescent="0.2">
      <c r="A13" s="193" t="s">
        <v>134</v>
      </c>
      <c r="B13" s="199" t="s">
        <v>214</v>
      </c>
      <c r="C13" s="113">
        <v>1.3568023469013568</v>
      </c>
      <c r="D13" s="115">
        <v>74</v>
      </c>
      <c r="E13" s="114">
        <v>53</v>
      </c>
      <c r="F13" s="114">
        <v>46</v>
      </c>
      <c r="G13" s="114">
        <v>38</v>
      </c>
      <c r="H13" s="140">
        <v>88</v>
      </c>
      <c r="I13" s="115">
        <v>-14</v>
      </c>
      <c r="J13" s="116">
        <v>-15.909090909090908</v>
      </c>
    </row>
    <row r="14" spans="1:15" s="287" customFormat="1" ht="24.95" customHeight="1" x14ac:dyDescent="0.2">
      <c r="A14" s="193" t="s">
        <v>215</v>
      </c>
      <c r="B14" s="199" t="s">
        <v>137</v>
      </c>
      <c r="C14" s="113">
        <v>16.813348001466814</v>
      </c>
      <c r="D14" s="115">
        <v>917</v>
      </c>
      <c r="E14" s="114">
        <v>655</v>
      </c>
      <c r="F14" s="114">
        <v>702</v>
      </c>
      <c r="G14" s="114">
        <v>707</v>
      </c>
      <c r="H14" s="140">
        <v>993</v>
      </c>
      <c r="I14" s="115">
        <v>-76</v>
      </c>
      <c r="J14" s="116">
        <v>-7.6535750251762336</v>
      </c>
      <c r="K14" s="110"/>
      <c r="L14" s="110"/>
      <c r="M14" s="110"/>
      <c r="N14" s="110"/>
      <c r="O14" s="110"/>
    </row>
    <row r="15" spans="1:15" s="110" customFormat="1" ht="24.95" customHeight="1" x14ac:dyDescent="0.2">
      <c r="A15" s="193" t="s">
        <v>216</v>
      </c>
      <c r="B15" s="199" t="s">
        <v>217</v>
      </c>
      <c r="C15" s="113">
        <v>3.6486982031536486</v>
      </c>
      <c r="D15" s="115">
        <v>199</v>
      </c>
      <c r="E15" s="114">
        <v>131</v>
      </c>
      <c r="F15" s="114">
        <v>133</v>
      </c>
      <c r="G15" s="114">
        <v>142</v>
      </c>
      <c r="H15" s="140">
        <v>159</v>
      </c>
      <c r="I15" s="115">
        <v>40</v>
      </c>
      <c r="J15" s="116">
        <v>25.157232704402517</v>
      </c>
    </row>
    <row r="16" spans="1:15" s="287" customFormat="1" ht="24.95" customHeight="1" x14ac:dyDescent="0.2">
      <c r="A16" s="193" t="s">
        <v>218</v>
      </c>
      <c r="B16" s="199" t="s">
        <v>141</v>
      </c>
      <c r="C16" s="113">
        <v>10.982764943160984</v>
      </c>
      <c r="D16" s="115">
        <v>599</v>
      </c>
      <c r="E16" s="114">
        <v>418</v>
      </c>
      <c r="F16" s="114">
        <v>464</v>
      </c>
      <c r="G16" s="114">
        <v>454</v>
      </c>
      <c r="H16" s="140">
        <v>694</v>
      </c>
      <c r="I16" s="115">
        <v>-95</v>
      </c>
      <c r="J16" s="116">
        <v>-13.688760806916427</v>
      </c>
      <c r="K16" s="110"/>
      <c r="L16" s="110"/>
      <c r="M16" s="110"/>
      <c r="N16" s="110"/>
      <c r="O16" s="110"/>
    </row>
    <row r="17" spans="1:15" s="110" customFormat="1" ht="24.95" customHeight="1" x14ac:dyDescent="0.2">
      <c r="A17" s="193" t="s">
        <v>142</v>
      </c>
      <c r="B17" s="199" t="s">
        <v>220</v>
      </c>
      <c r="C17" s="113">
        <v>2.1818848551521817</v>
      </c>
      <c r="D17" s="115">
        <v>119</v>
      </c>
      <c r="E17" s="114">
        <v>106</v>
      </c>
      <c r="F17" s="114">
        <v>105</v>
      </c>
      <c r="G17" s="114">
        <v>111</v>
      </c>
      <c r="H17" s="140">
        <v>140</v>
      </c>
      <c r="I17" s="115">
        <v>-21</v>
      </c>
      <c r="J17" s="116">
        <v>-15</v>
      </c>
    </row>
    <row r="18" spans="1:15" s="287" customFormat="1" ht="24.95" customHeight="1" x14ac:dyDescent="0.2">
      <c r="A18" s="201" t="s">
        <v>144</v>
      </c>
      <c r="B18" s="202" t="s">
        <v>145</v>
      </c>
      <c r="C18" s="113">
        <v>7.9391272460579394</v>
      </c>
      <c r="D18" s="115">
        <v>433</v>
      </c>
      <c r="E18" s="114">
        <v>364</v>
      </c>
      <c r="F18" s="114">
        <v>419</v>
      </c>
      <c r="G18" s="114">
        <v>328</v>
      </c>
      <c r="H18" s="140">
        <v>544</v>
      </c>
      <c r="I18" s="115">
        <v>-111</v>
      </c>
      <c r="J18" s="116">
        <v>-20.404411764705884</v>
      </c>
      <c r="K18" s="110"/>
      <c r="L18" s="110"/>
      <c r="M18" s="110"/>
      <c r="N18" s="110"/>
      <c r="O18" s="110"/>
    </row>
    <row r="19" spans="1:15" s="110" customFormat="1" ht="24.95" customHeight="1" x14ac:dyDescent="0.2">
      <c r="A19" s="193" t="s">
        <v>146</v>
      </c>
      <c r="B19" s="199" t="s">
        <v>147</v>
      </c>
      <c r="C19" s="113">
        <v>14.191419141914192</v>
      </c>
      <c r="D19" s="115">
        <v>774</v>
      </c>
      <c r="E19" s="114">
        <v>519</v>
      </c>
      <c r="F19" s="114">
        <v>654</v>
      </c>
      <c r="G19" s="114">
        <v>536</v>
      </c>
      <c r="H19" s="140">
        <v>701</v>
      </c>
      <c r="I19" s="115">
        <v>73</v>
      </c>
      <c r="J19" s="116">
        <v>10.413694721825962</v>
      </c>
    </row>
    <row r="20" spans="1:15" s="287" customFormat="1" ht="24.95" customHeight="1" x14ac:dyDescent="0.2">
      <c r="A20" s="193" t="s">
        <v>148</v>
      </c>
      <c r="B20" s="199" t="s">
        <v>149</v>
      </c>
      <c r="C20" s="113">
        <v>6.2889622295562893</v>
      </c>
      <c r="D20" s="115">
        <v>343</v>
      </c>
      <c r="E20" s="114">
        <v>340</v>
      </c>
      <c r="F20" s="114">
        <v>286</v>
      </c>
      <c r="G20" s="114">
        <v>315</v>
      </c>
      <c r="H20" s="140">
        <v>324</v>
      </c>
      <c r="I20" s="115">
        <v>19</v>
      </c>
      <c r="J20" s="116">
        <v>5.8641975308641978</v>
      </c>
      <c r="K20" s="110"/>
      <c r="L20" s="110"/>
      <c r="M20" s="110"/>
      <c r="N20" s="110"/>
      <c r="O20" s="110"/>
    </row>
    <row r="21" spans="1:15" s="110" customFormat="1" ht="24.95" customHeight="1" x14ac:dyDescent="0.2">
      <c r="A21" s="201" t="s">
        <v>150</v>
      </c>
      <c r="B21" s="202" t="s">
        <v>151</v>
      </c>
      <c r="C21" s="113">
        <v>12.834616795012835</v>
      </c>
      <c r="D21" s="115">
        <v>700</v>
      </c>
      <c r="E21" s="114">
        <v>610</v>
      </c>
      <c r="F21" s="114">
        <v>590</v>
      </c>
      <c r="G21" s="114">
        <v>523</v>
      </c>
      <c r="H21" s="140">
        <v>666</v>
      </c>
      <c r="I21" s="115">
        <v>34</v>
      </c>
      <c r="J21" s="116">
        <v>5.1051051051051051</v>
      </c>
    </row>
    <row r="22" spans="1:15" s="110" customFormat="1" ht="24.95" customHeight="1" x14ac:dyDescent="0.2">
      <c r="A22" s="201" t="s">
        <v>152</v>
      </c>
      <c r="B22" s="199" t="s">
        <v>153</v>
      </c>
      <c r="C22" s="113">
        <v>0.44004400440044006</v>
      </c>
      <c r="D22" s="115">
        <v>24</v>
      </c>
      <c r="E22" s="114">
        <v>12</v>
      </c>
      <c r="F22" s="114">
        <v>32</v>
      </c>
      <c r="G22" s="114">
        <v>20</v>
      </c>
      <c r="H22" s="140">
        <v>19</v>
      </c>
      <c r="I22" s="115">
        <v>5</v>
      </c>
      <c r="J22" s="116">
        <v>26.315789473684209</v>
      </c>
    </row>
    <row r="23" spans="1:15" s="110" customFormat="1" ht="24.95" customHeight="1" x14ac:dyDescent="0.2">
      <c r="A23" s="193" t="s">
        <v>154</v>
      </c>
      <c r="B23" s="199" t="s">
        <v>155</v>
      </c>
      <c r="C23" s="113">
        <v>0.78841217455078838</v>
      </c>
      <c r="D23" s="115">
        <v>43</v>
      </c>
      <c r="E23" s="114">
        <v>37</v>
      </c>
      <c r="F23" s="114">
        <v>23</v>
      </c>
      <c r="G23" s="114">
        <v>32</v>
      </c>
      <c r="H23" s="140">
        <v>44</v>
      </c>
      <c r="I23" s="115">
        <v>-1</v>
      </c>
      <c r="J23" s="116">
        <v>-2.2727272727272729</v>
      </c>
    </row>
    <row r="24" spans="1:15" s="110" customFormat="1" ht="24.95" customHeight="1" x14ac:dyDescent="0.2">
      <c r="A24" s="193" t="s">
        <v>156</v>
      </c>
      <c r="B24" s="199" t="s">
        <v>221</v>
      </c>
      <c r="C24" s="113">
        <v>2.8236156949028235</v>
      </c>
      <c r="D24" s="115">
        <v>154</v>
      </c>
      <c r="E24" s="114">
        <v>126</v>
      </c>
      <c r="F24" s="114">
        <v>134</v>
      </c>
      <c r="G24" s="114">
        <v>115</v>
      </c>
      <c r="H24" s="140">
        <v>144</v>
      </c>
      <c r="I24" s="115">
        <v>10</v>
      </c>
      <c r="J24" s="116">
        <v>6.9444444444444446</v>
      </c>
    </row>
    <row r="25" spans="1:15" s="110" customFormat="1" ht="24.95" customHeight="1" x14ac:dyDescent="0.2">
      <c r="A25" s="193" t="s">
        <v>222</v>
      </c>
      <c r="B25" s="204" t="s">
        <v>159</v>
      </c>
      <c r="C25" s="113">
        <v>4.2537587092042539</v>
      </c>
      <c r="D25" s="115">
        <v>232</v>
      </c>
      <c r="E25" s="114">
        <v>191</v>
      </c>
      <c r="F25" s="114">
        <v>173</v>
      </c>
      <c r="G25" s="114">
        <v>153</v>
      </c>
      <c r="H25" s="140">
        <v>315</v>
      </c>
      <c r="I25" s="115">
        <v>-83</v>
      </c>
      <c r="J25" s="116">
        <v>-26.349206349206348</v>
      </c>
    </row>
    <row r="26" spans="1:15" s="110" customFormat="1" ht="24.95" customHeight="1" x14ac:dyDescent="0.2">
      <c r="A26" s="201">
        <v>782.78300000000002</v>
      </c>
      <c r="B26" s="203" t="s">
        <v>160</v>
      </c>
      <c r="C26" s="113">
        <v>7.8474514118078478</v>
      </c>
      <c r="D26" s="115">
        <v>428</v>
      </c>
      <c r="E26" s="114">
        <v>379</v>
      </c>
      <c r="F26" s="114">
        <v>403</v>
      </c>
      <c r="G26" s="114">
        <v>360</v>
      </c>
      <c r="H26" s="140">
        <v>549</v>
      </c>
      <c r="I26" s="115">
        <v>-121</v>
      </c>
      <c r="J26" s="116">
        <v>-22.040072859744992</v>
      </c>
    </row>
    <row r="27" spans="1:15" s="110" customFormat="1" ht="24.95" customHeight="1" x14ac:dyDescent="0.2">
      <c r="A27" s="193" t="s">
        <v>161</v>
      </c>
      <c r="B27" s="199" t="s">
        <v>162</v>
      </c>
      <c r="C27" s="113">
        <v>3.3370003667033372</v>
      </c>
      <c r="D27" s="115">
        <v>182</v>
      </c>
      <c r="E27" s="114">
        <v>107</v>
      </c>
      <c r="F27" s="114">
        <v>264</v>
      </c>
      <c r="G27" s="114">
        <v>157</v>
      </c>
      <c r="H27" s="140">
        <v>173</v>
      </c>
      <c r="I27" s="115">
        <v>9</v>
      </c>
      <c r="J27" s="116">
        <v>5.202312138728324</v>
      </c>
    </row>
    <row r="28" spans="1:15" s="110" customFormat="1" ht="24.95" customHeight="1" x14ac:dyDescent="0.2">
      <c r="A28" s="193" t="s">
        <v>163</v>
      </c>
      <c r="B28" s="199" t="s">
        <v>164</v>
      </c>
      <c r="C28" s="113">
        <v>2.6769343601026767</v>
      </c>
      <c r="D28" s="115">
        <v>146</v>
      </c>
      <c r="E28" s="114">
        <v>89</v>
      </c>
      <c r="F28" s="114">
        <v>284</v>
      </c>
      <c r="G28" s="114">
        <v>129</v>
      </c>
      <c r="H28" s="140">
        <v>181</v>
      </c>
      <c r="I28" s="115">
        <v>-35</v>
      </c>
      <c r="J28" s="116">
        <v>-19.337016574585636</v>
      </c>
    </row>
    <row r="29" spans="1:15" s="110" customFormat="1" ht="24.95" customHeight="1" x14ac:dyDescent="0.2">
      <c r="A29" s="193">
        <v>86</v>
      </c>
      <c r="B29" s="199" t="s">
        <v>165</v>
      </c>
      <c r="C29" s="113">
        <v>5.573890722405574</v>
      </c>
      <c r="D29" s="115">
        <v>304</v>
      </c>
      <c r="E29" s="114">
        <v>223</v>
      </c>
      <c r="F29" s="114">
        <v>296</v>
      </c>
      <c r="G29" s="114">
        <v>252</v>
      </c>
      <c r="H29" s="140">
        <v>319</v>
      </c>
      <c r="I29" s="115">
        <v>-15</v>
      </c>
      <c r="J29" s="116">
        <v>-4.7021943573667713</v>
      </c>
    </row>
    <row r="30" spans="1:15" s="110" customFormat="1" ht="24.95" customHeight="1" x14ac:dyDescent="0.2">
      <c r="A30" s="193">
        <v>87.88</v>
      </c>
      <c r="B30" s="204" t="s">
        <v>166</v>
      </c>
      <c r="C30" s="113">
        <v>6.7290062339567287</v>
      </c>
      <c r="D30" s="115">
        <v>367</v>
      </c>
      <c r="E30" s="114">
        <v>374</v>
      </c>
      <c r="F30" s="114">
        <v>491</v>
      </c>
      <c r="G30" s="114">
        <v>405</v>
      </c>
      <c r="H30" s="140">
        <v>428</v>
      </c>
      <c r="I30" s="115">
        <v>-61</v>
      </c>
      <c r="J30" s="116">
        <v>-14.252336448598131</v>
      </c>
    </row>
    <row r="31" spans="1:15" s="110" customFormat="1" ht="24.95" customHeight="1" x14ac:dyDescent="0.2">
      <c r="A31" s="193" t="s">
        <v>167</v>
      </c>
      <c r="B31" s="199" t="s">
        <v>168</v>
      </c>
      <c r="C31" s="113">
        <v>4.0154015401540155</v>
      </c>
      <c r="D31" s="115">
        <v>219</v>
      </c>
      <c r="E31" s="114">
        <v>158</v>
      </c>
      <c r="F31" s="114">
        <v>213</v>
      </c>
      <c r="G31" s="114">
        <v>160</v>
      </c>
      <c r="H31" s="140">
        <v>263</v>
      </c>
      <c r="I31" s="115">
        <v>-44</v>
      </c>
      <c r="J31" s="116">
        <v>-16.730038022813687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2.09020902090209</v>
      </c>
      <c r="D34" s="115">
        <v>114</v>
      </c>
      <c r="E34" s="114">
        <v>208</v>
      </c>
      <c r="F34" s="114">
        <v>120</v>
      </c>
      <c r="G34" s="114">
        <v>62</v>
      </c>
      <c r="H34" s="140">
        <v>120</v>
      </c>
      <c r="I34" s="115">
        <v>-6</v>
      </c>
      <c r="J34" s="116">
        <v>-5</v>
      </c>
    </row>
    <row r="35" spans="1:10" s="110" customFormat="1" ht="24.95" customHeight="1" x14ac:dyDescent="0.2">
      <c r="A35" s="292" t="s">
        <v>171</v>
      </c>
      <c r="B35" s="293" t="s">
        <v>172</v>
      </c>
      <c r="C35" s="113">
        <v>26.109277594426111</v>
      </c>
      <c r="D35" s="115">
        <v>1424</v>
      </c>
      <c r="E35" s="114">
        <v>1072</v>
      </c>
      <c r="F35" s="114">
        <v>1167</v>
      </c>
      <c r="G35" s="114">
        <v>1073</v>
      </c>
      <c r="H35" s="140">
        <v>1625</v>
      </c>
      <c r="I35" s="115">
        <v>-201</v>
      </c>
      <c r="J35" s="116">
        <v>-12.36923076923077</v>
      </c>
    </row>
    <row r="36" spans="1:10" s="110" customFormat="1" ht="24.95" customHeight="1" x14ac:dyDescent="0.2">
      <c r="A36" s="294" t="s">
        <v>173</v>
      </c>
      <c r="B36" s="295" t="s">
        <v>174</v>
      </c>
      <c r="C36" s="125">
        <v>71.800513384671802</v>
      </c>
      <c r="D36" s="143">
        <v>3916</v>
      </c>
      <c r="E36" s="144">
        <v>3165</v>
      </c>
      <c r="F36" s="144">
        <v>3843</v>
      </c>
      <c r="G36" s="144">
        <v>3157</v>
      </c>
      <c r="H36" s="145">
        <v>4126</v>
      </c>
      <c r="I36" s="143">
        <v>-210</v>
      </c>
      <c r="J36" s="146">
        <v>-5.089675230247213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5454</v>
      </c>
      <c r="F11" s="264">
        <v>4445</v>
      </c>
      <c r="G11" s="264">
        <v>5130</v>
      </c>
      <c r="H11" s="264">
        <v>4292</v>
      </c>
      <c r="I11" s="265">
        <v>5871</v>
      </c>
      <c r="J11" s="263">
        <v>-417</v>
      </c>
      <c r="K11" s="266">
        <v>-7.1027082268778745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24.165749908324166</v>
      </c>
      <c r="E13" s="115">
        <v>1318</v>
      </c>
      <c r="F13" s="114">
        <v>1239</v>
      </c>
      <c r="G13" s="114">
        <v>1414</v>
      </c>
      <c r="H13" s="114">
        <v>999</v>
      </c>
      <c r="I13" s="140">
        <v>1369</v>
      </c>
      <c r="J13" s="115">
        <v>-51</v>
      </c>
      <c r="K13" s="116">
        <v>-3.7253469685902116</v>
      </c>
    </row>
    <row r="14" spans="1:17" ht="15.95" customHeight="1" x14ac:dyDescent="0.2">
      <c r="A14" s="306" t="s">
        <v>230</v>
      </c>
      <c r="B14" s="307"/>
      <c r="C14" s="308"/>
      <c r="D14" s="113">
        <v>61.734506784011735</v>
      </c>
      <c r="E14" s="115">
        <v>3367</v>
      </c>
      <c r="F14" s="114">
        <v>2585</v>
      </c>
      <c r="G14" s="114">
        <v>2932</v>
      </c>
      <c r="H14" s="114">
        <v>2709</v>
      </c>
      <c r="I14" s="140">
        <v>3611</v>
      </c>
      <c r="J14" s="115">
        <v>-244</v>
      </c>
      <c r="K14" s="116">
        <v>-6.7571309886458044</v>
      </c>
    </row>
    <row r="15" spans="1:17" ht="15.95" customHeight="1" x14ac:dyDescent="0.2">
      <c r="A15" s="306" t="s">
        <v>231</v>
      </c>
      <c r="B15" s="307"/>
      <c r="C15" s="308"/>
      <c r="D15" s="113">
        <v>6.2339567290062341</v>
      </c>
      <c r="E15" s="115">
        <v>340</v>
      </c>
      <c r="F15" s="114">
        <v>306</v>
      </c>
      <c r="G15" s="114">
        <v>300</v>
      </c>
      <c r="H15" s="114">
        <v>282</v>
      </c>
      <c r="I15" s="140">
        <v>393</v>
      </c>
      <c r="J15" s="115">
        <v>-53</v>
      </c>
      <c r="K15" s="116">
        <v>-13.486005089058525</v>
      </c>
    </row>
    <row r="16" spans="1:17" ht="15.95" customHeight="1" x14ac:dyDescent="0.2">
      <c r="A16" s="306" t="s">
        <v>232</v>
      </c>
      <c r="B16" s="307"/>
      <c r="C16" s="308"/>
      <c r="D16" s="113">
        <v>7.4624129079574626</v>
      </c>
      <c r="E16" s="115">
        <v>407</v>
      </c>
      <c r="F16" s="114">
        <v>278</v>
      </c>
      <c r="G16" s="114">
        <v>409</v>
      </c>
      <c r="H16" s="114">
        <v>274</v>
      </c>
      <c r="I16" s="140">
        <v>472</v>
      </c>
      <c r="J16" s="115">
        <v>-65</v>
      </c>
      <c r="K16" s="116">
        <v>-13.771186440677965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1.8335166850018336</v>
      </c>
      <c r="E18" s="115">
        <v>100</v>
      </c>
      <c r="F18" s="114">
        <v>191</v>
      </c>
      <c r="G18" s="114">
        <v>158</v>
      </c>
      <c r="H18" s="114">
        <v>54</v>
      </c>
      <c r="I18" s="140">
        <v>136</v>
      </c>
      <c r="J18" s="115">
        <v>-36</v>
      </c>
      <c r="K18" s="116">
        <v>-26.470588235294116</v>
      </c>
    </row>
    <row r="19" spans="1:11" ht="14.1" customHeight="1" x14ac:dyDescent="0.2">
      <c r="A19" s="306" t="s">
        <v>235</v>
      </c>
      <c r="B19" s="307" t="s">
        <v>236</v>
      </c>
      <c r="C19" s="308"/>
      <c r="D19" s="113">
        <v>1.0267693436010268</v>
      </c>
      <c r="E19" s="115">
        <v>56</v>
      </c>
      <c r="F19" s="114">
        <v>143</v>
      </c>
      <c r="G19" s="114">
        <v>88</v>
      </c>
      <c r="H19" s="114">
        <v>21</v>
      </c>
      <c r="I19" s="140">
        <v>73</v>
      </c>
      <c r="J19" s="115">
        <v>-17</v>
      </c>
      <c r="K19" s="116">
        <v>-23.287671232876711</v>
      </c>
    </row>
    <row r="20" spans="1:11" ht="14.1" customHeight="1" x14ac:dyDescent="0.2">
      <c r="A20" s="306">
        <v>12</v>
      </c>
      <c r="B20" s="307" t="s">
        <v>237</v>
      </c>
      <c r="C20" s="308"/>
      <c r="D20" s="113">
        <v>0.88008800880088012</v>
      </c>
      <c r="E20" s="115">
        <v>48</v>
      </c>
      <c r="F20" s="114">
        <v>67</v>
      </c>
      <c r="G20" s="114">
        <v>60</v>
      </c>
      <c r="H20" s="114">
        <v>54</v>
      </c>
      <c r="I20" s="140">
        <v>54</v>
      </c>
      <c r="J20" s="115">
        <v>-6</v>
      </c>
      <c r="K20" s="116">
        <v>-11.111111111111111</v>
      </c>
    </row>
    <row r="21" spans="1:11" ht="14.1" customHeight="1" x14ac:dyDescent="0.2">
      <c r="A21" s="306">
        <v>21</v>
      </c>
      <c r="B21" s="307" t="s">
        <v>238</v>
      </c>
      <c r="C21" s="308"/>
      <c r="D21" s="113">
        <v>0.51338467180051339</v>
      </c>
      <c r="E21" s="115">
        <v>28</v>
      </c>
      <c r="F21" s="114">
        <v>26</v>
      </c>
      <c r="G21" s="114">
        <v>16</v>
      </c>
      <c r="H21" s="114">
        <v>12</v>
      </c>
      <c r="I21" s="140">
        <v>43</v>
      </c>
      <c r="J21" s="115">
        <v>-15</v>
      </c>
      <c r="K21" s="116">
        <v>-34.883720930232556</v>
      </c>
    </row>
    <row r="22" spans="1:11" ht="14.1" customHeight="1" x14ac:dyDescent="0.2">
      <c r="A22" s="306">
        <v>22</v>
      </c>
      <c r="B22" s="307" t="s">
        <v>239</v>
      </c>
      <c r="C22" s="308"/>
      <c r="D22" s="113">
        <v>1.9068573524019068</v>
      </c>
      <c r="E22" s="115">
        <v>104</v>
      </c>
      <c r="F22" s="114">
        <v>67</v>
      </c>
      <c r="G22" s="114">
        <v>109</v>
      </c>
      <c r="H22" s="114">
        <v>97</v>
      </c>
      <c r="I22" s="140">
        <v>128</v>
      </c>
      <c r="J22" s="115">
        <v>-24</v>
      </c>
      <c r="K22" s="116">
        <v>-18.75</v>
      </c>
    </row>
    <row r="23" spans="1:11" ht="14.1" customHeight="1" x14ac:dyDescent="0.2">
      <c r="A23" s="306">
        <v>23</v>
      </c>
      <c r="B23" s="307" t="s">
        <v>240</v>
      </c>
      <c r="C23" s="308"/>
      <c r="D23" s="113">
        <v>0.56839017235056843</v>
      </c>
      <c r="E23" s="115">
        <v>31</v>
      </c>
      <c r="F23" s="114">
        <v>38</v>
      </c>
      <c r="G23" s="114">
        <v>33</v>
      </c>
      <c r="H23" s="114">
        <v>18</v>
      </c>
      <c r="I23" s="140">
        <v>22</v>
      </c>
      <c r="J23" s="115">
        <v>9</v>
      </c>
      <c r="K23" s="116">
        <v>40.909090909090907</v>
      </c>
    </row>
    <row r="24" spans="1:11" ht="14.1" customHeight="1" x14ac:dyDescent="0.2">
      <c r="A24" s="306">
        <v>24</v>
      </c>
      <c r="B24" s="307" t="s">
        <v>241</v>
      </c>
      <c r="C24" s="308"/>
      <c r="D24" s="113">
        <v>7.1873854052071877</v>
      </c>
      <c r="E24" s="115">
        <v>392</v>
      </c>
      <c r="F24" s="114">
        <v>304</v>
      </c>
      <c r="G24" s="114">
        <v>323</v>
      </c>
      <c r="H24" s="114">
        <v>290</v>
      </c>
      <c r="I24" s="140">
        <v>495</v>
      </c>
      <c r="J24" s="115">
        <v>-103</v>
      </c>
      <c r="K24" s="116">
        <v>-20.80808080808081</v>
      </c>
    </row>
    <row r="25" spans="1:11" ht="14.1" customHeight="1" x14ac:dyDescent="0.2">
      <c r="A25" s="306">
        <v>25</v>
      </c>
      <c r="B25" s="307" t="s">
        <v>242</v>
      </c>
      <c r="C25" s="308"/>
      <c r="D25" s="113">
        <v>5.573890722405574</v>
      </c>
      <c r="E25" s="115">
        <v>304</v>
      </c>
      <c r="F25" s="114">
        <v>225</v>
      </c>
      <c r="G25" s="114">
        <v>217</v>
      </c>
      <c r="H25" s="114">
        <v>210</v>
      </c>
      <c r="I25" s="140">
        <v>331</v>
      </c>
      <c r="J25" s="115">
        <v>-27</v>
      </c>
      <c r="K25" s="116">
        <v>-8.1570996978851955</v>
      </c>
    </row>
    <row r="26" spans="1:11" ht="14.1" customHeight="1" x14ac:dyDescent="0.2">
      <c r="A26" s="306">
        <v>26</v>
      </c>
      <c r="B26" s="307" t="s">
        <v>243</v>
      </c>
      <c r="C26" s="308"/>
      <c r="D26" s="113">
        <v>2.8419508617528422</v>
      </c>
      <c r="E26" s="115">
        <v>155</v>
      </c>
      <c r="F26" s="114">
        <v>88</v>
      </c>
      <c r="G26" s="114">
        <v>125</v>
      </c>
      <c r="H26" s="114">
        <v>108</v>
      </c>
      <c r="I26" s="140">
        <v>177</v>
      </c>
      <c r="J26" s="115">
        <v>-22</v>
      </c>
      <c r="K26" s="116">
        <v>-12.429378531073446</v>
      </c>
    </row>
    <row r="27" spans="1:11" ht="14.1" customHeight="1" x14ac:dyDescent="0.2">
      <c r="A27" s="306">
        <v>27</v>
      </c>
      <c r="B27" s="307" t="s">
        <v>244</v>
      </c>
      <c r="C27" s="308"/>
      <c r="D27" s="113">
        <v>1.6501650165016502</v>
      </c>
      <c r="E27" s="115">
        <v>90</v>
      </c>
      <c r="F27" s="114">
        <v>67</v>
      </c>
      <c r="G27" s="114">
        <v>79</v>
      </c>
      <c r="H27" s="114">
        <v>65</v>
      </c>
      <c r="I27" s="140">
        <v>123</v>
      </c>
      <c r="J27" s="115">
        <v>-33</v>
      </c>
      <c r="K27" s="116">
        <v>-26.829268292682926</v>
      </c>
    </row>
    <row r="28" spans="1:11" ht="14.1" customHeight="1" x14ac:dyDescent="0.2">
      <c r="A28" s="306">
        <v>28</v>
      </c>
      <c r="B28" s="307" t="s">
        <v>245</v>
      </c>
      <c r="C28" s="308"/>
      <c r="D28" s="113">
        <v>0.20168683535020168</v>
      </c>
      <c r="E28" s="115">
        <v>11</v>
      </c>
      <c r="F28" s="114">
        <v>8</v>
      </c>
      <c r="G28" s="114">
        <v>0</v>
      </c>
      <c r="H28" s="114" t="s">
        <v>514</v>
      </c>
      <c r="I28" s="140">
        <v>5</v>
      </c>
      <c r="J28" s="115">
        <v>6</v>
      </c>
      <c r="K28" s="116">
        <v>120</v>
      </c>
    </row>
    <row r="29" spans="1:11" ht="14.1" customHeight="1" x14ac:dyDescent="0.2">
      <c r="A29" s="306">
        <v>29</v>
      </c>
      <c r="B29" s="307" t="s">
        <v>246</v>
      </c>
      <c r="C29" s="308"/>
      <c r="D29" s="113">
        <v>6.2156215621562154</v>
      </c>
      <c r="E29" s="115">
        <v>339</v>
      </c>
      <c r="F29" s="114">
        <v>218</v>
      </c>
      <c r="G29" s="114">
        <v>258</v>
      </c>
      <c r="H29" s="114">
        <v>224</v>
      </c>
      <c r="I29" s="140">
        <v>306</v>
      </c>
      <c r="J29" s="115">
        <v>33</v>
      </c>
      <c r="K29" s="116">
        <v>10.784313725490197</v>
      </c>
    </row>
    <row r="30" spans="1:11" ht="14.1" customHeight="1" x14ac:dyDescent="0.2">
      <c r="A30" s="306" t="s">
        <v>247</v>
      </c>
      <c r="B30" s="307" t="s">
        <v>248</v>
      </c>
      <c r="C30" s="308"/>
      <c r="D30" s="113" t="s">
        <v>514</v>
      </c>
      <c r="E30" s="115" t="s">
        <v>514</v>
      </c>
      <c r="F30" s="114" t="s">
        <v>514</v>
      </c>
      <c r="G30" s="114" t="s">
        <v>514</v>
      </c>
      <c r="H30" s="114">
        <v>47</v>
      </c>
      <c r="I30" s="140" t="s">
        <v>514</v>
      </c>
      <c r="J30" s="115" t="s">
        <v>514</v>
      </c>
      <c r="K30" s="116" t="s">
        <v>514</v>
      </c>
    </row>
    <row r="31" spans="1:11" ht="14.1" customHeight="1" x14ac:dyDescent="0.2">
      <c r="A31" s="306" t="s">
        <v>249</v>
      </c>
      <c r="B31" s="307" t="s">
        <v>250</v>
      </c>
      <c r="C31" s="308"/>
      <c r="D31" s="113">
        <v>4.712137880454712</v>
      </c>
      <c r="E31" s="115">
        <v>257</v>
      </c>
      <c r="F31" s="114">
        <v>162</v>
      </c>
      <c r="G31" s="114">
        <v>195</v>
      </c>
      <c r="H31" s="114">
        <v>177</v>
      </c>
      <c r="I31" s="140">
        <v>216</v>
      </c>
      <c r="J31" s="115">
        <v>41</v>
      </c>
      <c r="K31" s="116">
        <v>18.981481481481481</v>
      </c>
    </row>
    <row r="32" spans="1:11" ht="14.1" customHeight="1" x14ac:dyDescent="0.2">
      <c r="A32" s="306">
        <v>31</v>
      </c>
      <c r="B32" s="307" t="s">
        <v>251</v>
      </c>
      <c r="C32" s="308"/>
      <c r="D32" s="113">
        <v>0.42170883755042171</v>
      </c>
      <c r="E32" s="115">
        <v>23</v>
      </c>
      <c r="F32" s="114">
        <v>16</v>
      </c>
      <c r="G32" s="114">
        <v>15</v>
      </c>
      <c r="H32" s="114">
        <v>16</v>
      </c>
      <c r="I32" s="140">
        <v>31</v>
      </c>
      <c r="J32" s="115">
        <v>-8</v>
      </c>
      <c r="K32" s="116">
        <v>-25.806451612903224</v>
      </c>
    </row>
    <row r="33" spans="1:11" ht="14.1" customHeight="1" x14ac:dyDescent="0.2">
      <c r="A33" s="306">
        <v>32</v>
      </c>
      <c r="B33" s="307" t="s">
        <v>252</v>
      </c>
      <c r="C33" s="308"/>
      <c r="D33" s="113">
        <v>3.1903190319031904</v>
      </c>
      <c r="E33" s="115">
        <v>174</v>
      </c>
      <c r="F33" s="114">
        <v>147</v>
      </c>
      <c r="G33" s="114">
        <v>158</v>
      </c>
      <c r="H33" s="114">
        <v>125</v>
      </c>
      <c r="I33" s="140">
        <v>182</v>
      </c>
      <c r="J33" s="115">
        <v>-8</v>
      </c>
      <c r="K33" s="116">
        <v>-4.395604395604396</v>
      </c>
    </row>
    <row r="34" spans="1:11" ht="14.1" customHeight="1" x14ac:dyDescent="0.2">
      <c r="A34" s="306">
        <v>33</v>
      </c>
      <c r="B34" s="307" t="s">
        <v>253</v>
      </c>
      <c r="C34" s="308"/>
      <c r="D34" s="113">
        <v>1.6685001833516686</v>
      </c>
      <c r="E34" s="115">
        <v>91</v>
      </c>
      <c r="F34" s="114">
        <v>67</v>
      </c>
      <c r="G34" s="114">
        <v>96</v>
      </c>
      <c r="H34" s="114">
        <v>63</v>
      </c>
      <c r="I34" s="140">
        <v>107</v>
      </c>
      <c r="J34" s="115">
        <v>-16</v>
      </c>
      <c r="K34" s="116">
        <v>-14.953271028037383</v>
      </c>
    </row>
    <row r="35" spans="1:11" ht="14.1" customHeight="1" x14ac:dyDescent="0.2">
      <c r="A35" s="306">
        <v>34</v>
      </c>
      <c r="B35" s="307" t="s">
        <v>254</v>
      </c>
      <c r="C35" s="308"/>
      <c r="D35" s="113">
        <v>2.951961862852952</v>
      </c>
      <c r="E35" s="115">
        <v>161</v>
      </c>
      <c r="F35" s="114">
        <v>136</v>
      </c>
      <c r="G35" s="114">
        <v>139</v>
      </c>
      <c r="H35" s="114">
        <v>141</v>
      </c>
      <c r="I35" s="140">
        <v>174</v>
      </c>
      <c r="J35" s="115">
        <v>-13</v>
      </c>
      <c r="K35" s="116">
        <v>-7.4712643678160919</v>
      </c>
    </row>
    <row r="36" spans="1:11" ht="14.1" customHeight="1" x14ac:dyDescent="0.2">
      <c r="A36" s="306">
        <v>41</v>
      </c>
      <c r="B36" s="307" t="s">
        <v>255</v>
      </c>
      <c r="C36" s="308"/>
      <c r="D36" s="113">
        <v>0.66006600660066006</v>
      </c>
      <c r="E36" s="115">
        <v>36</v>
      </c>
      <c r="F36" s="114">
        <v>19</v>
      </c>
      <c r="G36" s="114">
        <v>24</v>
      </c>
      <c r="H36" s="114">
        <v>37</v>
      </c>
      <c r="I36" s="140">
        <v>37</v>
      </c>
      <c r="J36" s="115">
        <v>-1</v>
      </c>
      <c r="K36" s="116">
        <v>-2.7027027027027026</v>
      </c>
    </row>
    <row r="37" spans="1:11" ht="14.1" customHeight="1" x14ac:dyDescent="0.2">
      <c r="A37" s="306">
        <v>42</v>
      </c>
      <c r="B37" s="307" t="s">
        <v>256</v>
      </c>
      <c r="C37" s="308"/>
      <c r="D37" s="113">
        <v>7.3340667400073334E-2</v>
      </c>
      <c r="E37" s="115">
        <v>4</v>
      </c>
      <c r="F37" s="114" t="s">
        <v>514</v>
      </c>
      <c r="G37" s="114">
        <v>0</v>
      </c>
      <c r="H37" s="114" t="s">
        <v>514</v>
      </c>
      <c r="I37" s="140">
        <v>3</v>
      </c>
      <c r="J37" s="115">
        <v>1</v>
      </c>
      <c r="K37" s="116">
        <v>33.333333333333336</v>
      </c>
    </row>
    <row r="38" spans="1:11" ht="14.1" customHeight="1" x14ac:dyDescent="0.2">
      <c r="A38" s="306">
        <v>43</v>
      </c>
      <c r="B38" s="307" t="s">
        <v>257</v>
      </c>
      <c r="C38" s="308"/>
      <c r="D38" s="113">
        <v>0.31169783645031168</v>
      </c>
      <c r="E38" s="115">
        <v>17</v>
      </c>
      <c r="F38" s="114">
        <v>13</v>
      </c>
      <c r="G38" s="114">
        <v>24</v>
      </c>
      <c r="H38" s="114">
        <v>18</v>
      </c>
      <c r="I38" s="140">
        <v>15</v>
      </c>
      <c r="J38" s="115">
        <v>2</v>
      </c>
      <c r="K38" s="116">
        <v>13.333333333333334</v>
      </c>
    </row>
    <row r="39" spans="1:11" ht="14.1" customHeight="1" x14ac:dyDescent="0.2">
      <c r="A39" s="306">
        <v>51</v>
      </c>
      <c r="B39" s="307" t="s">
        <v>258</v>
      </c>
      <c r="C39" s="308"/>
      <c r="D39" s="113">
        <v>5.5922258892555918</v>
      </c>
      <c r="E39" s="115">
        <v>305</v>
      </c>
      <c r="F39" s="114">
        <v>311</v>
      </c>
      <c r="G39" s="114">
        <v>288</v>
      </c>
      <c r="H39" s="114">
        <v>303</v>
      </c>
      <c r="I39" s="140">
        <v>367</v>
      </c>
      <c r="J39" s="115">
        <v>-62</v>
      </c>
      <c r="K39" s="116">
        <v>-16.893732970027248</v>
      </c>
    </row>
    <row r="40" spans="1:11" ht="14.1" customHeight="1" x14ac:dyDescent="0.2">
      <c r="A40" s="306" t="s">
        <v>259</v>
      </c>
      <c r="B40" s="307" t="s">
        <v>260</v>
      </c>
      <c r="C40" s="308"/>
      <c r="D40" s="113">
        <v>5.0971763843050972</v>
      </c>
      <c r="E40" s="115">
        <v>278</v>
      </c>
      <c r="F40" s="114">
        <v>278</v>
      </c>
      <c r="G40" s="114">
        <v>262</v>
      </c>
      <c r="H40" s="114">
        <v>269</v>
      </c>
      <c r="I40" s="140">
        <v>333</v>
      </c>
      <c r="J40" s="115">
        <v>-55</v>
      </c>
      <c r="K40" s="116">
        <v>-16.516516516516518</v>
      </c>
    </row>
    <row r="41" spans="1:11" ht="14.1" customHeight="1" x14ac:dyDescent="0.2">
      <c r="A41" s="306"/>
      <c r="B41" s="307" t="s">
        <v>261</v>
      </c>
      <c r="C41" s="308"/>
      <c r="D41" s="113">
        <v>4.3454345434543455</v>
      </c>
      <c r="E41" s="115">
        <v>237</v>
      </c>
      <c r="F41" s="114">
        <v>240</v>
      </c>
      <c r="G41" s="114">
        <v>225</v>
      </c>
      <c r="H41" s="114">
        <v>217</v>
      </c>
      <c r="I41" s="140">
        <v>288</v>
      </c>
      <c r="J41" s="115">
        <v>-51</v>
      </c>
      <c r="K41" s="116">
        <v>-17.708333333333332</v>
      </c>
    </row>
    <row r="42" spans="1:11" ht="14.1" customHeight="1" x14ac:dyDescent="0.2">
      <c r="A42" s="306">
        <v>52</v>
      </c>
      <c r="B42" s="307" t="s">
        <v>262</v>
      </c>
      <c r="C42" s="308"/>
      <c r="D42" s="113">
        <v>5.8489182251558489</v>
      </c>
      <c r="E42" s="115">
        <v>319</v>
      </c>
      <c r="F42" s="114">
        <v>273</v>
      </c>
      <c r="G42" s="114">
        <v>270</v>
      </c>
      <c r="H42" s="114">
        <v>267</v>
      </c>
      <c r="I42" s="140">
        <v>302</v>
      </c>
      <c r="J42" s="115">
        <v>17</v>
      </c>
      <c r="K42" s="116">
        <v>5.629139072847682</v>
      </c>
    </row>
    <row r="43" spans="1:11" ht="14.1" customHeight="1" x14ac:dyDescent="0.2">
      <c r="A43" s="306" t="s">
        <v>263</v>
      </c>
      <c r="B43" s="307" t="s">
        <v>264</v>
      </c>
      <c r="C43" s="308"/>
      <c r="D43" s="113">
        <v>5.0421708837550421</v>
      </c>
      <c r="E43" s="115">
        <v>275</v>
      </c>
      <c r="F43" s="114">
        <v>240</v>
      </c>
      <c r="G43" s="114">
        <v>240</v>
      </c>
      <c r="H43" s="114">
        <v>235</v>
      </c>
      <c r="I43" s="140">
        <v>245</v>
      </c>
      <c r="J43" s="115">
        <v>30</v>
      </c>
      <c r="K43" s="116">
        <v>12.244897959183673</v>
      </c>
    </row>
    <row r="44" spans="1:11" ht="14.1" customHeight="1" x14ac:dyDescent="0.2">
      <c r="A44" s="306">
        <v>53</v>
      </c>
      <c r="B44" s="307" t="s">
        <v>265</v>
      </c>
      <c r="C44" s="308"/>
      <c r="D44" s="113">
        <v>0.86175284195086177</v>
      </c>
      <c r="E44" s="115">
        <v>47</v>
      </c>
      <c r="F44" s="114">
        <v>39</v>
      </c>
      <c r="G44" s="114">
        <v>67</v>
      </c>
      <c r="H44" s="114">
        <v>42</v>
      </c>
      <c r="I44" s="140">
        <v>79</v>
      </c>
      <c r="J44" s="115">
        <v>-32</v>
      </c>
      <c r="K44" s="116">
        <v>-40.506329113924053</v>
      </c>
    </row>
    <row r="45" spans="1:11" ht="14.1" customHeight="1" x14ac:dyDescent="0.2">
      <c r="A45" s="306" t="s">
        <v>266</v>
      </c>
      <c r="B45" s="307" t="s">
        <v>267</v>
      </c>
      <c r="C45" s="308"/>
      <c r="D45" s="113">
        <v>0.82508250825082508</v>
      </c>
      <c r="E45" s="115">
        <v>45</v>
      </c>
      <c r="F45" s="114">
        <v>38</v>
      </c>
      <c r="G45" s="114">
        <v>63</v>
      </c>
      <c r="H45" s="114">
        <v>39</v>
      </c>
      <c r="I45" s="140">
        <v>78</v>
      </c>
      <c r="J45" s="115">
        <v>-33</v>
      </c>
      <c r="K45" s="116">
        <v>-42.307692307692307</v>
      </c>
    </row>
    <row r="46" spans="1:11" ht="14.1" customHeight="1" x14ac:dyDescent="0.2">
      <c r="A46" s="306">
        <v>54</v>
      </c>
      <c r="B46" s="307" t="s">
        <v>268</v>
      </c>
      <c r="C46" s="308"/>
      <c r="D46" s="113">
        <v>3.6486982031536486</v>
      </c>
      <c r="E46" s="115">
        <v>199</v>
      </c>
      <c r="F46" s="114">
        <v>154</v>
      </c>
      <c r="G46" s="114">
        <v>147</v>
      </c>
      <c r="H46" s="114">
        <v>123</v>
      </c>
      <c r="I46" s="140">
        <v>181</v>
      </c>
      <c r="J46" s="115">
        <v>18</v>
      </c>
      <c r="K46" s="116">
        <v>9.94475138121547</v>
      </c>
    </row>
    <row r="47" spans="1:11" ht="14.1" customHeight="1" x14ac:dyDescent="0.2">
      <c r="A47" s="306">
        <v>61</v>
      </c>
      <c r="B47" s="307" t="s">
        <v>269</v>
      </c>
      <c r="C47" s="308"/>
      <c r="D47" s="113">
        <v>1.2467913458012467</v>
      </c>
      <c r="E47" s="115">
        <v>68</v>
      </c>
      <c r="F47" s="114">
        <v>42</v>
      </c>
      <c r="G47" s="114">
        <v>58</v>
      </c>
      <c r="H47" s="114">
        <v>44</v>
      </c>
      <c r="I47" s="140">
        <v>69</v>
      </c>
      <c r="J47" s="115">
        <v>-1</v>
      </c>
      <c r="K47" s="116">
        <v>-1.4492753623188406</v>
      </c>
    </row>
    <row r="48" spans="1:11" ht="14.1" customHeight="1" x14ac:dyDescent="0.2">
      <c r="A48" s="306">
        <v>62</v>
      </c>
      <c r="B48" s="307" t="s">
        <v>270</v>
      </c>
      <c r="C48" s="308"/>
      <c r="D48" s="113">
        <v>10.176017601760176</v>
      </c>
      <c r="E48" s="115">
        <v>555</v>
      </c>
      <c r="F48" s="114">
        <v>393</v>
      </c>
      <c r="G48" s="114">
        <v>440</v>
      </c>
      <c r="H48" s="114">
        <v>389</v>
      </c>
      <c r="I48" s="140">
        <v>445</v>
      </c>
      <c r="J48" s="115">
        <v>110</v>
      </c>
      <c r="K48" s="116">
        <v>24.719101123595507</v>
      </c>
    </row>
    <row r="49" spans="1:11" ht="14.1" customHeight="1" x14ac:dyDescent="0.2">
      <c r="A49" s="306">
        <v>63</v>
      </c>
      <c r="B49" s="307" t="s">
        <v>271</v>
      </c>
      <c r="C49" s="308"/>
      <c r="D49" s="113">
        <v>7.4624129079574626</v>
      </c>
      <c r="E49" s="115">
        <v>407</v>
      </c>
      <c r="F49" s="114">
        <v>375</v>
      </c>
      <c r="G49" s="114">
        <v>370</v>
      </c>
      <c r="H49" s="114">
        <v>342</v>
      </c>
      <c r="I49" s="140">
        <v>434</v>
      </c>
      <c r="J49" s="115">
        <v>-27</v>
      </c>
      <c r="K49" s="116">
        <v>-6.2211981566820276</v>
      </c>
    </row>
    <row r="50" spans="1:11" ht="14.1" customHeight="1" x14ac:dyDescent="0.2">
      <c r="A50" s="306" t="s">
        <v>272</v>
      </c>
      <c r="B50" s="307" t="s">
        <v>273</v>
      </c>
      <c r="C50" s="308"/>
      <c r="D50" s="113">
        <v>2.6035936927026038</v>
      </c>
      <c r="E50" s="115">
        <v>142</v>
      </c>
      <c r="F50" s="114">
        <v>135</v>
      </c>
      <c r="G50" s="114">
        <v>135</v>
      </c>
      <c r="H50" s="114">
        <v>114</v>
      </c>
      <c r="I50" s="140">
        <v>149</v>
      </c>
      <c r="J50" s="115">
        <v>-7</v>
      </c>
      <c r="K50" s="116">
        <v>-4.6979865771812079</v>
      </c>
    </row>
    <row r="51" spans="1:11" ht="14.1" customHeight="1" x14ac:dyDescent="0.2">
      <c r="A51" s="306" t="s">
        <v>274</v>
      </c>
      <c r="B51" s="307" t="s">
        <v>275</v>
      </c>
      <c r="C51" s="308"/>
      <c r="D51" s="113">
        <v>4.5837917125045839</v>
      </c>
      <c r="E51" s="115">
        <v>250</v>
      </c>
      <c r="F51" s="114">
        <v>224</v>
      </c>
      <c r="G51" s="114">
        <v>206</v>
      </c>
      <c r="H51" s="114">
        <v>195</v>
      </c>
      <c r="I51" s="140">
        <v>254</v>
      </c>
      <c r="J51" s="115">
        <v>-4</v>
      </c>
      <c r="K51" s="116">
        <v>-1.5748031496062993</v>
      </c>
    </row>
    <row r="52" spans="1:11" ht="14.1" customHeight="1" x14ac:dyDescent="0.2">
      <c r="A52" s="306">
        <v>71</v>
      </c>
      <c r="B52" s="307" t="s">
        <v>276</v>
      </c>
      <c r="C52" s="308"/>
      <c r="D52" s="113">
        <v>5.5005500550055002</v>
      </c>
      <c r="E52" s="115">
        <v>300</v>
      </c>
      <c r="F52" s="114">
        <v>261</v>
      </c>
      <c r="G52" s="114">
        <v>282</v>
      </c>
      <c r="H52" s="114">
        <v>251</v>
      </c>
      <c r="I52" s="140">
        <v>387</v>
      </c>
      <c r="J52" s="115">
        <v>-87</v>
      </c>
      <c r="K52" s="116">
        <v>-22.480620155038761</v>
      </c>
    </row>
    <row r="53" spans="1:11" ht="14.1" customHeight="1" x14ac:dyDescent="0.2">
      <c r="A53" s="306" t="s">
        <v>277</v>
      </c>
      <c r="B53" s="307" t="s">
        <v>278</v>
      </c>
      <c r="C53" s="308"/>
      <c r="D53" s="113">
        <v>1.6134946828016135</v>
      </c>
      <c r="E53" s="115">
        <v>88</v>
      </c>
      <c r="F53" s="114">
        <v>74</v>
      </c>
      <c r="G53" s="114">
        <v>93</v>
      </c>
      <c r="H53" s="114">
        <v>89</v>
      </c>
      <c r="I53" s="140">
        <v>133</v>
      </c>
      <c r="J53" s="115">
        <v>-45</v>
      </c>
      <c r="K53" s="116">
        <v>-33.834586466165412</v>
      </c>
    </row>
    <row r="54" spans="1:11" ht="14.1" customHeight="1" x14ac:dyDescent="0.2">
      <c r="A54" s="306" t="s">
        <v>279</v>
      </c>
      <c r="B54" s="307" t="s">
        <v>280</v>
      </c>
      <c r="C54" s="308"/>
      <c r="D54" s="113">
        <v>3.2269893656032269</v>
      </c>
      <c r="E54" s="115">
        <v>176</v>
      </c>
      <c r="F54" s="114">
        <v>159</v>
      </c>
      <c r="G54" s="114">
        <v>158</v>
      </c>
      <c r="H54" s="114">
        <v>140</v>
      </c>
      <c r="I54" s="140">
        <v>215</v>
      </c>
      <c r="J54" s="115">
        <v>-39</v>
      </c>
      <c r="K54" s="116">
        <v>-18.13953488372093</v>
      </c>
    </row>
    <row r="55" spans="1:11" ht="14.1" customHeight="1" x14ac:dyDescent="0.2">
      <c r="A55" s="306">
        <v>72</v>
      </c>
      <c r="B55" s="307" t="s">
        <v>281</v>
      </c>
      <c r="C55" s="308"/>
      <c r="D55" s="113">
        <v>1.7051705170517051</v>
      </c>
      <c r="E55" s="115">
        <v>93</v>
      </c>
      <c r="F55" s="114">
        <v>67</v>
      </c>
      <c r="G55" s="114">
        <v>64</v>
      </c>
      <c r="H55" s="114">
        <v>69</v>
      </c>
      <c r="I55" s="140">
        <v>90</v>
      </c>
      <c r="J55" s="115">
        <v>3</v>
      </c>
      <c r="K55" s="116">
        <v>3.3333333333333335</v>
      </c>
    </row>
    <row r="56" spans="1:11" ht="14.1" customHeight="1" x14ac:dyDescent="0.2">
      <c r="A56" s="306" t="s">
        <v>282</v>
      </c>
      <c r="B56" s="307" t="s">
        <v>283</v>
      </c>
      <c r="C56" s="308"/>
      <c r="D56" s="113">
        <v>0.56839017235056843</v>
      </c>
      <c r="E56" s="115">
        <v>31</v>
      </c>
      <c r="F56" s="114">
        <v>26</v>
      </c>
      <c r="G56" s="114">
        <v>21</v>
      </c>
      <c r="H56" s="114">
        <v>24</v>
      </c>
      <c r="I56" s="140">
        <v>37</v>
      </c>
      <c r="J56" s="115">
        <v>-6</v>
      </c>
      <c r="K56" s="116">
        <v>-16.216216216216218</v>
      </c>
    </row>
    <row r="57" spans="1:11" ht="14.1" customHeight="1" x14ac:dyDescent="0.2">
      <c r="A57" s="306" t="s">
        <v>284</v>
      </c>
      <c r="B57" s="307" t="s">
        <v>285</v>
      </c>
      <c r="C57" s="308"/>
      <c r="D57" s="113">
        <v>0.82508250825082508</v>
      </c>
      <c r="E57" s="115">
        <v>45</v>
      </c>
      <c r="F57" s="114">
        <v>31</v>
      </c>
      <c r="G57" s="114">
        <v>28</v>
      </c>
      <c r="H57" s="114">
        <v>27</v>
      </c>
      <c r="I57" s="140">
        <v>42</v>
      </c>
      <c r="J57" s="115">
        <v>3</v>
      </c>
      <c r="K57" s="116">
        <v>7.1428571428571432</v>
      </c>
    </row>
    <row r="58" spans="1:11" ht="14.1" customHeight="1" x14ac:dyDescent="0.2">
      <c r="A58" s="306">
        <v>73</v>
      </c>
      <c r="B58" s="307" t="s">
        <v>286</v>
      </c>
      <c r="C58" s="308"/>
      <c r="D58" s="113">
        <v>1.7785111844517785</v>
      </c>
      <c r="E58" s="115">
        <v>97</v>
      </c>
      <c r="F58" s="114">
        <v>60</v>
      </c>
      <c r="G58" s="114">
        <v>88</v>
      </c>
      <c r="H58" s="114">
        <v>76</v>
      </c>
      <c r="I58" s="140">
        <v>81</v>
      </c>
      <c r="J58" s="115">
        <v>16</v>
      </c>
      <c r="K58" s="116">
        <v>19.753086419753085</v>
      </c>
    </row>
    <row r="59" spans="1:11" ht="14.1" customHeight="1" x14ac:dyDescent="0.2">
      <c r="A59" s="306" t="s">
        <v>287</v>
      </c>
      <c r="B59" s="307" t="s">
        <v>288</v>
      </c>
      <c r="C59" s="308"/>
      <c r="D59" s="113">
        <v>1.6134946828016135</v>
      </c>
      <c r="E59" s="115">
        <v>88</v>
      </c>
      <c r="F59" s="114">
        <v>52</v>
      </c>
      <c r="G59" s="114">
        <v>83</v>
      </c>
      <c r="H59" s="114">
        <v>69</v>
      </c>
      <c r="I59" s="140">
        <v>73</v>
      </c>
      <c r="J59" s="115">
        <v>15</v>
      </c>
      <c r="K59" s="116">
        <v>20.547945205479451</v>
      </c>
    </row>
    <row r="60" spans="1:11" ht="14.1" customHeight="1" x14ac:dyDescent="0.2">
      <c r="A60" s="306">
        <v>81</v>
      </c>
      <c r="B60" s="307" t="s">
        <v>289</v>
      </c>
      <c r="C60" s="308"/>
      <c r="D60" s="113">
        <v>6.3806380638063809</v>
      </c>
      <c r="E60" s="115">
        <v>348</v>
      </c>
      <c r="F60" s="114">
        <v>240</v>
      </c>
      <c r="G60" s="114">
        <v>341</v>
      </c>
      <c r="H60" s="114">
        <v>308</v>
      </c>
      <c r="I60" s="140">
        <v>402</v>
      </c>
      <c r="J60" s="115">
        <v>-54</v>
      </c>
      <c r="K60" s="116">
        <v>-13.432835820895523</v>
      </c>
    </row>
    <row r="61" spans="1:11" ht="14.1" customHeight="1" x14ac:dyDescent="0.2">
      <c r="A61" s="306" t="s">
        <v>290</v>
      </c>
      <c r="B61" s="307" t="s">
        <v>291</v>
      </c>
      <c r="C61" s="308"/>
      <c r="D61" s="113">
        <v>1.6134946828016135</v>
      </c>
      <c r="E61" s="115">
        <v>88</v>
      </c>
      <c r="F61" s="114">
        <v>56</v>
      </c>
      <c r="G61" s="114">
        <v>71</v>
      </c>
      <c r="H61" s="114">
        <v>89</v>
      </c>
      <c r="I61" s="140">
        <v>86</v>
      </c>
      <c r="J61" s="115">
        <v>2</v>
      </c>
      <c r="K61" s="116">
        <v>2.3255813953488373</v>
      </c>
    </row>
    <row r="62" spans="1:11" ht="14.1" customHeight="1" x14ac:dyDescent="0.2">
      <c r="A62" s="306" t="s">
        <v>292</v>
      </c>
      <c r="B62" s="307" t="s">
        <v>293</v>
      </c>
      <c r="C62" s="308"/>
      <c r="D62" s="113">
        <v>2.7136046938027136</v>
      </c>
      <c r="E62" s="115">
        <v>148</v>
      </c>
      <c r="F62" s="114">
        <v>105</v>
      </c>
      <c r="G62" s="114">
        <v>191</v>
      </c>
      <c r="H62" s="114">
        <v>140</v>
      </c>
      <c r="I62" s="140">
        <v>179</v>
      </c>
      <c r="J62" s="115">
        <v>-31</v>
      </c>
      <c r="K62" s="116">
        <v>-17.318435754189945</v>
      </c>
    </row>
    <row r="63" spans="1:11" ht="14.1" customHeight="1" x14ac:dyDescent="0.2">
      <c r="A63" s="306"/>
      <c r="B63" s="307" t="s">
        <v>294</v>
      </c>
      <c r="C63" s="308"/>
      <c r="D63" s="113">
        <v>2.2368903557022368</v>
      </c>
      <c r="E63" s="115">
        <v>122</v>
      </c>
      <c r="F63" s="114">
        <v>89</v>
      </c>
      <c r="G63" s="114">
        <v>163</v>
      </c>
      <c r="H63" s="114">
        <v>119</v>
      </c>
      <c r="I63" s="140">
        <v>122</v>
      </c>
      <c r="J63" s="115">
        <v>0</v>
      </c>
      <c r="K63" s="116">
        <v>0</v>
      </c>
    </row>
    <row r="64" spans="1:11" ht="14.1" customHeight="1" x14ac:dyDescent="0.2">
      <c r="A64" s="306" t="s">
        <v>295</v>
      </c>
      <c r="B64" s="307" t="s">
        <v>296</v>
      </c>
      <c r="C64" s="308"/>
      <c r="D64" s="113">
        <v>0.93509350935093505</v>
      </c>
      <c r="E64" s="115">
        <v>51</v>
      </c>
      <c r="F64" s="114">
        <v>37</v>
      </c>
      <c r="G64" s="114">
        <v>35</v>
      </c>
      <c r="H64" s="114">
        <v>40</v>
      </c>
      <c r="I64" s="140">
        <v>51</v>
      </c>
      <c r="J64" s="115">
        <v>0</v>
      </c>
      <c r="K64" s="116">
        <v>0</v>
      </c>
    </row>
    <row r="65" spans="1:11" ht="14.1" customHeight="1" x14ac:dyDescent="0.2">
      <c r="A65" s="306" t="s">
        <v>297</v>
      </c>
      <c r="B65" s="307" t="s">
        <v>298</v>
      </c>
      <c r="C65" s="308"/>
      <c r="D65" s="113">
        <v>0.4767143381004767</v>
      </c>
      <c r="E65" s="115">
        <v>26</v>
      </c>
      <c r="F65" s="114">
        <v>21</v>
      </c>
      <c r="G65" s="114">
        <v>21</v>
      </c>
      <c r="H65" s="114">
        <v>24</v>
      </c>
      <c r="I65" s="140">
        <v>37</v>
      </c>
      <c r="J65" s="115">
        <v>-11</v>
      </c>
      <c r="K65" s="116">
        <v>-29.72972972972973</v>
      </c>
    </row>
    <row r="66" spans="1:11" ht="14.1" customHeight="1" x14ac:dyDescent="0.2">
      <c r="A66" s="306">
        <v>82</v>
      </c>
      <c r="B66" s="307" t="s">
        <v>299</v>
      </c>
      <c r="C66" s="308"/>
      <c r="D66" s="113">
        <v>4.3087642097543091</v>
      </c>
      <c r="E66" s="115">
        <v>235</v>
      </c>
      <c r="F66" s="114">
        <v>232</v>
      </c>
      <c r="G66" s="114">
        <v>230</v>
      </c>
      <c r="H66" s="114">
        <v>222</v>
      </c>
      <c r="I66" s="140">
        <v>267</v>
      </c>
      <c r="J66" s="115">
        <v>-32</v>
      </c>
      <c r="K66" s="116">
        <v>-11.985018726591761</v>
      </c>
    </row>
    <row r="67" spans="1:11" ht="14.1" customHeight="1" x14ac:dyDescent="0.2">
      <c r="A67" s="306" t="s">
        <v>300</v>
      </c>
      <c r="B67" s="307" t="s">
        <v>301</v>
      </c>
      <c r="C67" s="308"/>
      <c r="D67" s="113">
        <v>2.8969563623028969</v>
      </c>
      <c r="E67" s="115">
        <v>158</v>
      </c>
      <c r="F67" s="114">
        <v>163</v>
      </c>
      <c r="G67" s="114">
        <v>154</v>
      </c>
      <c r="H67" s="114">
        <v>165</v>
      </c>
      <c r="I67" s="140">
        <v>176</v>
      </c>
      <c r="J67" s="115">
        <v>-18</v>
      </c>
      <c r="K67" s="116">
        <v>-10.227272727272727</v>
      </c>
    </row>
    <row r="68" spans="1:11" ht="14.1" customHeight="1" x14ac:dyDescent="0.2">
      <c r="A68" s="306" t="s">
        <v>302</v>
      </c>
      <c r="B68" s="307" t="s">
        <v>303</v>
      </c>
      <c r="C68" s="308"/>
      <c r="D68" s="113">
        <v>0.84341767510084342</v>
      </c>
      <c r="E68" s="115">
        <v>46</v>
      </c>
      <c r="F68" s="114">
        <v>48</v>
      </c>
      <c r="G68" s="114">
        <v>42</v>
      </c>
      <c r="H68" s="114">
        <v>33</v>
      </c>
      <c r="I68" s="140">
        <v>54</v>
      </c>
      <c r="J68" s="115">
        <v>-8</v>
      </c>
      <c r="K68" s="116">
        <v>-14.814814814814815</v>
      </c>
    </row>
    <row r="69" spans="1:11" ht="14.1" customHeight="1" x14ac:dyDescent="0.2">
      <c r="A69" s="306">
        <v>83</v>
      </c>
      <c r="B69" s="307" t="s">
        <v>304</v>
      </c>
      <c r="C69" s="308"/>
      <c r="D69" s="113">
        <v>4.2170883755042174</v>
      </c>
      <c r="E69" s="115">
        <v>230</v>
      </c>
      <c r="F69" s="114">
        <v>162</v>
      </c>
      <c r="G69" s="114">
        <v>379</v>
      </c>
      <c r="H69" s="114">
        <v>178</v>
      </c>
      <c r="I69" s="140">
        <v>225</v>
      </c>
      <c r="J69" s="115">
        <v>5</v>
      </c>
      <c r="K69" s="116">
        <v>2.2222222222222223</v>
      </c>
    </row>
    <row r="70" spans="1:11" ht="14.1" customHeight="1" x14ac:dyDescent="0.2">
      <c r="A70" s="306" t="s">
        <v>305</v>
      </c>
      <c r="B70" s="307" t="s">
        <v>306</v>
      </c>
      <c r="C70" s="308"/>
      <c r="D70" s="113">
        <v>3.4836817015034836</v>
      </c>
      <c r="E70" s="115">
        <v>190</v>
      </c>
      <c r="F70" s="114">
        <v>135</v>
      </c>
      <c r="G70" s="114">
        <v>349</v>
      </c>
      <c r="H70" s="114">
        <v>157</v>
      </c>
      <c r="I70" s="140">
        <v>193</v>
      </c>
      <c r="J70" s="115">
        <v>-3</v>
      </c>
      <c r="K70" s="116">
        <v>-1.5544041450777202</v>
      </c>
    </row>
    <row r="71" spans="1:11" ht="14.1" customHeight="1" x14ac:dyDescent="0.2">
      <c r="A71" s="306"/>
      <c r="B71" s="307" t="s">
        <v>307</v>
      </c>
      <c r="C71" s="308"/>
      <c r="D71" s="113">
        <v>1.9618628529519619</v>
      </c>
      <c r="E71" s="115">
        <v>107</v>
      </c>
      <c r="F71" s="114">
        <v>76</v>
      </c>
      <c r="G71" s="114">
        <v>154</v>
      </c>
      <c r="H71" s="114">
        <v>81</v>
      </c>
      <c r="I71" s="140">
        <v>100</v>
      </c>
      <c r="J71" s="115">
        <v>7</v>
      </c>
      <c r="K71" s="116">
        <v>7</v>
      </c>
    </row>
    <row r="72" spans="1:11" ht="14.1" customHeight="1" x14ac:dyDescent="0.2">
      <c r="A72" s="306">
        <v>84</v>
      </c>
      <c r="B72" s="307" t="s">
        <v>308</v>
      </c>
      <c r="C72" s="308"/>
      <c r="D72" s="113">
        <v>1.3017968463513019</v>
      </c>
      <c r="E72" s="115">
        <v>71</v>
      </c>
      <c r="F72" s="114">
        <v>54</v>
      </c>
      <c r="G72" s="114">
        <v>137</v>
      </c>
      <c r="H72" s="114">
        <v>68</v>
      </c>
      <c r="I72" s="140">
        <v>89</v>
      </c>
      <c r="J72" s="115">
        <v>-18</v>
      </c>
      <c r="K72" s="116">
        <v>-20.224719101123597</v>
      </c>
    </row>
    <row r="73" spans="1:11" ht="14.1" customHeight="1" x14ac:dyDescent="0.2">
      <c r="A73" s="306" t="s">
        <v>309</v>
      </c>
      <c r="B73" s="307" t="s">
        <v>310</v>
      </c>
      <c r="C73" s="308"/>
      <c r="D73" s="113">
        <v>0.67840117345067841</v>
      </c>
      <c r="E73" s="115">
        <v>37</v>
      </c>
      <c r="F73" s="114">
        <v>22</v>
      </c>
      <c r="G73" s="114">
        <v>84</v>
      </c>
      <c r="H73" s="114">
        <v>32</v>
      </c>
      <c r="I73" s="140">
        <v>39</v>
      </c>
      <c r="J73" s="115">
        <v>-2</v>
      </c>
      <c r="K73" s="116">
        <v>-5.1282051282051286</v>
      </c>
    </row>
    <row r="74" spans="1:11" ht="14.1" customHeight="1" x14ac:dyDescent="0.2">
      <c r="A74" s="306" t="s">
        <v>311</v>
      </c>
      <c r="B74" s="307" t="s">
        <v>312</v>
      </c>
      <c r="C74" s="308"/>
      <c r="D74" s="113">
        <v>0.12834616795012835</v>
      </c>
      <c r="E74" s="115">
        <v>7</v>
      </c>
      <c r="F74" s="114">
        <v>12</v>
      </c>
      <c r="G74" s="114">
        <v>25</v>
      </c>
      <c r="H74" s="114">
        <v>20</v>
      </c>
      <c r="I74" s="140">
        <v>23</v>
      </c>
      <c r="J74" s="115">
        <v>-16</v>
      </c>
      <c r="K74" s="116">
        <v>-69.565217391304344</v>
      </c>
    </row>
    <row r="75" spans="1:11" ht="14.1" customHeight="1" x14ac:dyDescent="0.2">
      <c r="A75" s="306" t="s">
        <v>313</v>
      </c>
      <c r="B75" s="307" t="s">
        <v>314</v>
      </c>
      <c r="C75" s="308"/>
      <c r="D75" s="113">
        <v>0.2566923359002567</v>
      </c>
      <c r="E75" s="115">
        <v>14</v>
      </c>
      <c r="F75" s="114">
        <v>5</v>
      </c>
      <c r="G75" s="114">
        <v>8</v>
      </c>
      <c r="H75" s="114">
        <v>4</v>
      </c>
      <c r="I75" s="140">
        <v>5</v>
      </c>
      <c r="J75" s="115">
        <v>9</v>
      </c>
      <c r="K75" s="116">
        <v>180</v>
      </c>
    </row>
    <row r="76" spans="1:11" ht="14.1" customHeight="1" x14ac:dyDescent="0.2">
      <c r="A76" s="306">
        <v>91</v>
      </c>
      <c r="B76" s="307" t="s">
        <v>315</v>
      </c>
      <c r="C76" s="308"/>
      <c r="D76" s="113">
        <v>7.3340667400073334E-2</v>
      </c>
      <c r="E76" s="115">
        <v>4</v>
      </c>
      <c r="F76" s="114">
        <v>6</v>
      </c>
      <c r="G76" s="114" t="s">
        <v>514</v>
      </c>
      <c r="H76" s="114">
        <v>5</v>
      </c>
      <c r="I76" s="140">
        <v>13</v>
      </c>
      <c r="J76" s="115">
        <v>-9</v>
      </c>
      <c r="K76" s="116">
        <v>-69.230769230769226</v>
      </c>
    </row>
    <row r="77" spans="1:11" ht="14.1" customHeight="1" x14ac:dyDescent="0.2">
      <c r="A77" s="306">
        <v>92</v>
      </c>
      <c r="B77" s="307" t="s">
        <v>316</v>
      </c>
      <c r="C77" s="308"/>
      <c r="D77" s="113">
        <v>0.38503850385038502</v>
      </c>
      <c r="E77" s="115">
        <v>21</v>
      </c>
      <c r="F77" s="114">
        <v>13</v>
      </c>
      <c r="G77" s="114">
        <v>15</v>
      </c>
      <c r="H77" s="114">
        <v>19</v>
      </c>
      <c r="I77" s="140">
        <v>14</v>
      </c>
      <c r="J77" s="115">
        <v>7</v>
      </c>
      <c r="K77" s="116">
        <v>50</v>
      </c>
    </row>
    <row r="78" spans="1:11" ht="14.1" customHeight="1" x14ac:dyDescent="0.2">
      <c r="A78" s="306">
        <v>93</v>
      </c>
      <c r="B78" s="307" t="s">
        <v>317</v>
      </c>
      <c r="C78" s="308"/>
      <c r="D78" s="113">
        <v>7.3340667400073334E-2</v>
      </c>
      <c r="E78" s="115">
        <v>4</v>
      </c>
      <c r="F78" s="114" t="s">
        <v>514</v>
      </c>
      <c r="G78" s="114" t="s">
        <v>514</v>
      </c>
      <c r="H78" s="114">
        <v>4</v>
      </c>
      <c r="I78" s="140">
        <v>7</v>
      </c>
      <c r="J78" s="115">
        <v>-3</v>
      </c>
      <c r="K78" s="116">
        <v>-42.857142857142854</v>
      </c>
    </row>
    <row r="79" spans="1:11" ht="14.1" customHeight="1" x14ac:dyDescent="0.2">
      <c r="A79" s="306">
        <v>94</v>
      </c>
      <c r="B79" s="307" t="s">
        <v>318</v>
      </c>
      <c r="C79" s="308"/>
      <c r="D79" s="113">
        <v>0.38503850385038502</v>
      </c>
      <c r="E79" s="115">
        <v>21</v>
      </c>
      <c r="F79" s="114">
        <v>24</v>
      </c>
      <c r="G79" s="114">
        <v>32</v>
      </c>
      <c r="H79" s="114">
        <v>17</v>
      </c>
      <c r="I79" s="140">
        <v>24</v>
      </c>
      <c r="J79" s="115">
        <v>-3</v>
      </c>
      <c r="K79" s="116">
        <v>-12.5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334</v>
      </c>
      <c r="C81" s="312"/>
      <c r="D81" s="125">
        <v>0.40337367070040336</v>
      </c>
      <c r="E81" s="143">
        <v>22</v>
      </c>
      <c r="F81" s="144">
        <v>37</v>
      </c>
      <c r="G81" s="144">
        <v>75</v>
      </c>
      <c r="H81" s="144">
        <v>28</v>
      </c>
      <c r="I81" s="145">
        <v>26</v>
      </c>
      <c r="J81" s="143">
        <v>-4</v>
      </c>
      <c r="K81" s="146">
        <v>-15.384615384615385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68299</v>
      </c>
      <c r="C10" s="114">
        <v>33987</v>
      </c>
      <c r="D10" s="114">
        <v>34312</v>
      </c>
      <c r="E10" s="114">
        <v>53330</v>
      </c>
      <c r="F10" s="114">
        <v>13488</v>
      </c>
      <c r="G10" s="114">
        <v>7982</v>
      </c>
      <c r="H10" s="114">
        <v>21613</v>
      </c>
      <c r="I10" s="115">
        <v>11252</v>
      </c>
      <c r="J10" s="114">
        <v>9224</v>
      </c>
      <c r="K10" s="114">
        <v>2028</v>
      </c>
      <c r="L10" s="423">
        <v>5552</v>
      </c>
      <c r="M10" s="424">
        <v>6866</v>
      </c>
    </row>
    <row r="11" spans="1:13" ht="11.1" customHeight="1" x14ac:dyDescent="0.2">
      <c r="A11" s="422" t="s">
        <v>388</v>
      </c>
      <c r="B11" s="115">
        <v>69796</v>
      </c>
      <c r="C11" s="114">
        <v>35237</v>
      </c>
      <c r="D11" s="114">
        <v>34559</v>
      </c>
      <c r="E11" s="114">
        <v>54763</v>
      </c>
      <c r="F11" s="114">
        <v>13562</v>
      </c>
      <c r="G11" s="114">
        <v>7746</v>
      </c>
      <c r="H11" s="114">
        <v>22354</v>
      </c>
      <c r="I11" s="115">
        <v>11612</v>
      </c>
      <c r="J11" s="114">
        <v>9403</v>
      </c>
      <c r="K11" s="114">
        <v>2209</v>
      </c>
      <c r="L11" s="423">
        <v>5878</v>
      </c>
      <c r="M11" s="424">
        <v>4402</v>
      </c>
    </row>
    <row r="12" spans="1:13" ht="11.1" customHeight="1" x14ac:dyDescent="0.2">
      <c r="A12" s="422" t="s">
        <v>389</v>
      </c>
      <c r="B12" s="115">
        <v>71391</v>
      </c>
      <c r="C12" s="114">
        <v>36248</v>
      </c>
      <c r="D12" s="114">
        <v>35143</v>
      </c>
      <c r="E12" s="114">
        <v>55953</v>
      </c>
      <c r="F12" s="114">
        <v>13906</v>
      </c>
      <c r="G12" s="114">
        <v>8306</v>
      </c>
      <c r="H12" s="114">
        <v>22895</v>
      </c>
      <c r="I12" s="115">
        <v>11530</v>
      </c>
      <c r="J12" s="114">
        <v>9221</v>
      </c>
      <c r="K12" s="114">
        <v>2309</v>
      </c>
      <c r="L12" s="423">
        <v>6877</v>
      </c>
      <c r="M12" s="424">
        <v>5436</v>
      </c>
    </row>
    <row r="13" spans="1:13" s="110" customFormat="1" ht="11.1" customHeight="1" x14ac:dyDescent="0.2">
      <c r="A13" s="422" t="s">
        <v>390</v>
      </c>
      <c r="B13" s="115">
        <v>70033</v>
      </c>
      <c r="C13" s="114">
        <v>35234</v>
      </c>
      <c r="D13" s="114">
        <v>34799</v>
      </c>
      <c r="E13" s="114">
        <v>54362</v>
      </c>
      <c r="F13" s="114">
        <v>14139</v>
      </c>
      <c r="G13" s="114">
        <v>7932</v>
      </c>
      <c r="H13" s="114">
        <v>22769</v>
      </c>
      <c r="I13" s="115">
        <v>11550</v>
      </c>
      <c r="J13" s="114">
        <v>9306</v>
      </c>
      <c r="K13" s="114">
        <v>2244</v>
      </c>
      <c r="L13" s="423">
        <v>4073</v>
      </c>
      <c r="M13" s="424">
        <v>5530</v>
      </c>
    </row>
    <row r="14" spans="1:13" ht="15" customHeight="1" x14ac:dyDescent="0.2">
      <c r="A14" s="422" t="s">
        <v>391</v>
      </c>
      <c r="B14" s="115">
        <v>68948</v>
      </c>
      <c r="C14" s="114">
        <v>34722</v>
      </c>
      <c r="D14" s="114">
        <v>34226</v>
      </c>
      <c r="E14" s="114">
        <v>52064</v>
      </c>
      <c r="F14" s="114">
        <v>15520</v>
      </c>
      <c r="G14" s="114">
        <v>7484</v>
      </c>
      <c r="H14" s="114">
        <v>22744</v>
      </c>
      <c r="I14" s="115">
        <v>11165</v>
      </c>
      <c r="J14" s="114">
        <v>9005</v>
      </c>
      <c r="K14" s="114">
        <v>2160</v>
      </c>
      <c r="L14" s="423">
        <v>5669</v>
      </c>
      <c r="M14" s="424">
        <v>6815</v>
      </c>
    </row>
    <row r="15" spans="1:13" ht="11.1" customHeight="1" x14ac:dyDescent="0.2">
      <c r="A15" s="422" t="s">
        <v>388</v>
      </c>
      <c r="B15" s="115">
        <v>70499</v>
      </c>
      <c r="C15" s="114">
        <v>35782</v>
      </c>
      <c r="D15" s="114">
        <v>34717</v>
      </c>
      <c r="E15" s="114">
        <v>52916</v>
      </c>
      <c r="F15" s="114">
        <v>16245</v>
      </c>
      <c r="G15" s="114">
        <v>7354</v>
      </c>
      <c r="H15" s="114">
        <v>23481</v>
      </c>
      <c r="I15" s="115">
        <v>11307</v>
      </c>
      <c r="J15" s="114">
        <v>9046</v>
      </c>
      <c r="K15" s="114">
        <v>2261</v>
      </c>
      <c r="L15" s="423">
        <v>5609</v>
      </c>
      <c r="M15" s="424">
        <v>4174</v>
      </c>
    </row>
    <row r="16" spans="1:13" ht="11.1" customHeight="1" x14ac:dyDescent="0.2">
      <c r="A16" s="422" t="s">
        <v>389</v>
      </c>
      <c r="B16" s="115">
        <v>72002</v>
      </c>
      <c r="C16" s="114">
        <v>36686</v>
      </c>
      <c r="D16" s="114">
        <v>35316</v>
      </c>
      <c r="E16" s="114">
        <v>54449</v>
      </c>
      <c r="F16" s="114">
        <v>16834</v>
      </c>
      <c r="G16" s="114">
        <v>7945</v>
      </c>
      <c r="H16" s="114">
        <v>23999</v>
      </c>
      <c r="I16" s="115">
        <v>11207</v>
      </c>
      <c r="J16" s="114">
        <v>8798</v>
      </c>
      <c r="K16" s="114">
        <v>2409</v>
      </c>
      <c r="L16" s="423">
        <v>6849</v>
      </c>
      <c r="M16" s="424">
        <v>5495</v>
      </c>
    </row>
    <row r="17" spans="1:13" s="110" customFormat="1" ht="11.1" customHeight="1" x14ac:dyDescent="0.2">
      <c r="A17" s="422" t="s">
        <v>390</v>
      </c>
      <c r="B17" s="115">
        <v>70356</v>
      </c>
      <c r="C17" s="114">
        <v>35492</v>
      </c>
      <c r="D17" s="114">
        <v>34864</v>
      </c>
      <c r="E17" s="114">
        <v>53777</v>
      </c>
      <c r="F17" s="114">
        <v>16543</v>
      </c>
      <c r="G17" s="114">
        <v>7496</v>
      </c>
      <c r="H17" s="114">
        <v>23806</v>
      </c>
      <c r="I17" s="115">
        <v>11391</v>
      </c>
      <c r="J17" s="114">
        <v>9017</v>
      </c>
      <c r="K17" s="114">
        <v>2374</v>
      </c>
      <c r="L17" s="423">
        <v>3687</v>
      </c>
      <c r="M17" s="424">
        <v>5308</v>
      </c>
    </row>
    <row r="18" spans="1:13" ht="15" customHeight="1" x14ac:dyDescent="0.2">
      <c r="A18" s="422" t="s">
        <v>392</v>
      </c>
      <c r="B18" s="115">
        <v>69640</v>
      </c>
      <c r="C18" s="114">
        <v>35176</v>
      </c>
      <c r="D18" s="114">
        <v>34464</v>
      </c>
      <c r="E18" s="114">
        <v>52837</v>
      </c>
      <c r="F18" s="114">
        <v>16724</v>
      </c>
      <c r="G18" s="114">
        <v>7060</v>
      </c>
      <c r="H18" s="114">
        <v>23877</v>
      </c>
      <c r="I18" s="115">
        <v>10997</v>
      </c>
      <c r="J18" s="114">
        <v>8733</v>
      </c>
      <c r="K18" s="114">
        <v>2264</v>
      </c>
      <c r="L18" s="423">
        <v>5310</v>
      </c>
      <c r="M18" s="424">
        <v>6040</v>
      </c>
    </row>
    <row r="19" spans="1:13" ht="11.1" customHeight="1" x14ac:dyDescent="0.2">
      <c r="A19" s="422" t="s">
        <v>388</v>
      </c>
      <c r="B19" s="115">
        <v>70568</v>
      </c>
      <c r="C19" s="114">
        <v>35737</v>
      </c>
      <c r="D19" s="114">
        <v>34831</v>
      </c>
      <c r="E19" s="114">
        <v>53283</v>
      </c>
      <c r="F19" s="114">
        <v>17193</v>
      </c>
      <c r="G19" s="114">
        <v>6764</v>
      </c>
      <c r="H19" s="114">
        <v>24556</v>
      </c>
      <c r="I19" s="115">
        <v>11281</v>
      </c>
      <c r="J19" s="114">
        <v>8864</v>
      </c>
      <c r="K19" s="114">
        <v>2417</v>
      </c>
      <c r="L19" s="423">
        <v>4578</v>
      </c>
      <c r="M19" s="424">
        <v>3684</v>
      </c>
    </row>
    <row r="20" spans="1:13" ht="11.1" customHeight="1" x14ac:dyDescent="0.2">
      <c r="A20" s="422" t="s">
        <v>389</v>
      </c>
      <c r="B20" s="115">
        <v>71665</v>
      </c>
      <c r="C20" s="114">
        <v>36348</v>
      </c>
      <c r="D20" s="114">
        <v>35317</v>
      </c>
      <c r="E20" s="114">
        <v>53971</v>
      </c>
      <c r="F20" s="114">
        <v>17563</v>
      </c>
      <c r="G20" s="114">
        <v>7267</v>
      </c>
      <c r="H20" s="114">
        <v>25002</v>
      </c>
      <c r="I20" s="115">
        <v>11321</v>
      </c>
      <c r="J20" s="114">
        <v>8703</v>
      </c>
      <c r="K20" s="114">
        <v>2618</v>
      </c>
      <c r="L20" s="423">
        <v>6134</v>
      </c>
      <c r="M20" s="424">
        <v>5211</v>
      </c>
    </row>
    <row r="21" spans="1:13" s="110" customFormat="1" ht="11.1" customHeight="1" x14ac:dyDescent="0.2">
      <c r="A21" s="422" t="s">
        <v>390</v>
      </c>
      <c r="B21" s="115">
        <v>70269</v>
      </c>
      <c r="C21" s="114">
        <v>35146</v>
      </c>
      <c r="D21" s="114">
        <v>35123</v>
      </c>
      <c r="E21" s="114">
        <v>53003</v>
      </c>
      <c r="F21" s="114">
        <v>17236</v>
      </c>
      <c r="G21" s="114">
        <v>6798</v>
      </c>
      <c r="H21" s="114">
        <v>24876</v>
      </c>
      <c r="I21" s="115">
        <v>11542</v>
      </c>
      <c r="J21" s="114">
        <v>8878</v>
      </c>
      <c r="K21" s="114">
        <v>2664</v>
      </c>
      <c r="L21" s="423">
        <v>3574</v>
      </c>
      <c r="M21" s="424">
        <v>5186</v>
      </c>
    </row>
    <row r="22" spans="1:13" ht="15" customHeight="1" x14ac:dyDescent="0.2">
      <c r="A22" s="422" t="s">
        <v>393</v>
      </c>
      <c r="B22" s="115">
        <v>69108</v>
      </c>
      <c r="C22" s="114">
        <v>34335</v>
      </c>
      <c r="D22" s="114">
        <v>34773</v>
      </c>
      <c r="E22" s="114">
        <v>51763</v>
      </c>
      <c r="F22" s="114">
        <v>17157</v>
      </c>
      <c r="G22" s="114">
        <v>6313</v>
      </c>
      <c r="H22" s="114">
        <v>24921</v>
      </c>
      <c r="I22" s="115">
        <v>11170</v>
      </c>
      <c r="J22" s="114">
        <v>8664</v>
      </c>
      <c r="K22" s="114">
        <v>2506</v>
      </c>
      <c r="L22" s="423">
        <v>4558</v>
      </c>
      <c r="M22" s="424">
        <v>5693</v>
      </c>
    </row>
    <row r="23" spans="1:13" ht="11.1" customHeight="1" x14ac:dyDescent="0.2">
      <c r="A23" s="422" t="s">
        <v>388</v>
      </c>
      <c r="B23" s="115">
        <v>70699</v>
      </c>
      <c r="C23" s="114">
        <v>35495</v>
      </c>
      <c r="D23" s="114">
        <v>35204</v>
      </c>
      <c r="E23" s="114">
        <v>52911</v>
      </c>
      <c r="F23" s="114">
        <v>17570</v>
      </c>
      <c r="G23" s="114">
        <v>6070</v>
      </c>
      <c r="H23" s="114">
        <v>25775</v>
      </c>
      <c r="I23" s="115">
        <v>11235</v>
      </c>
      <c r="J23" s="114">
        <v>8633</v>
      </c>
      <c r="K23" s="114">
        <v>2602</v>
      </c>
      <c r="L23" s="423">
        <v>5092</v>
      </c>
      <c r="M23" s="424">
        <v>3622</v>
      </c>
    </row>
    <row r="24" spans="1:13" ht="11.1" customHeight="1" x14ac:dyDescent="0.2">
      <c r="A24" s="422" t="s">
        <v>389</v>
      </c>
      <c r="B24" s="115">
        <v>72083</v>
      </c>
      <c r="C24" s="114">
        <v>36393</v>
      </c>
      <c r="D24" s="114">
        <v>35690</v>
      </c>
      <c r="E24" s="114">
        <v>52845</v>
      </c>
      <c r="F24" s="114">
        <v>17735</v>
      </c>
      <c r="G24" s="114">
        <v>6603</v>
      </c>
      <c r="H24" s="114">
        <v>26238</v>
      </c>
      <c r="I24" s="115">
        <v>11287</v>
      </c>
      <c r="J24" s="114">
        <v>8621</v>
      </c>
      <c r="K24" s="114">
        <v>2666</v>
      </c>
      <c r="L24" s="423">
        <v>6350</v>
      </c>
      <c r="M24" s="424">
        <v>5122</v>
      </c>
    </row>
    <row r="25" spans="1:13" s="110" customFormat="1" ht="11.1" customHeight="1" x14ac:dyDescent="0.2">
      <c r="A25" s="422" t="s">
        <v>390</v>
      </c>
      <c r="B25" s="115">
        <v>70440</v>
      </c>
      <c r="C25" s="114">
        <v>35172</v>
      </c>
      <c r="D25" s="114">
        <v>35268</v>
      </c>
      <c r="E25" s="114">
        <v>51266</v>
      </c>
      <c r="F25" s="114">
        <v>17684</v>
      </c>
      <c r="G25" s="114">
        <v>6083</v>
      </c>
      <c r="H25" s="114">
        <v>26053</v>
      </c>
      <c r="I25" s="115">
        <v>11409</v>
      </c>
      <c r="J25" s="114">
        <v>8786</v>
      </c>
      <c r="K25" s="114">
        <v>2623</v>
      </c>
      <c r="L25" s="423">
        <v>3437</v>
      </c>
      <c r="M25" s="424">
        <v>5057</v>
      </c>
    </row>
    <row r="26" spans="1:13" ht="15" customHeight="1" x14ac:dyDescent="0.2">
      <c r="A26" s="422" t="s">
        <v>394</v>
      </c>
      <c r="B26" s="115">
        <v>70056</v>
      </c>
      <c r="C26" s="114">
        <v>35165</v>
      </c>
      <c r="D26" s="114">
        <v>34891</v>
      </c>
      <c r="E26" s="114">
        <v>50935</v>
      </c>
      <c r="F26" s="114">
        <v>17634</v>
      </c>
      <c r="G26" s="114">
        <v>5747</v>
      </c>
      <c r="H26" s="114">
        <v>26235</v>
      </c>
      <c r="I26" s="115">
        <v>11308</v>
      </c>
      <c r="J26" s="114">
        <v>8724</v>
      </c>
      <c r="K26" s="114">
        <v>2584</v>
      </c>
      <c r="L26" s="423">
        <v>5061</v>
      </c>
      <c r="M26" s="424">
        <v>5520</v>
      </c>
    </row>
    <row r="27" spans="1:13" ht="11.1" customHeight="1" x14ac:dyDescent="0.2">
      <c r="A27" s="422" t="s">
        <v>388</v>
      </c>
      <c r="B27" s="115">
        <v>71454</v>
      </c>
      <c r="C27" s="114">
        <v>36056</v>
      </c>
      <c r="D27" s="114">
        <v>35398</v>
      </c>
      <c r="E27" s="114">
        <v>51928</v>
      </c>
      <c r="F27" s="114">
        <v>18031</v>
      </c>
      <c r="G27" s="114">
        <v>5539</v>
      </c>
      <c r="H27" s="114">
        <v>27003</v>
      </c>
      <c r="I27" s="115">
        <v>11459</v>
      </c>
      <c r="J27" s="114">
        <v>8795</v>
      </c>
      <c r="K27" s="114">
        <v>2664</v>
      </c>
      <c r="L27" s="423">
        <v>5591</v>
      </c>
      <c r="M27" s="424">
        <v>4162</v>
      </c>
    </row>
    <row r="28" spans="1:13" ht="11.1" customHeight="1" x14ac:dyDescent="0.2">
      <c r="A28" s="422" t="s">
        <v>389</v>
      </c>
      <c r="B28" s="115">
        <v>72491</v>
      </c>
      <c r="C28" s="114">
        <v>36659</v>
      </c>
      <c r="D28" s="114">
        <v>35832</v>
      </c>
      <c r="E28" s="114">
        <v>53568</v>
      </c>
      <c r="F28" s="114">
        <v>18200</v>
      </c>
      <c r="G28" s="114">
        <v>6106</v>
      </c>
      <c r="H28" s="114">
        <v>27249</v>
      </c>
      <c r="I28" s="115">
        <v>11369</v>
      </c>
      <c r="J28" s="114">
        <v>8623</v>
      </c>
      <c r="K28" s="114">
        <v>2746</v>
      </c>
      <c r="L28" s="423">
        <v>6062</v>
      </c>
      <c r="M28" s="424">
        <v>5195</v>
      </c>
    </row>
    <row r="29" spans="1:13" s="110" customFormat="1" ht="11.1" customHeight="1" x14ac:dyDescent="0.2">
      <c r="A29" s="422" t="s">
        <v>390</v>
      </c>
      <c r="B29" s="115">
        <v>71124</v>
      </c>
      <c r="C29" s="114">
        <v>35476</v>
      </c>
      <c r="D29" s="114">
        <v>35648</v>
      </c>
      <c r="E29" s="114">
        <v>52952</v>
      </c>
      <c r="F29" s="114">
        <v>18107</v>
      </c>
      <c r="G29" s="114">
        <v>5813</v>
      </c>
      <c r="H29" s="114">
        <v>26951</v>
      </c>
      <c r="I29" s="115">
        <v>11318</v>
      </c>
      <c r="J29" s="114">
        <v>8651</v>
      </c>
      <c r="K29" s="114">
        <v>2667</v>
      </c>
      <c r="L29" s="423">
        <v>3462</v>
      </c>
      <c r="M29" s="424">
        <v>4832</v>
      </c>
    </row>
    <row r="30" spans="1:13" ht="15" customHeight="1" x14ac:dyDescent="0.2">
      <c r="A30" s="422" t="s">
        <v>395</v>
      </c>
      <c r="B30" s="115">
        <v>70889</v>
      </c>
      <c r="C30" s="114">
        <v>35517</v>
      </c>
      <c r="D30" s="114">
        <v>35372</v>
      </c>
      <c r="E30" s="114">
        <v>52366</v>
      </c>
      <c r="F30" s="114">
        <v>18468</v>
      </c>
      <c r="G30" s="114">
        <v>5471</v>
      </c>
      <c r="H30" s="114">
        <v>27019</v>
      </c>
      <c r="I30" s="115">
        <v>10841</v>
      </c>
      <c r="J30" s="114">
        <v>8202</v>
      </c>
      <c r="K30" s="114">
        <v>2639</v>
      </c>
      <c r="L30" s="423">
        <v>5360</v>
      </c>
      <c r="M30" s="424">
        <v>5496</v>
      </c>
    </row>
    <row r="31" spans="1:13" ht="11.1" customHeight="1" x14ac:dyDescent="0.2">
      <c r="A31" s="422" t="s">
        <v>388</v>
      </c>
      <c r="B31" s="115">
        <v>71959</v>
      </c>
      <c r="C31" s="114">
        <v>36127</v>
      </c>
      <c r="D31" s="114">
        <v>35832</v>
      </c>
      <c r="E31" s="114">
        <v>53029</v>
      </c>
      <c r="F31" s="114">
        <v>18903</v>
      </c>
      <c r="G31" s="114">
        <v>5175</v>
      </c>
      <c r="H31" s="114">
        <v>27676</v>
      </c>
      <c r="I31" s="115">
        <v>10856</v>
      </c>
      <c r="J31" s="114">
        <v>8158</v>
      </c>
      <c r="K31" s="114">
        <v>2698</v>
      </c>
      <c r="L31" s="423">
        <v>5025</v>
      </c>
      <c r="M31" s="424">
        <v>4005</v>
      </c>
    </row>
    <row r="32" spans="1:13" ht="11.1" customHeight="1" x14ac:dyDescent="0.2">
      <c r="A32" s="422" t="s">
        <v>389</v>
      </c>
      <c r="B32" s="115">
        <v>72936</v>
      </c>
      <c r="C32" s="114">
        <v>36738</v>
      </c>
      <c r="D32" s="114">
        <v>36198</v>
      </c>
      <c r="E32" s="114">
        <v>53627</v>
      </c>
      <c r="F32" s="114">
        <v>19295</v>
      </c>
      <c r="G32" s="114">
        <v>5769</v>
      </c>
      <c r="H32" s="114">
        <v>27808</v>
      </c>
      <c r="I32" s="115">
        <v>10758</v>
      </c>
      <c r="J32" s="114">
        <v>7950</v>
      </c>
      <c r="K32" s="114">
        <v>2808</v>
      </c>
      <c r="L32" s="423">
        <v>6148</v>
      </c>
      <c r="M32" s="424">
        <v>5273</v>
      </c>
    </row>
    <row r="33" spans="1:13" s="110" customFormat="1" ht="11.1" customHeight="1" x14ac:dyDescent="0.2">
      <c r="A33" s="422" t="s">
        <v>390</v>
      </c>
      <c r="B33" s="115">
        <v>72088</v>
      </c>
      <c r="C33" s="114">
        <v>36042</v>
      </c>
      <c r="D33" s="114">
        <v>36046</v>
      </c>
      <c r="E33" s="114">
        <v>52622</v>
      </c>
      <c r="F33" s="114">
        <v>19462</v>
      </c>
      <c r="G33" s="114">
        <v>5464</v>
      </c>
      <c r="H33" s="114">
        <v>27649</v>
      </c>
      <c r="I33" s="115">
        <v>10784</v>
      </c>
      <c r="J33" s="114">
        <v>8018</v>
      </c>
      <c r="K33" s="114">
        <v>2766</v>
      </c>
      <c r="L33" s="423">
        <v>3964</v>
      </c>
      <c r="M33" s="424">
        <v>4844</v>
      </c>
    </row>
    <row r="34" spans="1:13" ht="15" customHeight="1" x14ac:dyDescent="0.2">
      <c r="A34" s="422" t="s">
        <v>396</v>
      </c>
      <c r="B34" s="115">
        <v>71850</v>
      </c>
      <c r="C34" s="114">
        <v>36001</v>
      </c>
      <c r="D34" s="114">
        <v>35849</v>
      </c>
      <c r="E34" s="114">
        <v>52307</v>
      </c>
      <c r="F34" s="114">
        <v>19541</v>
      </c>
      <c r="G34" s="114">
        <v>5231</v>
      </c>
      <c r="H34" s="114">
        <v>27843</v>
      </c>
      <c r="I34" s="115">
        <v>10559</v>
      </c>
      <c r="J34" s="114">
        <v>7908</v>
      </c>
      <c r="K34" s="114">
        <v>2651</v>
      </c>
      <c r="L34" s="423">
        <v>5058</v>
      </c>
      <c r="M34" s="424">
        <v>5329</v>
      </c>
    </row>
    <row r="35" spans="1:13" ht="11.1" customHeight="1" x14ac:dyDescent="0.2">
      <c r="A35" s="422" t="s">
        <v>388</v>
      </c>
      <c r="B35" s="115">
        <v>72801</v>
      </c>
      <c r="C35" s="114">
        <v>36640</v>
      </c>
      <c r="D35" s="114">
        <v>36161</v>
      </c>
      <c r="E35" s="114">
        <v>52846</v>
      </c>
      <c r="F35" s="114">
        <v>19955</v>
      </c>
      <c r="G35" s="114">
        <v>5073</v>
      </c>
      <c r="H35" s="114">
        <v>28355</v>
      </c>
      <c r="I35" s="115">
        <v>10669</v>
      </c>
      <c r="J35" s="114">
        <v>7906</v>
      </c>
      <c r="K35" s="114">
        <v>2763</v>
      </c>
      <c r="L35" s="423">
        <v>5151</v>
      </c>
      <c r="M35" s="424">
        <v>4194</v>
      </c>
    </row>
    <row r="36" spans="1:13" ht="11.1" customHeight="1" x14ac:dyDescent="0.2">
      <c r="A36" s="422" t="s">
        <v>389</v>
      </c>
      <c r="B36" s="115">
        <v>74292</v>
      </c>
      <c r="C36" s="114">
        <v>37470</v>
      </c>
      <c r="D36" s="114">
        <v>36822</v>
      </c>
      <c r="E36" s="114">
        <v>53767</v>
      </c>
      <c r="F36" s="114">
        <v>20525</v>
      </c>
      <c r="G36" s="114">
        <v>5874</v>
      </c>
      <c r="H36" s="114">
        <v>28622</v>
      </c>
      <c r="I36" s="115">
        <v>10644</v>
      </c>
      <c r="J36" s="114">
        <v>7763</v>
      </c>
      <c r="K36" s="114">
        <v>2881</v>
      </c>
      <c r="L36" s="423">
        <v>6408</v>
      </c>
      <c r="M36" s="424">
        <v>5177</v>
      </c>
    </row>
    <row r="37" spans="1:13" s="110" customFormat="1" ht="11.1" customHeight="1" x14ac:dyDescent="0.2">
      <c r="A37" s="422" t="s">
        <v>390</v>
      </c>
      <c r="B37" s="115">
        <v>73019</v>
      </c>
      <c r="C37" s="114">
        <v>36648</v>
      </c>
      <c r="D37" s="114">
        <v>36371</v>
      </c>
      <c r="E37" s="114">
        <v>52690</v>
      </c>
      <c r="F37" s="114">
        <v>20329</v>
      </c>
      <c r="G37" s="114">
        <v>5589</v>
      </c>
      <c r="H37" s="114">
        <v>28351</v>
      </c>
      <c r="I37" s="115">
        <v>10621</v>
      </c>
      <c r="J37" s="114">
        <v>7748</v>
      </c>
      <c r="K37" s="114">
        <v>2873</v>
      </c>
      <c r="L37" s="423">
        <v>3778</v>
      </c>
      <c r="M37" s="424">
        <v>5069</v>
      </c>
    </row>
    <row r="38" spans="1:13" ht="15" customHeight="1" x14ac:dyDescent="0.2">
      <c r="A38" s="425" t="s">
        <v>397</v>
      </c>
      <c r="B38" s="115">
        <v>72687</v>
      </c>
      <c r="C38" s="114">
        <v>36606</v>
      </c>
      <c r="D38" s="114">
        <v>36081</v>
      </c>
      <c r="E38" s="114">
        <v>52287</v>
      </c>
      <c r="F38" s="114">
        <v>20400</v>
      </c>
      <c r="G38" s="114">
        <v>5375</v>
      </c>
      <c r="H38" s="114">
        <v>28386</v>
      </c>
      <c r="I38" s="115">
        <v>10198</v>
      </c>
      <c r="J38" s="114">
        <v>7442</v>
      </c>
      <c r="K38" s="114">
        <v>2756</v>
      </c>
      <c r="L38" s="423">
        <v>5705</v>
      </c>
      <c r="M38" s="424">
        <v>5994</v>
      </c>
    </row>
    <row r="39" spans="1:13" ht="11.1" customHeight="1" x14ac:dyDescent="0.2">
      <c r="A39" s="422" t="s">
        <v>388</v>
      </c>
      <c r="B39" s="115">
        <v>73376</v>
      </c>
      <c r="C39" s="114">
        <v>37082</v>
      </c>
      <c r="D39" s="114">
        <v>36294</v>
      </c>
      <c r="E39" s="114">
        <v>52643</v>
      </c>
      <c r="F39" s="114">
        <v>20733</v>
      </c>
      <c r="G39" s="114">
        <v>5229</v>
      </c>
      <c r="H39" s="114">
        <v>28941</v>
      </c>
      <c r="I39" s="115">
        <v>10225</v>
      </c>
      <c r="J39" s="114">
        <v>7379</v>
      </c>
      <c r="K39" s="114">
        <v>2846</v>
      </c>
      <c r="L39" s="423">
        <v>4824</v>
      </c>
      <c r="M39" s="424">
        <v>4160</v>
      </c>
    </row>
    <row r="40" spans="1:13" ht="11.1" customHeight="1" x14ac:dyDescent="0.2">
      <c r="A40" s="425" t="s">
        <v>389</v>
      </c>
      <c r="B40" s="115">
        <v>74582</v>
      </c>
      <c r="C40" s="114">
        <v>37797</v>
      </c>
      <c r="D40" s="114">
        <v>36785</v>
      </c>
      <c r="E40" s="114">
        <v>53589</v>
      </c>
      <c r="F40" s="114">
        <v>20993</v>
      </c>
      <c r="G40" s="114">
        <v>5907</v>
      </c>
      <c r="H40" s="114">
        <v>29194</v>
      </c>
      <c r="I40" s="115">
        <v>10078</v>
      </c>
      <c r="J40" s="114">
        <v>7188</v>
      </c>
      <c r="K40" s="114">
        <v>2890</v>
      </c>
      <c r="L40" s="423">
        <v>6222</v>
      </c>
      <c r="M40" s="424">
        <v>5181</v>
      </c>
    </row>
    <row r="41" spans="1:13" s="110" customFormat="1" ht="11.1" customHeight="1" x14ac:dyDescent="0.2">
      <c r="A41" s="422" t="s">
        <v>390</v>
      </c>
      <c r="B41" s="115">
        <v>73731</v>
      </c>
      <c r="C41" s="114">
        <v>37092</v>
      </c>
      <c r="D41" s="114">
        <v>36639</v>
      </c>
      <c r="E41" s="114">
        <v>52796</v>
      </c>
      <c r="F41" s="114">
        <v>20935</v>
      </c>
      <c r="G41" s="114">
        <v>5675</v>
      </c>
      <c r="H41" s="114">
        <v>29063</v>
      </c>
      <c r="I41" s="115">
        <v>10227</v>
      </c>
      <c r="J41" s="114">
        <v>7315</v>
      </c>
      <c r="K41" s="114">
        <v>2912</v>
      </c>
      <c r="L41" s="423">
        <v>3637</v>
      </c>
      <c r="M41" s="424">
        <v>4527</v>
      </c>
    </row>
    <row r="42" spans="1:13" ht="15" customHeight="1" x14ac:dyDescent="0.2">
      <c r="A42" s="422" t="s">
        <v>398</v>
      </c>
      <c r="B42" s="115">
        <v>73295</v>
      </c>
      <c r="C42" s="114">
        <v>36960</v>
      </c>
      <c r="D42" s="114">
        <v>36335</v>
      </c>
      <c r="E42" s="114">
        <v>52331</v>
      </c>
      <c r="F42" s="114">
        <v>20964</v>
      </c>
      <c r="G42" s="114">
        <v>5467</v>
      </c>
      <c r="H42" s="114">
        <v>28996</v>
      </c>
      <c r="I42" s="115">
        <v>9949</v>
      </c>
      <c r="J42" s="114">
        <v>7104</v>
      </c>
      <c r="K42" s="114">
        <v>2845</v>
      </c>
      <c r="L42" s="423">
        <v>5631</v>
      </c>
      <c r="M42" s="424">
        <v>6160</v>
      </c>
    </row>
    <row r="43" spans="1:13" ht="11.1" customHeight="1" x14ac:dyDescent="0.2">
      <c r="A43" s="422" t="s">
        <v>388</v>
      </c>
      <c r="B43" s="115">
        <v>73859</v>
      </c>
      <c r="C43" s="114">
        <v>37385</v>
      </c>
      <c r="D43" s="114">
        <v>36474</v>
      </c>
      <c r="E43" s="114">
        <v>52589</v>
      </c>
      <c r="F43" s="114">
        <v>21270</v>
      </c>
      <c r="G43" s="114">
        <v>5285</v>
      </c>
      <c r="H43" s="114">
        <v>29475</v>
      </c>
      <c r="I43" s="115">
        <v>10206</v>
      </c>
      <c r="J43" s="114">
        <v>7217</v>
      </c>
      <c r="K43" s="114">
        <v>2989</v>
      </c>
      <c r="L43" s="423">
        <v>5096</v>
      </c>
      <c r="M43" s="424">
        <v>4541</v>
      </c>
    </row>
    <row r="44" spans="1:13" ht="11.1" customHeight="1" x14ac:dyDescent="0.2">
      <c r="A44" s="422" t="s">
        <v>389</v>
      </c>
      <c r="B44" s="115">
        <v>74738</v>
      </c>
      <c r="C44" s="114">
        <v>37867</v>
      </c>
      <c r="D44" s="114">
        <v>36871</v>
      </c>
      <c r="E44" s="114">
        <v>53189</v>
      </c>
      <c r="F44" s="114">
        <v>21549</v>
      </c>
      <c r="G44" s="114">
        <v>6057</v>
      </c>
      <c r="H44" s="114">
        <v>29574</v>
      </c>
      <c r="I44" s="115">
        <v>10193</v>
      </c>
      <c r="J44" s="114">
        <v>7131</v>
      </c>
      <c r="K44" s="114">
        <v>3062</v>
      </c>
      <c r="L44" s="423">
        <v>6350</v>
      </c>
      <c r="M44" s="424">
        <v>5555</v>
      </c>
    </row>
    <row r="45" spans="1:13" s="110" customFormat="1" ht="11.1" customHeight="1" x14ac:dyDescent="0.2">
      <c r="A45" s="422" t="s">
        <v>390</v>
      </c>
      <c r="B45" s="115">
        <v>73685</v>
      </c>
      <c r="C45" s="114">
        <v>37096</v>
      </c>
      <c r="D45" s="114">
        <v>36589</v>
      </c>
      <c r="E45" s="114">
        <v>52176</v>
      </c>
      <c r="F45" s="114">
        <v>21509</v>
      </c>
      <c r="G45" s="114">
        <v>5825</v>
      </c>
      <c r="H45" s="114">
        <v>29306</v>
      </c>
      <c r="I45" s="115">
        <v>10330</v>
      </c>
      <c r="J45" s="114">
        <v>7258</v>
      </c>
      <c r="K45" s="114">
        <v>3072</v>
      </c>
      <c r="L45" s="423">
        <v>3958</v>
      </c>
      <c r="M45" s="424">
        <v>5050</v>
      </c>
    </row>
    <row r="46" spans="1:13" ht="15" customHeight="1" x14ac:dyDescent="0.2">
      <c r="A46" s="422" t="s">
        <v>399</v>
      </c>
      <c r="B46" s="115">
        <v>72918</v>
      </c>
      <c r="C46" s="114">
        <v>36784</v>
      </c>
      <c r="D46" s="114">
        <v>36134</v>
      </c>
      <c r="E46" s="114">
        <v>51526</v>
      </c>
      <c r="F46" s="114">
        <v>21392</v>
      </c>
      <c r="G46" s="114">
        <v>5552</v>
      </c>
      <c r="H46" s="114">
        <v>29094</v>
      </c>
      <c r="I46" s="115">
        <v>10135</v>
      </c>
      <c r="J46" s="114">
        <v>7126</v>
      </c>
      <c r="K46" s="114">
        <v>3009</v>
      </c>
      <c r="L46" s="423">
        <v>5082</v>
      </c>
      <c r="M46" s="424">
        <v>5871</v>
      </c>
    </row>
    <row r="47" spans="1:13" ht="11.1" customHeight="1" x14ac:dyDescent="0.2">
      <c r="A47" s="422" t="s">
        <v>388</v>
      </c>
      <c r="B47" s="115">
        <v>73283</v>
      </c>
      <c r="C47" s="114">
        <v>37087</v>
      </c>
      <c r="D47" s="114">
        <v>36196</v>
      </c>
      <c r="E47" s="114">
        <v>51605</v>
      </c>
      <c r="F47" s="114">
        <v>21678</v>
      </c>
      <c r="G47" s="114">
        <v>5427</v>
      </c>
      <c r="H47" s="114">
        <v>29447</v>
      </c>
      <c r="I47" s="115">
        <v>10407</v>
      </c>
      <c r="J47" s="114">
        <v>7250</v>
      </c>
      <c r="K47" s="114">
        <v>3157</v>
      </c>
      <c r="L47" s="423">
        <v>4689</v>
      </c>
      <c r="M47" s="424">
        <v>4292</v>
      </c>
    </row>
    <row r="48" spans="1:13" ht="11.1" customHeight="1" x14ac:dyDescent="0.2">
      <c r="A48" s="422" t="s">
        <v>389</v>
      </c>
      <c r="B48" s="115">
        <v>73979</v>
      </c>
      <c r="C48" s="114">
        <v>37512</v>
      </c>
      <c r="D48" s="114">
        <v>36467</v>
      </c>
      <c r="E48" s="114">
        <v>52047</v>
      </c>
      <c r="F48" s="114">
        <v>21932</v>
      </c>
      <c r="G48" s="114">
        <v>6165</v>
      </c>
      <c r="H48" s="114">
        <v>29532</v>
      </c>
      <c r="I48" s="115">
        <v>10357</v>
      </c>
      <c r="J48" s="114">
        <v>7107</v>
      </c>
      <c r="K48" s="114">
        <v>3250</v>
      </c>
      <c r="L48" s="423">
        <v>5796</v>
      </c>
      <c r="M48" s="424">
        <v>5130</v>
      </c>
    </row>
    <row r="49" spans="1:17" s="110" customFormat="1" ht="11.1" customHeight="1" x14ac:dyDescent="0.2">
      <c r="A49" s="422" t="s">
        <v>390</v>
      </c>
      <c r="B49" s="115">
        <v>73039</v>
      </c>
      <c r="C49" s="114">
        <v>36815</v>
      </c>
      <c r="D49" s="114">
        <v>36224</v>
      </c>
      <c r="E49" s="114">
        <v>51167</v>
      </c>
      <c r="F49" s="114">
        <v>21872</v>
      </c>
      <c r="G49" s="114">
        <v>5961</v>
      </c>
      <c r="H49" s="114">
        <v>29274</v>
      </c>
      <c r="I49" s="115">
        <v>10437</v>
      </c>
      <c r="J49" s="114">
        <v>7182</v>
      </c>
      <c r="K49" s="114">
        <v>3255</v>
      </c>
      <c r="L49" s="423">
        <v>3423</v>
      </c>
      <c r="M49" s="424">
        <v>4445</v>
      </c>
    </row>
    <row r="50" spans="1:17" ht="15" customHeight="1" x14ac:dyDescent="0.2">
      <c r="A50" s="422" t="s">
        <v>400</v>
      </c>
      <c r="B50" s="143">
        <v>72319</v>
      </c>
      <c r="C50" s="144">
        <v>36505</v>
      </c>
      <c r="D50" s="144">
        <v>35814</v>
      </c>
      <c r="E50" s="144">
        <v>50525</v>
      </c>
      <c r="F50" s="144">
        <v>21794</v>
      </c>
      <c r="G50" s="144">
        <v>5725</v>
      </c>
      <c r="H50" s="144">
        <v>29149</v>
      </c>
      <c r="I50" s="143">
        <v>9925</v>
      </c>
      <c r="J50" s="144">
        <v>6848</v>
      </c>
      <c r="K50" s="144">
        <v>3077</v>
      </c>
      <c r="L50" s="426">
        <v>4646</v>
      </c>
      <c r="M50" s="427">
        <v>5454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-0.82147069310732601</v>
      </c>
      <c r="C6" s="480">
        <f>'Tabelle 3.3'!J11</f>
        <v>-2.0720276270350273</v>
      </c>
      <c r="D6" s="481">
        <f t="shared" ref="D6:E9" si="0">IF(OR(AND(B6&gt;=-50,B6&lt;=50),ISNUMBER(B6)=FALSE),B6,"")</f>
        <v>-0.82147069310732601</v>
      </c>
      <c r="E6" s="481">
        <f t="shared" si="0"/>
        <v>-2.0720276270350273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-0.19765179914377964</v>
      </c>
      <c r="C7" s="480">
        <f>'Tabelle 3.1'!J23</f>
        <v>-3.074721427182038</v>
      </c>
      <c r="D7" s="481">
        <f t="shared" si="0"/>
        <v>-0.19765179914377964</v>
      </c>
      <c r="E7" s="481">
        <f>IF(OR(AND(C7&gt;=-50,C7&lt;=50),ISNUMBER(C7)=FALSE),C7,"")</f>
        <v>-3.074721427182038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-0.82147069310732601</v>
      </c>
      <c r="C14" s="480">
        <f>'Tabelle 3.3'!J11</f>
        <v>-2.0720276270350273</v>
      </c>
      <c r="D14" s="481">
        <f>IF(OR(AND(B14&gt;=-50,B14&lt;=50),ISNUMBER(B14)=FALSE),B14,"")</f>
        <v>-0.82147069310732601</v>
      </c>
      <c r="E14" s="481">
        <f>IF(OR(AND(C14&gt;=-50,C14&lt;=50),ISNUMBER(C14)=FALSE),C14,"")</f>
        <v>-2.0720276270350273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-1.7760617760617761</v>
      </c>
      <c r="C15" s="480">
        <f>'Tabelle 3.3'!J12</f>
        <v>-0.84388185654008441</v>
      </c>
      <c r="D15" s="481">
        <f t="shared" ref="D15:E45" si="3">IF(OR(AND(B15&gt;=-50,B15&lt;=50),ISNUMBER(B15)=FALSE),B15,"")</f>
        <v>-1.7760617760617761</v>
      </c>
      <c r="E15" s="481">
        <f t="shared" si="3"/>
        <v>-0.84388185654008441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1.1038961038961039</v>
      </c>
      <c r="C16" s="480">
        <f>'Tabelle 3.3'!J13</f>
        <v>0</v>
      </c>
      <c r="D16" s="481">
        <f t="shared" si="3"/>
        <v>1.1038961038961039</v>
      </c>
      <c r="E16" s="481">
        <f t="shared" si="3"/>
        <v>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-2.2001725625539259</v>
      </c>
      <c r="C17" s="480">
        <f>'Tabelle 3.3'!J14</f>
        <v>0</v>
      </c>
      <c r="D17" s="481">
        <f t="shared" si="3"/>
        <v>-2.2001725625539259</v>
      </c>
      <c r="E17" s="481">
        <f t="shared" si="3"/>
        <v>0</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-3.8668098818474759</v>
      </c>
      <c r="C18" s="480">
        <f>'Tabelle 3.3'!J15</f>
        <v>1.5094339622641511</v>
      </c>
      <c r="D18" s="481">
        <f t="shared" si="3"/>
        <v>-3.8668098818474759</v>
      </c>
      <c r="E18" s="481">
        <f t="shared" si="3"/>
        <v>1.5094339622641511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-1.6339869281045751</v>
      </c>
      <c r="C19" s="480">
        <f>'Tabelle 3.3'!J16</f>
        <v>-3.7135278514588861</v>
      </c>
      <c r="D19" s="481">
        <f t="shared" si="3"/>
        <v>-1.6339869281045751</v>
      </c>
      <c r="E19" s="481">
        <f t="shared" si="3"/>
        <v>-3.7135278514588861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-3.0317385125532921</v>
      </c>
      <c r="C20" s="480">
        <f>'Tabelle 3.3'!J17</f>
        <v>10.416666666666666</v>
      </c>
      <c r="D20" s="481">
        <f t="shared" si="3"/>
        <v>-3.0317385125532921</v>
      </c>
      <c r="E20" s="481">
        <f t="shared" si="3"/>
        <v>10.416666666666666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-0.42704626334519574</v>
      </c>
      <c r="C21" s="480">
        <f>'Tabelle 3.3'!J18</f>
        <v>1.6260162601626016</v>
      </c>
      <c r="D21" s="481">
        <f t="shared" si="3"/>
        <v>-0.42704626334519574</v>
      </c>
      <c r="E21" s="481">
        <f t="shared" si="3"/>
        <v>1.6260162601626016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-1.2536273940800928</v>
      </c>
      <c r="C22" s="480">
        <f>'Tabelle 3.3'!J19</f>
        <v>2.0129870129870131</v>
      </c>
      <c r="D22" s="481">
        <f t="shared" si="3"/>
        <v>-1.2536273940800928</v>
      </c>
      <c r="E22" s="481">
        <f t="shared" si="3"/>
        <v>2.0129870129870131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-2.3471756512767605</v>
      </c>
      <c r="C23" s="480">
        <f>'Tabelle 3.3'!J20</f>
        <v>-10.210696920583468</v>
      </c>
      <c r="D23" s="481">
        <f t="shared" si="3"/>
        <v>-2.3471756512767605</v>
      </c>
      <c r="E23" s="481">
        <f t="shared" si="3"/>
        <v>-10.210696920583468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0.14866204162537167</v>
      </c>
      <c r="C24" s="480">
        <f>'Tabelle 3.3'!J21</f>
        <v>-11.929824561403509</v>
      </c>
      <c r="D24" s="481">
        <f t="shared" si="3"/>
        <v>0.14866204162537167</v>
      </c>
      <c r="E24" s="481">
        <f t="shared" si="3"/>
        <v>-11.929824561403509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-15.184381778741866</v>
      </c>
      <c r="C25" s="480">
        <f>'Tabelle 3.3'!J22</f>
        <v>6.4935064935064934</v>
      </c>
      <c r="D25" s="481">
        <f t="shared" si="3"/>
        <v>-15.184381778741866</v>
      </c>
      <c r="E25" s="481">
        <f t="shared" si="3"/>
        <v>6.4935064935064934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-2.2857142857142856</v>
      </c>
      <c r="C26" s="480">
        <f>'Tabelle 3.3'!J23</f>
        <v>-8.3333333333333339</v>
      </c>
      <c r="D26" s="481">
        <f t="shared" si="3"/>
        <v>-2.2857142857142856</v>
      </c>
      <c r="E26" s="481">
        <f t="shared" si="3"/>
        <v>-8.3333333333333339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-0.43273013375295044</v>
      </c>
      <c r="C27" s="480">
        <f>'Tabelle 3.3'!J24</f>
        <v>-1.5360983102918586</v>
      </c>
      <c r="D27" s="481">
        <f t="shared" si="3"/>
        <v>-0.43273013375295044</v>
      </c>
      <c r="E27" s="481">
        <f t="shared" si="3"/>
        <v>-1.5360983102918586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1.9296740994854202</v>
      </c>
      <c r="C28" s="480">
        <f>'Tabelle 3.3'!J25</f>
        <v>10.981535471331389</v>
      </c>
      <c r="D28" s="481">
        <f t="shared" si="3"/>
        <v>1.9296740994854202</v>
      </c>
      <c r="E28" s="481">
        <f t="shared" si="3"/>
        <v>10.981535471331389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-0.16806722689075632</v>
      </c>
      <c r="C29" s="480">
        <f>'Tabelle 3.3'!J26</f>
        <v>2.1276595744680851</v>
      </c>
      <c r="D29" s="481">
        <f t="shared" si="3"/>
        <v>-0.16806722689075632</v>
      </c>
      <c r="E29" s="481">
        <f t="shared" si="3"/>
        <v>2.1276595744680851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-0.98057703186875356</v>
      </c>
      <c r="C30" s="480">
        <f>'Tabelle 3.3'!J27</f>
        <v>-4.6052631578947372</v>
      </c>
      <c r="D30" s="481">
        <f t="shared" si="3"/>
        <v>-0.98057703186875356</v>
      </c>
      <c r="E30" s="481">
        <f t="shared" si="3"/>
        <v>-4.6052631578947372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-1.9704433497536946</v>
      </c>
      <c r="C31" s="480">
        <f>'Tabelle 3.3'!J28</f>
        <v>-2.2522522522522523</v>
      </c>
      <c r="D31" s="481">
        <f t="shared" si="3"/>
        <v>-1.9704433497536946</v>
      </c>
      <c r="E31" s="481">
        <f t="shared" si="3"/>
        <v>-2.2522522522522523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-0.6083782374413349</v>
      </c>
      <c r="C32" s="480">
        <f>'Tabelle 3.3'!J29</f>
        <v>0.98846787479406917</v>
      </c>
      <c r="D32" s="481">
        <f t="shared" si="3"/>
        <v>-0.6083782374413349</v>
      </c>
      <c r="E32" s="481">
        <f t="shared" si="3"/>
        <v>0.98846787479406917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1.1447057359711335</v>
      </c>
      <c r="C33" s="480">
        <f>'Tabelle 3.3'!J30</f>
        <v>-0.45146726862302483</v>
      </c>
      <c r="D33" s="481">
        <f t="shared" si="3"/>
        <v>1.1447057359711335</v>
      </c>
      <c r="E33" s="481">
        <f t="shared" si="3"/>
        <v>-0.45146726862302483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3.3372138145129995</v>
      </c>
      <c r="C34" s="480">
        <f>'Tabelle 3.3'!J31</f>
        <v>-4.5696068012752393</v>
      </c>
      <c r="D34" s="481">
        <f t="shared" si="3"/>
        <v>3.3372138145129995</v>
      </c>
      <c r="E34" s="481">
        <f t="shared" si="3"/>
        <v>-4.5696068012752393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-1.7760617760617761</v>
      </c>
      <c r="C37" s="480">
        <f>'Tabelle 3.3'!J34</f>
        <v>-0.84388185654008441</v>
      </c>
      <c r="D37" s="481">
        <f t="shared" si="3"/>
        <v>-1.7760617760617761</v>
      </c>
      <c r="E37" s="481">
        <f t="shared" si="3"/>
        <v>-0.84388185654008441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-1.5564867869665613</v>
      </c>
      <c r="C38" s="480">
        <f>'Tabelle 3.3'!J35</f>
        <v>0.69156293222683263</v>
      </c>
      <c r="D38" s="481">
        <f t="shared" si="3"/>
        <v>-1.5564867869665613</v>
      </c>
      <c r="E38" s="481">
        <f t="shared" si="3"/>
        <v>0.69156293222683263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-0.43949665194767501</v>
      </c>
      <c r="C39" s="480">
        <f>'Tabelle 3.3'!J36</f>
        <v>-2.579271178419309</v>
      </c>
      <c r="D39" s="481">
        <f t="shared" si="3"/>
        <v>-0.43949665194767501</v>
      </c>
      <c r="E39" s="481">
        <f t="shared" si="3"/>
        <v>-2.579271178419309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-0.43949665194767501</v>
      </c>
      <c r="C45" s="480">
        <f>'Tabelle 3.3'!J36</f>
        <v>-2.579271178419309</v>
      </c>
      <c r="D45" s="481">
        <f t="shared" si="3"/>
        <v>-0.43949665194767501</v>
      </c>
      <c r="E45" s="481">
        <f t="shared" si="3"/>
        <v>-2.579271178419309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70056</v>
      </c>
      <c r="C51" s="487">
        <v>8724</v>
      </c>
      <c r="D51" s="487">
        <v>2584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71454</v>
      </c>
      <c r="C52" s="487">
        <v>8795</v>
      </c>
      <c r="D52" s="487">
        <v>2664</v>
      </c>
      <c r="E52" s="488">
        <f t="shared" ref="E52:G70" si="11">IF($A$51=37802,IF(COUNTBLANK(B$51:B$70)&gt;0,#N/A,B52/B$51*100),IF(COUNTBLANK(B$51:B$75)&gt;0,#N/A,B52/B$51*100))</f>
        <v>101.99554642000686</v>
      </c>
      <c r="F52" s="488">
        <f t="shared" si="11"/>
        <v>100.81384685923889</v>
      </c>
      <c r="G52" s="488">
        <f t="shared" si="11"/>
        <v>103.09597523219813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72491</v>
      </c>
      <c r="C53" s="487">
        <v>8623</v>
      </c>
      <c r="D53" s="487">
        <v>2746</v>
      </c>
      <c r="E53" s="488">
        <f t="shared" si="11"/>
        <v>103.47579079593467</v>
      </c>
      <c r="F53" s="488">
        <f t="shared" si="11"/>
        <v>98.842274186153148</v>
      </c>
      <c r="G53" s="488">
        <f t="shared" si="11"/>
        <v>106.26934984520125</v>
      </c>
      <c r="H53" s="489">
        <f>IF(ISERROR(L53)=TRUE,IF(MONTH(A53)=MONTH(MAX(A$51:A$75)),A53,""),"")</f>
        <v>41883</v>
      </c>
      <c r="I53" s="488">
        <f t="shared" si="12"/>
        <v>103.47579079593467</v>
      </c>
      <c r="J53" s="488">
        <f t="shared" si="10"/>
        <v>98.842274186153148</v>
      </c>
      <c r="K53" s="488">
        <f t="shared" si="10"/>
        <v>106.26934984520125</v>
      </c>
      <c r="L53" s="488" t="e">
        <f t="shared" si="13"/>
        <v>#N/A</v>
      </c>
    </row>
    <row r="54" spans="1:14" ht="15" customHeight="1" x14ac:dyDescent="0.2">
      <c r="A54" s="490" t="s">
        <v>463</v>
      </c>
      <c r="B54" s="487">
        <v>71124</v>
      </c>
      <c r="C54" s="487">
        <v>8651</v>
      </c>
      <c r="D54" s="487">
        <v>2667</v>
      </c>
      <c r="E54" s="488">
        <f t="shared" si="11"/>
        <v>101.52449468996232</v>
      </c>
      <c r="F54" s="488">
        <f t="shared" si="11"/>
        <v>99.16322787712059</v>
      </c>
      <c r="G54" s="488">
        <f t="shared" si="11"/>
        <v>103.21207430340557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70889</v>
      </c>
      <c r="C55" s="487">
        <v>8202</v>
      </c>
      <c r="D55" s="487">
        <v>2639</v>
      </c>
      <c r="E55" s="488">
        <f t="shared" si="11"/>
        <v>101.1890487609912</v>
      </c>
      <c r="F55" s="488">
        <f t="shared" si="11"/>
        <v>94.016506189821186</v>
      </c>
      <c r="G55" s="488">
        <f t="shared" si="11"/>
        <v>102.12848297213621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71959</v>
      </c>
      <c r="C56" s="487">
        <v>8158</v>
      </c>
      <c r="D56" s="487">
        <v>2698</v>
      </c>
      <c r="E56" s="488">
        <f t="shared" si="11"/>
        <v>102.71639830992349</v>
      </c>
      <c r="F56" s="488">
        <f t="shared" si="11"/>
        <v>93.512150389729484</v>
      </c>
      <c r="G56" s="488">
        <f t="shared" si="11"/>
        <v>104.41176470588236</v>
      </c>
      <c r="H56" s="489" t="str">
        <f t="shared" si="14"/>
        <v/>
      </c>
      <c r="I56" s="488" t="str">
        <f t="shared" si="12"/>
        <v/>
      </c>
      <c r="J56" s="488" t="str">
        <f t="shared" si="10"/>
        <v/>
      </c>
      <c r="K56" s="488" t="str">
        <f t="shared" si="10"/>
        <v/>
      </c>
      <c r="L56" s="488" t="e">
        <f t="shared" si="13"/>
        <v>#N/A</v>
      </c>
    </row>
    <row r="57" spans="1:14" ht="15" customHeight="1" x14ac:dyDescent="0.2">
      <c r="A57" s="490">
        <v>42248</v>
      </c>
      <c r="B57" s="487">
        <v>72936</v>
      </c>
      <c r="C57" s="487">
        <v>7950</v>
      </c>
      <c r="D57" s="487">
        <v>2808</v>
      </c>
      <c r="E57" s="488">
        <f t="shared" si="11"/>
        <v>104.11099691675231</v>
      </c>
      <c r="F57" s="488">
        <f t="shared" si="11"/>
        <v>91.127922971114174</v>
      </c>
      <c r="G57" s="488">
        <f t="shared" si="11"/>
        <v>108.66873065015479</v>
      </c>
      <c r="H57" s="489">
        <f t="shared" si="14"/>
        <v>42248</v>
      </c>
      <c r="I57" s="488">
        <f t="shared" si="12"/>
        <v>104.11099691675231</v>
      </c>
      <c r="J57" s="488">
        <f t="shared" si="10"/>
        <v>91.127922971114174</v>
      </c>
      <c r="K57" s="488">
        <f t="shared" si="10"/>
        <v>108.66873065015479</v>
      </c>
      <c r="L57" s="488" t="e">
        <f t="shared" si="13"/>
        <v>#N/A</v>
      </c>
    </row>
    <row r="58" spans="1:14" ht="15" customHeight="1" x14ac:dyDescent="0.2">
      <c r="A58" s="490" t="s">
        <v>466</v>
      </c>
      <c r="B58" s="487">
        <v>72088</v>
      </c>
      <c r="C58" s="487">
        <v>8018</v>
      </c>
      <c r="D58" s="487">
        <v>2766</v>
      </c>
      <c r="E58" s="488">
        <f t="shared" si="11"/>
        <v>102.90053671348636</v>
      </c>
      <c r="F58" s="488">
        <f t="shared" si="11"/>
        <v>91.907381934892257</v>
      </c>
      <c r="G58" s="488">
        <f t="shared" si="11"/>
        <v>107.04334365325077</v>
      </c>
      <c r="H58" s="489" t="str">
        <f t="shared" si="14"/>
        <v/>
      </c>
      <c r="I58" s="488" t="str">
        <f t="shared" si="12"/>
        <v/>
      </c>
      <c r="J58" s="488" t="str">
        <f t="shared" si="10"/>
        <v/>
      </c>
      <c r="K58" s="488" t="str">
        <f t="shared" si="10"/>
        <v/>
      </c>
      <c r="L58" s="488" t="e">
        <f t="shared" si="13"/>
        <v>#N/A</v>
      </c>
    </row>
    <row r="59" spans="1:14" ht="15" customHeight="1" x14ac:dyDescent="0.2">
      <c r="A59" s="490" t="s">
        <v>467</v>
      </c>
      <c r="B59" s="487">
        <v>71850</v>
      </c>
      <c r="C59" s="487">
        <v>7908</v>
      </c>
      <c r="D59" s="487">
        <v>2651</v>
      </c>
      <c r="E59" s="488">
        <f t="shared" si="11"/>
        <v>102.56080849606029</v>
      </c>
      <c r="F59" s="488">
        <f t="shared" si="11"/>
        <v>90.646492434662989</v>
      </c>
      <c r="G59" s="488">
        <f t="shared" si="11"/>
        <v>102.59287925696594</v>
      </c>
      <c r="H59" s="489" t="str">
        <f t="shared" si="14"/>
        <v/>
      </c>
      <c r="I59" s="488" t="str">
        <f t="shared" si="12"/>
        <v/>
      </c>
      <c r="J59" s="488" t="str">
        <f t="shared" si="10"/>
        <v/>
      </c>
      <c r="K59" s="488" t="str">
        <f t="shared" si="10"/>
        <v/>
      </c>
      <c r="L59" s="488" t="e">
        <f t="shared" si="13"/>
        <v>#N/A</v>
      </c>
    </row>
    <row r="60" spans="1:14" ht="15" customHeight="1" x14ac:dyDescent="0.2">
      <c r="A60" s="490" t="s">
        <v>468</v>
      </c>
      <c r="B60" s="487">
        <v>72801</v>
      </c>
      <c r="C60" s="487">
        <v>7906</v>
      </c>
      <c r="D60" s="487">
        <v>2763</v>
      </c>
      <c r="E60" s="488">
        <f t="shared" si="11"/>
        <v>103.91829393627954</v>
      </c>
      <c r="F60" s="488">
        <f t="shared" si="11"/>
        <v>90.623567171022472</v>
      </c>
      <c r="G60" s="488">
        <f t="shared" si="11"/>
        <v>106.92724458204334</v>
      </c>
      <c r="H60" s="489" t="str">
        <f t="shared" si="14"/>
        <v/>
      </c>
      <c r="I60" s="488" t="str">
        <f t="shared" si="12"/>
        <v/>
      </c>
      <c r="J60" s="488" t="str">
        <f t="shared" si="10"/>
        <v/>
      </c>
      <c r="K60" s="488" t="str">
        <f t="shared" si="10"/>
        <v/>
      </c>
      <c r="L60" s="488" t="e">
        <f t="shared" si="13"/>
        <v>#N/A</v>
      </c>
    </row>
    <row r="61" spans="1:14" ht="15" customHeight="1" x14ac:dyDescent="0.2">
      <c r="A61" s="490">
        <v>42614</v>
      </c>
      <c r="B61" s="487">
        <v>74292</v>
      </c>
      <c r="C61" s="487">
        <v>7763</v>
      </c>
      <c r="D61" s="487">
        <v>2881</v>
      </c>
      <c r="E61" s="488">
        <f t="shared" si="11"/>
        <v>106.04659129838987</v>
      </c>
      <c r="F61" s="488">
        <f t="shared" si="11"/>
        <v>88.984410820724435</v>
      </c>
      <c r="G61" s="488">
        <f t="shared" si="11"/>
        <v>111.49380804953562</v>
      </c>
      <c r="H61" s="489">
        <f t="shared" si="14"/>
        <v>42614</v>
      </c>
      <c r="I61" s="488">
        <f t="shared" si="12"/>
        <v>106.04659129838987</v>
      </c>
      <c r="J61" s="488">
        <f t="shared" si="10"/>
        <v>88.984410820724435</v>
      </c>
      <c r="K61" s="488">
        <f t="shared" si="10"/>
        <v>111.49380804953562</v>
      </c>
      <c r="L61" s="488" t="e">
        <f t="shared" si="13"/>
        <v>#N/A</v>
      </c>
    </row>
    <row r="62" spans="1:14" ht="15" customHeight="1" x14ac:dyDescent="0.2">
      <c r="A62" s="490" t="s">
        <v>469</v>
      </c>
      <c r="B62" s="487">
        <v>73019</v>
      </c>
      <c r="C62" s="487">
        <v>7748</v>
      </c>
      <c r="D62" s="487">
        <v>2873</v>
      </c>
      <c r="E62" s="488">
        <f t="shared" si="11"/>
        <v>104.22947356400594</v>
      </c>
      <c r="F62" s="488">
        <f t="shared" si="11"/>
        <v>88.812471343420455</v>
      </c>
      <c r="G62" s="488">
        <f t="shared" si="11"/>
        <v>111.18421052631579</v>
      </c>
      <c r="H62" s="489" t="str">
        <f t="shared" si="14"/>
        <v/>
      </c>
      <c r="I62" s="488" t="str">
        <f t="shared" si="12"/>
        <v/>
      </c>
      <c r="J62" s="488" t="str">
        <f t="shared" si="10"/>
        <v/>
      </c>
      <c r="K62" s="488" t="str">
        <f t="shared" si="10"/>
        <v/>
      </c>
      <c r="L62" s="488" t="e">
        <f t="shared" si="13"/>
        <v>#N/A</v>
      </c>
    </row>
    <row r="63" spans="1:14" ht="15" customHeight="1" x14ac:dyDescent="0.2">
      <c r="A63" s="490" t="s">
        <v>470</v>
      </c>
      <c r="B63" s="487">
        <v>72687</v>
      </c>
      <c r="C63" s="487">
        <v>7442</v>
      </c>
      <c r="D63" s="487">
        <v>2756</v>
      </c>
      <c r="E63" s="488">
        <f t="shared" si="11"/>
        <v>103.75556697499144</v>
      </c>
      <c r="F63" s="488">
        <f t="shared" si="11"/>
        <v>85.304906006419074</v>
      </c>
      <c r="G63" s="488">
        <f t="shared" si="11"/>
        <v>106.65634674922602</v>
      </c>
      <c r="H63" s="489" t="str">
        <f t="shared" si="14"/>
        <v/>
      </c>
      <c r="I63" s="488" t="str">
        <f t="shared" si="12"/>
        <v/>
      </c>
      <c r="J63" s="488" t="str">
        <f t="shared" si="10"/>
        <v/>
      </c>
      <c r="K63" s="488" t="str">
        <f t="shared" si="10"/>
        <v/>
      </c>
      <c r="L63" s="488" t="e">
        <f t="shared" si="13"/>
        <v>#N/A</v>
      </c>
    </row>
    <row r="64" spans="1:14" ht="15" customHeight="1" x14ac:dyDescent="0.2">
      <c r="A64" s="490" t="s">
        <v>471</v>
      </c>
      <c r="B64" s="487">
        <v>73376</v>
      </c>
      <c r="C64" s="487">
        <v>7379</v>
      </c>
      <c r="D64" s="487">
        <v>2846</v>
      </c>
      <c r="E64" s="488">
        <f t="shared" si="11"/>
        <v>104.73906589014503</v>
      </c>
      <c r="F64" s="488">
        <f t="shared" si="11"/>
        <v>84.582760201742317</v>
      </c>
      <c r="G64" s="488">
        <f t="shared" si="11"/>
        <v>110.13931888544892</v>
      </c>
      <c r="H64" s="489" t="str">
        <f t="shared" si="14"/>
        <v/>
      </c>
      <c r="I64" s="488" t="str">
        <f t="shared" si="12"/>
        <v/>
      </c>
      <c r="J64" s="488" t="str">
        <f t="shared" si="10"/>
        <v/>
      </c>
      <c r="K64" s="488" t="str">
        <f t="shared" si="10"/>
        <v/>
      </c>
      <c r="L64" s="488" t="e">
        <f t="shared" si="13"/>
        <v>#N/A</v>
      </c>
    </row>
    <row r="65" spans="1:12" ht="15" customHeight="1" x14ac:dyDescent="0.2">
      <c r="A65" s="490">
        <v>42979</v>
      </c>
      <c r="B65" s="487">
        <v>74582</v>
      </c>
      <c r="C65" s="487">
        <v>7188</v>
      </c>
      <c r="D65" s="487">
        <v>2890</v>
      </c>
      <c r="E65" s="488">
        <f t="shared" si="11"/>
        <v>106.46054584903506</v>
      </c>
      <c r="F65" s="488">
        <f t="shared" si="11"/>
        <v>82.393397524071531</v>
      </c>
      <c r="G65" s="488">
        <f t="shared" si="11"/>
        <v>111.8421052631579</v>
      </c>
      <c r="H65" s="489">
        <f t="shared" si="14"/>
        <v>42979</v>
      </c>
      <c r="I65" s="488">
        <f t="shared" si="12"/>
        <v>106.46054584903506</v>
      </c>
      <c r="J65" s="488">
        <f t="shared" si="10"/>
        <v>82.393397524071531</v>
      </c>
      <c r="K65" s="488">
        <f t="shared" si="10"/>
        <v>111.8421052631579</v>
      </c>
      <c r="L65" s="488" t="e">
        <f t="shared" si="13"/>
        <v>#N/A</v>
      </c>
    </row>
    <row r="66" spans="1:12" ht="15" customHeight="1" x14ac:dyDescent="0.2">
      <c r="A66" s="490" t="s">
        <v>472</v>
      </c>
      <c r="B66" s="487">
        <v>73731</v>
      </c>
      <c r="C66" s="487">
        <v>7315</v>
      </c>
      <c r="D66" s="487">
        <v>2912</v>
      </c>
      <c r="E66" s="488">
        <f t="shared" si="11"/>
        <v>105.24580335731414</v>
      </c>
      <c r="F66" s="488">
        <f t="shared" si="11"/>
        <v>83.849151765245296</v>
      </c>
      <c r="G66" s="488">
        <f t="shared" si="11"/>
        <v>112.69349845201238</v>
      </c>
      <c r="H66" s="489" t="str">
        <f t="shared" si="14"/>
        <v/>
      </c>
      <c r="I66" s="488" t="str">
        <f t="shared" si="12"/>
        <v/>
      </c>
      <c r="J66" s="488" t="str">
        <f t="shared" si="10"/>
        <v/>
      </c>
      <c r="K66" s="488" t="str">
        <f t="shared" si="10"/>
        <v/>
      </c>
      <c r="L66" s="488" t="e">
        <f t="shared" si="13"/>
        <v>#N/A</v>
      </c>
    </row>
    <row r="67" spans="1:12" ht="15" customHeight="1" x14ac:dyDescent="0.2">
      <c r="A67" s="490" t="s">
        <v>473</v>
      </c>
      <c r="B67" s="487">
        <v>73295</v>
      </c>
      <c r="C67" s="487">
        <v>7104</v>
      </c>
      <c r="D67" s="487">
        <v>2845</v>
      </c>
      <c r="E67" s="488">
        <f t="shared" si="11"/>
        <v>104.62344410186137</v>
      </c>
      <c r="F67" s="488">
        <f t="shared" si="11"/>
        <v>81.430536451169189</v>
      </c>
      <c r="G67" s="488">
        <f t="shared" si="11"/>
        <v>110.10061919504643</v>
      </c>
      <c r="H67" s="489" t="str">
        <f t="shared" si="14"/>
        <v/>
      </c>
      <c r="I67" s="488" t="str">
        <f t="shared" si="12"/>
        <v/>
      </c>
      <c r="J67" s="488" t="str">
        <f t="shared" si="12"/>
        <v/>
      </c>
      <c r="K67" s="488" t="str">
        <f t="shared" si="12"/>
        <v/>
      </c>
      <c r="L67" s="488" t="e">
        <f t="shared" si="13"/>
        <v>#N/A</v>
      </c>
    </row>
    <row r="68" spans="1:12" ht="15" customHeight="1" x14ac:dyDescent="0.2">
      <c r="A68" s="490" t="s">
        <v>474</v>
      </c>
      <c r="B68" s="487">
        <v>73859</v>
      </c>
      <c r="C68" s="487">
        <v>7217</v>
      </c>
      <c r="D68" s="487">
        <v>2989</v>
      </c>
      <c r="E68" s="488">
        <f t="shared" si="11"/>
        <v>105.42851433139202</v>
      </c>
      <c r="F68" s="488">
        <f t="shared" si="11"/>
        <v>82.725813846859239</v>
      </c>
      <c r="G68" s="488">
        <f t="shared" si="11"/>
        <v>115.67337461300309</v>
      </c>
      <c r="H68" s="489" t="str">
        <f t="shared" si="14"/>
        <v/>
      </c>
      <c r="I68" s="488" t="str">
        <f t="shared" si="12"/>
        <v/>
      </c>
      <c r="J68" s="488" t="str">
        <f t="shared" si="12"/>
        <v/>
      </c>
      <c r="K68" s="488" t="str">
        <f t="shared" si="12"/>
        <v/>
      </c>
      <c r="L68" s="488" t="e">
        <f t="shared" si="13"/>
        <v>#N/A</v>
      </c>
    </row>
    <row r="69" spans="1:12" ht="15" customHeight="1" x14ac:dyDescent="0.2">
      <c r="A69" s="490">
        <v>43344</v>
      </c>
      <c r="B69" s="487">
        <v>74738</v>
      </c>
      <c r="C69" s="487">
        <v>7131</v>
      </c>
      <c r="D69" s="487">
        <v>3062</v>
      </c>
      <c r="E69" s="488">
        <f t="shared" si="11"/>
        <v>106.68322484869248</v>
      </c>
      <c r="F69" s="488">
        <f t="shared" si="11"/>
        <v>81.740027510316366</v>
      </c>
      <c r="G69" s="488">
        <f t="shared" si="11"/>
        <v>118.49845201238389</v>
      </c>
      <c r="H69" s="489">
        <f t="shared" si="14"/>
        <v>43344</v>
      </c>
      <c r="I69" s="488">
        <f t="shared" si="12"/>
        <v>106.68322484869248</v>
      </c>
      <c r="J69" s="488">
        <f t="shared" si="12"/>
        <v>81.740027510316366</v>
      </c>
      <c r="K69" s="488">
        <f t="shared" si="12"/>
        <v>118.49845201238389</v>
      </c>
      <c r="L69" s="488" t="e">
        <f t="shared" si="13"/>
        <v>#N/A</v>
      </c>
    </row>
    <row r="70" spans="1:12" ht="15" customHeight="1" x14ac:dyDescent="0.2">
      <c r="A70" s="490" t="s">
        <v>475</v>
      </c>
      <c r="B70" s="487">
        <v>73685</v>
      </c>
      <c r="C70" s="487">
        <v>7258</v>
      </c>
      <c r="D70" s="487">
        <v>3072</v>
      </c>
      <c r="E70" s="488">
        <f t="shared" si="11"/>
        <v>105.18014160100491</v>
      </c>
      <c r="F70" s="488">
        <f t="shared" si="11"/>
        <v>83.195781751490145</v>
      </c>
      <c r="G70" s="488">
        <f t="shared" si="11"/>
        <v>118.88544891640866</v>
      </c>
      <c r="H70" s="489" t="str">
        <f t="shared" si="14"/>
        <v/>
      </c>
      <c r="I70" s="488" t="str">
        <f t="shared" si="12"/>
        <v/>
      </c>
      <c r="J70" s="488" t="str">
        <f t="shared" si="12"/>
        <v/>
      </c>
      <c r="K70" s="488" t="str">
        <f t="shared" si="12"/>
        <v/>
      </c>
      <c r="L70" s="488" t="e">
        <f t="shared" si="13"/>
        <v>#N/A</v>
      </c>
    </row>
    <row r="71" spans="1:12" ht="15" customHeight="1" x14ac:dyDescent="0.2">
      <c r="A71" s="490" t="s">
        <v>476</v>
      </c>
      <c r="B71" s="487">
        <v>72918</v>
      </c>
      <c r="C71" s="487">
        <v>7126</v>
      </c>
      <c r="D71" s="487">
        <v>3009</v>
      </c>
      <c r="E71" s="491">
        <f t="shared" ref="E71:G75" si="15">IF($A$51=37802,IF(COUNTBLANK(B$51:B$70)&gt;0,#N/A,IF(ISBLANK(B71)=FALSE,B71/B$51*100,#N/A)),IF(COUNTBLANK(B$51:B$75)&gt;0,#N/A,B71/B$51*100))</f>
        <v>104.0853031860226</v>
      </c>
      <c r="F71" s="491">
        <f t="shared" si="15"/>
        <v>81.68271435121504</v>
      </c>
      <c r="G71" s="491">
        <f t="shared" si="15"/>
        <v>116.44736842105263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73283</v>
      </c>
      <c r="C72" s="487">
        <v>7250</v>
      </c>
      <c r="D72" s="487">
        <v>3157</v>
      </c>
      <c r="E72" s="491">
        <f t="shared" si="15"/>
        <v>104.60631494804156</v>
      </c>
      <c r="F72" s="491">
        <f t="shared" si="15"/>
        <v>83.104080696928023</v>
      </c>
      <c r="G72" s="491">
        <f t="shared" si="15"/>
        <v>122.1749226006192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73979</v>
      </c>
      <c r="C73" s="487">
        <v>7107</v>
      </c>
      <c r="D73" s="487">
        <v>3250</v>
      </c>
      <c r="E73" s="491">
        <f t="shared" si="15"/>
        <v>105.59980586959003</v>
      </c>
      <c r="F73" s="491">
        <f t="shared" si="15"/>
        <v>81.464924346629985</v>
      </c>
      <c r="G73" s="491">
        <f t="shared" si="15"/>
        <v>125.77399380804954</v>
      </c>
      <c r="H73" s="492">
        <f>IF(A$51=37802,IF(ISERROR(L73)=TRUE,IF(ISBLANK(A73)=FALSE,IF(MONTH(A73)=MONTH(MAX(A$51:A$75)),A73,""),""),""),IF(ISERROR(L73)=TRUE,IF(MONTH(A73)=MONTH(MAX(A$51:A$75)),A73,""),""))</f>
        <v>43709</v>
      </c>
      <c r="I73" s="488">
        <f t="shared" si="12"/>
        <v>105.59980586959003</v>
      </c>
      <c r="J73" s="488">
        <f t="shared" si="12"/>
        <v>81.464924346629985</v>
      </c>
      <c r="K73" s="488">
        <f t="shared" si="12"/>
        <v>125.77399380804954</v>
      </c>
      <c r="L73" s="488" t="e">
        <f t="shared" si="13"/>
        <v>#N/A</v>
      </c>
    </row>
    <row r="74" spans="1:12" ht="15" customHeight="1" x14ac:dyDescent="0.2">
      <c r="A74" s="490" t="s">
        <v>478</v>
      </c>
      <c r="B74" s="487">
        <v>73039</v>
      </c>
      <c r="C74" s="487">
        <v>7182</v>
      </c>
      <c r="D74" s="487">
        <v>3255</v>
      </c>
      <c r="E74" s="491">
        <f t="shared" si="15"/>
        <v>104.25802215370561</v>
      </c>
      <c r="F74" s="491">
        <f t="shared" si="15"/>
        <v>82.324621733149925</v>
      </c>
      <c r="G74" s="491">
        <f t="shared" si="15"/>
        <v>125.96749226006192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72319</v>
      </c>
      <c r="C75" s="493">
        <v>6848</v>
      </c>
      <c r="D75" s="493">
        <v>3077</v>
      </c>
      <c r="E75" s="491">
        <f t="shared" si="15"/>
        <v>103.23027292451752</v>
      </c>
      <c r="F75" s="491">
        <f t="shared" si="15"/>
        <v>78.496102705181116</v>
      </c>
      <c r="G75" s="491">
        <f t="shared" si="15"/>
        <v>119.07894736842107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105.59980586959003</v>
      </c>
      <c r="J77" s="488">
        <f>IF(J75&lt;&gt;"",J75,IF(J74&lt;&gt;"",J74,IF(J73&lt;&gt;"",J73,IF(J72&lt;&gt;"",J72,IF(J71&lt;&gt;"",J71,IF(J70&lt;&gt;"",J70,""))))))</f>
        <v>81.464924346629985</v>
      </c>
      <c r="K77" s="488">
        <f>IF(K75&lt;&gt;"",K75,IF(K74&lt;&gt;"",K74,IF(K73&lt;&gt;"",K73,IF(K72&lt;&gt;"",K72,IF(K71&lt;&gt;"",K71,IF(K70&lt;&gt;"",K70,""))))))</f>
        <v>125.77399380804954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+5,6%</v>
      </c>
      <c r="J79" s="488" t="str">
        <f>"GeB - ausschließlich: "&amp;IF(J77&gt;100,"+","")&amp;TEXT(J77-100,"0,0")&amp;"%"</f>
        <v>GeB - ausschließlich: -18,5%</v>
      </c>
      <c r="K79" s="488" t="str">
        <f>"GeB - im Nebenjob: "&amp;IF(K77&gt;100,"+","")&amp;TEXT(K77-100,"0,0")&amp;"%"</f>
        <v>GeB - im Nebenjob: +25,8%</v>
      </c>
    </row>
    <row r="81" spans="9:9" ht="15" customHeight="1" x14ac:dyDescent="0.2">
      <c r="I81" s="488" t="str">
        <f>IF(ISERROR(HLOOKUP(1,I$78:K$79,2,FALSE)),"",HLOOKUP(1,I$78:K$79,2,FALSE))</f>
        <v>GeB - im Nebenjob: +25,8%</v>
      </c>
    </row>
    <row r="82" spans="9:9" ht="15" customHeight="1" x14ac:dyDescent="0.2">
      <c r="I82" s="488" t="str">
        <f>IF(ISERROR(HLOOKUP(2,I$78:K$79,2,FALSE)),"",HLOOKUP(2,I$78:K$79,2,FALSE))</f>
        <v>SvB: +5,6%</v>
      </c>
    </row>
    <row r="83" spans="9:9" ht="15" customHeight="1" x14ac:dyDescent="0.2">
      <c r="I83" s="488" t="str">
        <f>IF(ISERROR(HLOOKUP(3,I$78:K$79,2,FALSE)),"",HLOOKUP(3,I$78:K$79,2,FALSE))</f>
        <v>GeB - ausschließlich: -18,5%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72319</v>
      </c>
      <c r="E12" s="114">
        <v>73039</v>
      </c>
      <c r="F12" s="114">
        <v>73979</v>
      </c>
      <c r="G12" s="114">
        <v>73283</v>
      </c>
      <c r="H12" s="114">
        <v>72918</v>
      </c>
      <c r="I12" s="115">
        <v>-599</v>
      </c>
      <c r="J12" s="116">
        <v>-0.82147069310732601</v>
      </c>
      <c r="N12" s="117"/>
    </row>
    <row r="13" spans="1:15" s="110" customFormat="1" ht="13.5" customHeight="1" x14ac:dyDescent="0.2">
      <c r="A13" s="118" t="s">
        <v>105</v>
      </c>
      <c r="B13" s="119" t="s">
        <v>106</v>
      </c>
      <c r="C13" s="113">
        <v>50.477744437837913</v>
      </c>
      <c r="D13" s="114">
        <v>36505</v>
      </c>
      <c r="E13" s="114">
        <v>36815</v>
      </c>
      <c r="F13" s="114">
        <v>37512</v>
      </c>
      <c r="G13" s="114">
        <v>37087</v>
      </c>
      <c r="H13" s="114">
        <v>36784</v>
      </c>
      <c r="I13" s="115">
        <v>-279</v>
      </c>
      <c r="J13" s="116">
        <v>-0.75848194867333618</v>
      </c>
    </row>
    <row r="14" spans="1:15" s="110" customFormat="1" ht="13.5" customHeight="1" x14ac:dyDescent="0.2">
      <c r="A14" s="120"/>
      <c r="B14" s="119" t="s">
        <v>107</v>
      </c>
      <c r="C14" s="113">
        <v>49.522255562162087</v>
      </c>
      <c r="D14" s="114">
        <v>35814</v>
      </c>
      <c r="E14" s="114">
        <v>36224</v>
      </c>
      <c r="F14" s="114">
        <v>36467</v>
      </c>
      <c r="G14" s="114">
        <v>36196</v>
      </c>
      <c r="H14" s="114">
        <v>36134</v>
      </c>
      <c r="I14" s="115">
        <v>-320</v>
      </c>
      <c r="J14" s="116">
        <v>-0.88559251674323347</v>
      </c>
    </row>
    <row r="15" spans="1:15" s="110" customFormat="1" ht="13.5" customHeight="1" x14ac:dyDescent="0.2">
      <c r="A15" s="118" t="s">
        <v>105</v>
      </c>
      <c r="B15" s="121" t="s">
        <v>108</v>
      </c>
      <c r="C15" s="113">
        <v>7.9163152145355991</v>
      </c>
      <c r="D15" s="114">
        <v>5725</v>
      </c>
      <c r="E15" s="114">
        <v>5961</v>
      </c>
      <c r="F15" s="114">
        <v>6165</v>
      </c>
      <c r="G15" s="114">
        <v>5427</v>
      </c>
      <c r="H15" s="114">
        <v>5552</v>
      </c>
      <c r="I15" s="115">
        <v>173</v>
      </c>
      <c r="J15" s="116">
        <v>3.1159942363112392</v>
      </c>
    </row>
    <row r="16" spans="1:15" s="110" customFormat="1" ht="13.5" customHeight="1" x14ac:dyDescent="0.2">
      <c r="A16" s="118"/>
      <c r="B16" s="121" t="s">
        <v>109</v>
      </c>
      <c r="C16" s="113">
        <v>65.227671842807567</v>
      </c>
      <c r="D16" s="114">
        <v>47172</v>
      </c>
      <c r="E16" s="114">
        <v>47613</v>
      </c>
      <c r="F16" s="114">
        <v>48242</v>
      </c>
      <c r="G16" s="114">
        <v>48481</v>
      </c>
      <c r="H16" s="114">
        <v>48319</v>
      </c>
      <c r="I16" s="115">
        <v>-1147</v>
      </c>
      <c r="J16" s="116">
        <v>-2.3738074049545728</v>
      </c>
    </row>
    <row r="17" spans="1:10" s="110" customFormat="1" ht="13.5" customHeight="1" x14ac:dyDescent="0.2">
      <c r="A17" s="118"/>
      <c r="B17" s="121" t="s">
        <v>110</v>
      </c>
      <c r="C17" s="113">
        <v>25.914351691809898</v>
      </c>
      <c r="D17" s="114">
        <v>18741</v>
      </c>
      <c r="E17" s="114">
        <v>18749</v>
      </c>
      <c r="F17" s="114">
        <v>18886</v>
      </c>
      <c r="G17" s="114">
        <v>18706</v>
      </c>
      <c r="H17" s="114">
        <v>18433</v>
      </c>
      <c r="I17" s="115">
        <v>308</v>
      </c>
      <c r="J17" s="116">
        <v>1.6709162914338416</v>
      </c>
    </row>
    <row r="18" spans="1:10" s="110" customFormat="1" ht="13.5" customHeight="1" x14ac:dyDescent="0.2">
      <c r="A18" s="120"/>
      <c r="B18" s="121" t="s">
        <v>111</v>
      </c>
      <c r="C18" s="113">
        <v>0.94166125084694197</v>
      </c>
      <c r="D18" s="114">
        <v>681</v>
      </c>
      <c r="E18" s="114">
        <v>716</v>
      </c>
      <c r="F18" s="114">
        <v>686</v>
      </c>
      <c r="G18" s="114">
        <v>669</v>
      </c>
      <c r="H18" s="114">
        <v>614</v>
      </c>
      <c r="I18" s="115">
        <v>67</v>
      </c>
      <c r="J18" s="116">
        <v>10.912052117263844</v>
      </c>
    </row>
    <row r="19" spans="1:10" s="110" customFormat="1" ht="13.5" customHeight="1" x14ac:dyDescent="0.2">
      <c r="A19" s="120"/>
      <c r="B19" s="121" t="s">
        <v>112</v>
      </c>
      <c r="C19" s="113">
        <v>0.2931456463723226</v>
      </c>
      <c r="D19" s="114">
        <v>212</v>
      </c>
      <c r="E19" s="114">
        <v>229</v>
      </c>
      <c r="F19" s="114">
        <v>217</v>
      </c>
      <c r="G19" s="114">
        <v>197</v>
      </c>
      <c r="H19" s="114">
        <v>182</v>
      </c>
      <c r="I19" s="115">
        <v>30</v>
      </c>
      <c r="J19" s="116">
        <v>16.483516483516482</v>
      </c>
    </row>
    <row r="20" spans="1:10" s="110" customFormat="1" ht="13.5" customHeight="1" x14ac:dyDescent="0.2">
      <c r="A20" s="118" t="s">
        <v>113</v>
      </c>
      <c r="B20" s="122" t="s">
        <v>114</v>
      </c>
      <c r="C20" s="113">
        <v>69.864074447932083</v>
      </c>
      <c r="D20" s="114">
        <v>50525</v>
      </c>
      <c r="E20" s="114">
        <v>51167</v>
      </c>
      <c r="F20" s="114">
        <v>52047</v>
      </c>
      <c r="G20" s="114">
        <v>51605</v>
      </c>
      <c r="H20" s="114">
        <v>51526</v>
      </c>
      <c r="I20" s="115">
        <v>-1001</v>
      </c>
      <c r="J20" s="116">
        <v>-1.9427085354966425</v>
      </c>
    </row>
    <row r="21" spans="1:10" s="110" customFormat="1" ht="13.5" customHeight="1" x14ac:dyDescent="0.2">
      <c r="A21" s="120"/>
      <c r="B21" s="122" t="s">
        <v>115</v>
      </c>
      <c r="C21" s="113">
        <v>30.135925552067921</v>
      </c>
      <c r="D21" s="114">
        <v>21794</v>
      </c>
      <c r="E21" s="114">
        <v>21872</v>
      </c>
      <c r="F21" s="114">
        <v>21932</v>
      </c>
      <c r="G21" s="114">
        <v>21678</v>
      </c>
      <c r="H21" s="114">
        <v>21392</v>
      </c>
      <c r="I21" s="115">
        <v>402</v>
      </c>
      <c r="J21" s="116">
        <v>1.8792071802543007</v>
      </c>
    </row>
    <row r="22" spans="1:10" s="110" customFormat="1" ht="13.5" customHeight="1" x14ac:dyDescent="0.2">
      <c r="A22" s="118" t="s">
        <v>113</v>
      </c>
      <c r="B22" s="122" t="s">
        <v>116</v>
      </c>
      <c r="C22" s="113">
        <v>96.964836350060153</v>
      </c>
      <c r="D22" s="114">
        <v>70124</v>
      </c>
      <c r="E22" s="114">
        <v>70833</v>
      </c>
      <c r="F22" s="114">
        <v>71824</v>
      </c>
      <c r="G22" s="114">
        <v>71202</v>
      </c>
      <c r="H22" s="114">
        <v>70927</v>
      </c>
      <c r="I22" s="115">
        <v>-803</v>
      </c>
      <c r="J22" s="116">
        <v>-1.1321499569980402</v>
      </c>
    </row>
    <row r="23" spans="1:10" s="110" customFormat="1" ht="13.5" customHeight="1" x14ac:dyDescent="0.2">
      <c r="A23" s="123"/>
      <c r="B23" s="124" t="s">
        <v>117</v>
      </c>
      <c r="C23" s="125">
        <v>3.0227187875938548</v>
      </c>
      <c r="D23" s="114">
        <v>2186</v>
      </c>
      <c r="E23" s="114">
        <v>2194</v>
      </c>
      <c r="F23" s="114">
        <v>2143</v>
      </c>
      <c r="G23" s="114">
        <v>2067</v>
      </c>
      <c r="H23" s="114">
        <v>1974</v>
      </c>
      <c r="I23" s="115">
        <v>212</v>
      </c>
      <c r="J23" s="116">
        <v>10.739614994934144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9925</v>
      </c>
      <c r="E26" s="114">
        <v>10437</v>
      </c>
      <c r="F26" s="114">
        <v>10357</v>
      </c>
      <c r="G26" s="114">
        <v>10407</v>
      </c>
      <c r="H26" s="140">
        <v>10135</v>
      </c>
      <c r="I26" s="115">
        <v>-210</v>
      </c>
      <c r="J26" s="116">
        <v>-2.0720276270350273</v>
      </c>
    </row>
    <row r="27" spans="1:10" s="110" customFormat="1" ht="13.5" customHeight="1" x14ac:dyDescent="0.2">
      <c r="A27" s="118" t="s">
        <v>105</v>
      </c>
      <c r="B27" s="119" t="s">
        <v>106</v>
      </c>
      <c r="C27" s="113">
        <v>42.559193954659946</v>
      </c>
      <c r="D27" s="115">
        <v>4224</v>
      </c>
      <c r="E27" s="114">
        <v>4378</v>
      </c>
      <c r="F27" s="114">
        <v>4398</v>
      </c>
      <c r="G27" s="114">
        <v>4402</v>
      </c>
      <c r="H27" s="140">
        <v>4283</v>
      </c>
      <c r="I27" s="115">
        <v>-59</v>
      </c>
      <c r="J27" s="116">
        <v>-1.3775391081017978</v>
      </c>
    </row>
    <row r="28" spans="1:10" s="110" customFormat="1" ht="13.5" customHeight="1" x14ac:dyDescent="0.2">
      <c r="A28" s="120"/>
      <c r="B28" s="119" t="s">
        <v>107</v>
      </c>
      <c r="C28" s="113">
        <v>57.440806045340054</v>
      </c>
      <c r="D28" s="115">
        <v>5701</v>
      </c>
      <c r="E28" s="114">
        <v>6059</v>
      </c>
      <c r="F28" s="114">
        <v>5959</v>
      </c>
      <c r="G28" s="114">
        <v>6005</v>
      </c>
      <c r="H28" s="140">
        <v>5852</v>
      </c>
      <c r="I28" s="115">
        <v>-151</v>
      </c>
      <c r="J28" s="116">
        <v>-2.5803144224196854</v>
      </c>
    </row>
    <row r="29" spans="1:10" s="110" customFormat="1" ht="13.5" customHeight="1" x14ac:dyDescent="0.2">
      <c r="A29" s="118" t="s">
        <v>105</v>
      </c>
      <c r="B29" s="121" t="s">
        <v>108</v>
      </c>
      <c r="C29" s="113">
        <v>13.491183879093199</v>
      </c>
      <c r="D29" s="115">
        <v>1339</v>
      </c>
      <c r="E29" s="114">
        <v>1532</v>
      </c>
      <c r="F29" s="114">
        <v>1453</v>
      </c>
      <c r="G29" s="114">
        <v>1488</v>
      </c>
      <c r="H29" s="140">
        <v>1332</v>
      </c>
      <c r="I29" s="115">
        <v>7</v>
      </c>
      <c r="J29" s="116">
        <v>0.52552552552552556</v>
      </c>
    </row>
    <row r="30" spans="1:10" s="110" customFormat="1" ht="13.5" customHeight="1" x14ac:dyDescent="0.2">
      <c r="A30" s="118"/>
      <c r="B30" s="121" t="s">
        <v>109</v>
      </c>
      <c r="C30" s="113">
        <v>38.921914357682617</v>
      </c>
      <c r="D30" s="115">
        <v>3863</v>
      </c>
      <c r="E30" s="114">
        <v>4031</v>
      </c>
      <c r="F30" s="114">
        <v>3978</v>
      </c>
      <c r="G30" s="114">
        <v>3993</v>
      </c>
      <c r="H30" s="140">
        <v>3954</v>
      </c>
      <c r="I30" s="115">
        <v>-91</v>
      </c>
      <c r="J30" s="116">
        <v>-2.3014668689934243</v>
      </c>
    </row>
    <row r="31" spans="1:10" s="110" customFormat="1" ht="13.5" customHeight="1" x14ac:dyDescent="0.2">
      <c r="A31" s="118"/>
      <c r="B31" s="121" t="s">
        <v>110</v>
      </c>
      <c r="C31" s="113">
        <v>22.125944584382871</v>
      </c>
      <c r="D31" s="115">
        <v>2196</v>
      </c>
      <c r="E31" s="114">
        <v>2258</v>
      </c>
      <c r="F31" s="114">
        <v>2312</v>
      </c>
      <c r="G31" s="114">
        <v>2379</v>
      </c>
      <c r="H31" s="140">
        <v>2405</v>
      </c>
      <c r="I31" s="115">
        <v>-209</v>
      </c>
      <c r="J31" s="116">
        <v>-8.6902286902286896</v>
      </c>
    </row>
    <row r="32" spans="1:10" s="110" customFormat="1" ht="13.5" customHeight="1" x14ac:dyDescent="0.2">
      <c r="A32" s="120"/>
      <c r="B32" s="121" t="s">
        <v>111</v>
      </c>
      <c r="C32" s="113">
        <v>25.460957178841308</v>
      </c>
      <c r="D32" s="115">
        <v>2527</v>
      </c>
      <c r="E32" s="114">
        <v>2616</v>
      </c>
      <c r="F32" s="114">
        <v>2614</v>
      </c>
      <c r="G32" s="114">
        <v>2547</v>
      </c>
      <c r="H32" s="140">
        <v>2444</v>
      </c>
      <c r="I32" s="115">
        <v>83</v>
      </c>
      <c r="J32" s="116">
        <v>3.3960720130932898</v>
      </c>
    </row>
    <row r="33" spans="1:10" s="110" customFormat="1" ht="13.5" customHeight="1" x14ac:dyDescent="0.2">
      <c r="A33" s="120"/>
      <c r="B33" s="121" t="s">
        <v>112</v>
      </c>
      <c r="C33" s="113">
        <v>2.9420654911838793</v>
      </c>
      <c r="D33" s="115">
        <v>292</v>
      </c>
      <c r="E33" s="114">
        <v>321</v>
      </c>
      <c r="F33" s="114">
        <v>346</v>
      </c>
      <c r="G33" s="114">
        <v>292</v>
      </c>
      <c r="H33" s="140">
        <v>275</v>
      </c>
      <c r="I33" s="115">
        <v>17</v>
      </c>
      <c r="J33" s="116">
        <v>6.1818181818181817</v>
      </c>
    </row>
    <row r="34" spans="1:10" s="110" customFormat="1" ht="13.5" customHeight="1" x14ac:dyDescent="0.2">
      <c r="A34" s="118" t="s">
        <v>113</v>
      </c>
      <c r="B34" s="122" t="s">
        <v>116</v>
      </c>
      <c r="C34" s="113">
        <v>97.60201511335012</v>
      </c>
      <c r="D34" s="115">
        <v>9687</v>
      </c>
      <c r="E34" s="114">
        <v>10175</v>
      </c>
      <c r="F34" s="114">
        <v>10105</v>
      </c>
      <c r="G34" s="114">
        <v>10164</v>
      </c>
      <c r="H34" s="140">
        <v>9895</v>
      </c>
      <c r="I34" s="115">
        <v>-208</v>
      </c>
      <c r="J34" s="116">
        <v>-2.1020717534108138</v>
      </c>
    </row>
    <row r="35" spans="1:10" s="110" customFormat="1" ht="13.5" customHeight="1" x14ac:dyDescent="0.2">
      <c r="A35" s="118"/>
      <c r="B35" s="119" t="s">
        <v>117</v>
      </c>
      <c r="C35" s="113">
        <v>2.3677581863979849</v>
      </c>
      <c r="D35" s="115">
        <v>235</v>
      </c>
      <c r="E35" s="114">
        <v>256</v>
      </c>
      <c r="F35" s="114">
        <v>248</v>
      </c>
      <c r="G35" s="114">
        <v>237</v>
      </c>
      <c r="H35" s="140">
        <v>233</v>
      </c>
      <c r="I35" s="115">
        <v>2</v>
      </c>
      <c r="J35" s="116">
        <v>0.85836909871244638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6848</v>
      </c>
      <c r="E37" s="114">
        <v>7182</v>
      </c>
      <c r="F37" s="114">
        <v>7107</v>
      </c>
      <c r="G37" s="114">
        <v>7250</v>
      </c>
      <c r="H37" s="140">
        <v>7126</v>
      </c>
      <c r="I37" s="115">
        <v>-278</v>
      </c>
      <c r="J37" s="116">
        <v>-3.9012068481616615</v>
      </c>
    </row>
    <row r="38" spans="1:10" s="110" customFormat="1" ht="13.5" customHeight="1" x14ac:dyDescent="0.2">
      <c r="A38" s="118" t="s">
        <v>105</v>
      </c>
      <c r="B38" s="119" t="s">
        <v>106</v>
      </c>
      <c r="C38" s="113">
        <v>45.122663551401871</v>
      </c>
      <c r="D38" s="115">
        <v>3090</v>
      </c>
      <c r="E38" s="114">
        <v>3177</v>
      </c>
      <c r="F38" s="114">
        <v>3175</v>
      </c>
      <c r="G38" s="114">
        <v>3213</v>
      </c>
      <c r="H38" s="140">
        <v>3172</v>
      </c>
      <c r="I38" s="115">
        <v>-82</v>
      </c>
      <c r="J38" s="116">
        <v>-2.5851197982345524</v>
      </c>
    </row>
    <row r="39" spans="1:10" s="110" customFormat="1" ht="13.5" customHeight="1" x14ac:dyDescent="0.2">
      <c r="A39" s="120"/>
      <c r="B39" s="119" t="s">
        <v>107</v>
      </c>
      <c r="C39" s="113">
        <v>54.877336448598129</v>
      </c>
      <c r="D39" s="115">
        <v>3758</v>
      </c>
      <c r="E39" s="114">
        <v>4005</v>
      </c>
      <c r="F39" s="114">
        <v>3932</v>
      </c>
      <c r="G39" s="114">
        <v>4037</v>
      </c>
      <c r="H39" s="140">
        <v>3954</v>
      </c>
      <c r="I39" s="115">
        <v>-196</v>
      </c>
      <c r="J39" s="116">
        <v>-4.9570055639858372</v>
      </c>
    </row>
    <row r="40" spans="1:10" s="110" customFormat="1" ht="13.5" customHeight="1" x14ac:dyDescent="0.2">
      <c r="A40" s="118" t="s">
        <v>105</v>
      </c>
      <c r="B40" s="121" t="s">
        <v>108</v>
      </c>
      <c r="C40" s="113">
        <v>15.639602803738319</v>
      </c>
      <c r="D40" s="115">
        <v>1071</v>
      </c>
      <c r="E40" s="114">
        <v>1232</v>
      </c>
      <c r="F40" s="114">
        <v>1158</v>
      </c>
      <c r="G40" s="114">
        <v>1233</v>
      </c>
      <c r="H40" s="140">
        <v>1089</v>
      </c>
      <c r="I40" s="115">
        <v>-18</v>
      </c>
      <c r="J40" s="116">
        <v>-1.6528925619834711</v>
      </c>
    </row>
    <row r="41" spans="1:10" s="110" customFormat="1" ht="13.5" customHeight="1" x14ac:dyDescent="0.2">
      <c r="A41" s="118"/>
      <c r="B41" s="121" t="s">
        <v>109</v>
      </c>
      <c r="C41" s="113">
        <v>24.357476635514018</v>
      </c>
      <c r="D41" s="115">
        <v>1668</v>
      </c>
      <c r="E41" s="114">
        <v>1724</v>
      </c>
      <c r="F41" s="114">
        <v>1668</v>
      </c>
      <c r="G41" s="114">
        <v>1729</v>
      </c>
      <c r="H41" s="140">
        <v>1799</v>
      </c>
      <c r="I41" s="115">
        <v>-131</v>
      </c>
      <c r="J41" s="116">
        <v>-7.281823235130628</v>
      </c>
    </row>
    <row r="42" spans="1:10" s="110" customFormat="1" ht="13.5" customHeight="1" x14ac:dyDescent="0.2">
      <c r="A42" s="118"/>
      <c r="B42" s="121" t="s">
        <v>110</v>
      </c>
      <c r="C42" s="113">
        <v>23.627336448598133</v>
      </c>
      <c r="D42" s="115">
        <v>1618</v>
      </c>
      <c r="E42" s="114">
        <v>1647</v>
      </c>
      <c r="F42" s="114">
        <v>1707</v>
      </c>
      <c r="G42" s="114">
        <v>1778</v>
      </c>
      <c r="H42" s="140">
        <v>1831</v>
      </c>
      <c r="I42" s="115">
        <v>-213</v>
      </c>
      <c r="J42" s="116">
        <v>-11.632987438558166</v>
      </c>
    </row>
    <row r="43" spans="1:10" s="110" customFormat="1" ht="13.5" customHeight="1" x14ac:dyDescent="0.2">
      <c r="A43" s="120"/>
      <c r="B43" s="121" t="s">
        <v>111</v>
      </c>
      <c r="C43" s="113">
        <v>36.375584112149532</v>
      </c>
      <c r="D43" s="115">
        <v>2491</v>
      </c>
      <c r="E43" s="114">
        <v>2579</v>
      </c>
      <c r="F43" s="114">
        <v>2574</v>
      </c>
      <c r="G43" s="114">
        <v>2510</v>
      </c>
      <c r="H43" s="140">
        <v>2407</v>
      </c>
      <c r="I43" s="115">
        <v>84</v>
      </c>
      <c r="J43" s="116">
        <v>3.4898213543830496</v>
      </c>
    </row>
    <row r="44" spans="1:10" s="110" customFormat="1" ht="13.5" customHeight="1" x14ac:dyDescent="0.2">
      <c r="A44" s="120"/>
      <c r="B44" s="121" t="s">
        <v>112</v>
      </c>
      <c r="C44" s="113">
        <v>4.1910046728971961</v>
      </c>
      <c r="D44" s="115">
        <v>287</v>
      </c>
      <c r="E44" s="114">
        <v>315</v>
      </c>
      <c r="F44" s="114">
        <v>336</v>
      </c>
      <c r="G44" s="114">
        <v>283</v>
      </c>
      <c r="H44" s="140">
        <v>264</v>
      </c>
      <c r="I44" s="115">
        <v>23</v>
      </c>
      <c r="J44" s="116">
        <v>8.7121212121212128</v>
      </c>
    </row>
    <row r="45" spans="1:10" s="110" customFormat="1" ht="13.5" customHeight="1" x14ac:dyDescent="0.2">
      <c r="A45" s="118" t="s">
        <v>113</v>
      </c>
      <c r="B45" s="122" t="s">
        <v>116</v>
      </c>
      <c r="C45" s="113">
        <v>97.67815420560747</v>
      </c>
      <c r="D45" s="115">
        <v>6689</v>
      </c>
      <c r="E45" s="114">
        <v>7008</v>
      </c>
      <c r="F45" s="114">
        <v>6938</v>
      </c>
      <c r="G45" s="114">
        <v>7081</v>
      </c>
      <c r="H45" s="140">
        <v>6958</v>
      </c>
      <c r="I45" s="115">
        <v>-269</v>
      </c>
      <c r="J45" s="116">
        <v>-3.8660534636389765</v>
      </c>
    </row>
    <row r="46" spans="1:10" s="110" customFormat="1" ht="13.5" customHeight="1" x14ac:dyDescent="0.2">
      <c r="A46" s="118"/>
      <c r="B46" s="119" t="s">
        <v>117</v>
      </c>
      <c r="C46" s="113">
        <v>2.27803738317757</v>
      </c>
      <c r="D46" s="115">
        <v>156</v>
      </c>
      <c r="E46" s="114">
        <v>168</v>
      </c>
      <c r="F46" s="114">
        <v>165</v>
      </c>
      <c r="G46" s="114">
        <v>163</v>
      </c>
      <c r="H46" s="140">
        <v>161</v>
      </c>
      <c r="I46" s="115">
        <v>-5</v>
      </c>
      <c r="J46" s="116">
        <v>-3.1055900621118013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3077</v>
      </c>
      <c r="E48" s="114">
        <v>3255</v>
      </c>
      <c r="F48" s="114">
        <v>3250</v>
      </c>
      <c r="G48" s="114">
        <v>3157</v>
      </c>
      <c r="H48" s="140">
        <v>3009</v>
      </c>
      <c r="I48" s="115">
        <v>68</v>
      </c>
      <c r="J48" s="116">
        <v>2.2598870056497176</v>
      </c>
    </row>
    <row r="49" spans="1:12" s="110" customFormat="1" ht="13.5" customHeight="1" x14ac:dyDescent="0.2">
      <c r="A49" s="118" t="s">
        <v>105</v>
      </c>
      <c r="B49" s="119" t="s">
        <v>106</v>
      </c>
      <c r="C49" s="113">
        <v>36.854078648033799</v>
      </c>
      <c r="D49" s="115">
        <v>1134</v>
      </c>
      <c r="E49" s="114">
        <v>1201</v>
      </c>
      <c r="F49" s="114">
        <v>1223</v>
      </c>
      <c r="G49" s="114">
        <v>1189</v>
      </c>
      <c r="H49" s="140">
        <v>1111</v>
      </c>
      <c r="I49" s="115">
        <v>23</v>
      </c>
      <c r="J49" s="116">
        <v>2.0702070207020702</v>
      </c>
    </row>
    <row r="50" spans="1:12" s="110" customFormat="1" ht="13.5" customHeight="1" x14ac:dyDescent="0.2">
      <c r="A50" s="120"/>
      <c r="B50" s="119" t="s">
        <v>107</v>
      </c>
      <c r="C50" s="113">
        <v>63.145921351966201</v>
      </c>
      <c r="D50" s="115">
        <v>1943</v>
      </c>
      <c r="E50" s="114">
        <v>2054</v>
      </c>
      <c r="F50" s="114">
        <v>2027</v>
      </c>
      <c r="G50" s="114">
        <v>1968</v>
      </c>
      <c r="H50" s="140">
        <v>1898</v>
      </c>
      <c r="I50" s="115">
        <v>45</v>
      </c>
      <c r="J50" s="116">
        <v>2.3709167544783982</v>
      </c>
    </row>
    <row r="51" spans="1:12" s="110" customFormat="1" ht="13.5" customHeight="1" x14ac:dyDescent="0.2">
      <c r="A51" s="118" t="s">
        <v>105</v>
      </c>
      <c r="B51" s="121" t="s">
        <v>108</v>
      </c>
      <c r="C51" s="113">
        <v>8.7097822554436135</v>
      </c>
      <c r="D51" s="115">
        <v>268</v>
      </c>
      <c r="E51" s="114">
        <v>300</v>
      </c>
      <c r="F51" s="114">
        <v>295</v>
      </c>
      <c r="G51" s="114">
        <v>255</v>
      </c>
      <c r="H51" s="140">
        <v>243</v>
      </c>
      <c r="I51" s="115">
        <v>25</v>
      </c>
      <c r="J51" s="116">
        <v>10.2880658436214</v>
      </c>
    </row>
    <row r="52" spans="1:12" s="110" customFormat="1" ht="13.5" customHeight="1" x14ac:dyDescent="0.2">
      <c r="A52" s="118"/>
      <c r="B52" s="121" t="s">
        <v>109</v>
      </c>
      <c r="C52" s="113">
        <v>71.335716607084819</v>
      </c>
      <c r="D52" s="115">
        <v>2195</v>
      </c>
      <c r="E52" s="114">
        <v>2307</v>
      </c>
      <c r="F52" s="114">
        <v>2310</v>
      </c>
      <c r="G52" s="114">
        <v>2264</v>
      </c>
      <c r="H52" s="140">
        <v>2155</v>
      </c>
      <c r="I52" s="115">
        <v>40</v>
      </c>
      <c r="J52" s="116">
        <v>1.8561484918793503</v>
      </c>
    </row>
    <row r="53" spans="1:12" s="110" customFormat="1" ht="13.5" customHeight="1" x14ac:dyDescent="0.2">
      <c r="A53" s="118"/>
      <c r="B53" s="121" t="s">
        <v>110</v>
      </c>
      <c r="C53" s="113">
        <v>18.784530386740332</v>
      </c>
      <c r="D53" s="115">
        <v>578</v>
      </c>
      <c r="E53" s="114">
        <v>611</v>
      </c>
      <c r="F53" s="114">
        <v>605</v>
      </c>
      <c r="G53" s="114">
        <v>601</v>
      </c>
      <c r="H53" s="140">
        <v>574</v>
      </c>
      <c r="I53" s="115">
        <v>4</v>
      </c>
      <c r="J53" s="116">
        <v>0.69686411149825789</v>
      </c>
    </row>
    <row r="54" spans="1:12" s="110" customFormat="1" ht="13.5" customHeight="1" x14ac:dyDescent="0.2">
      <c r="A54" s="120"/>
      <c r="B54" s="121" t="s">
        <v>111</v>
      </c>
      <c r="C54" s="113">
        <v>1.1699707507312318</v>
      </c>
      <c r="D54" s="115">
        <v>36</v>
      </c>
      <c r="E54" s="114">
        <v>37</v>
      </c>
      <c r="F54" s="114">
        <v>40</v>
      </c>
      <c r="G54" s="114">
        <v>37</v>
      </c>
      <c r="H54" s="140">
        <v>37</v>
      </c>
      <c r="I54" s="115">
        <v>-1</v>
      </c>
      <c r="J54" s="116">
        <v>-2.7027027027027026</v>
      </c>
    </row>
    <row r="55" spans="1:12" s="110" customFormat="1" ht="13.5" customHeight="1" x14ac:dyDescent="0.2">
      <c r="A55" s="120"/>
      <c r="B55" s="121" t="s">
        <v>112</v>
      </c>
      <c r="C55" s="113">
        <v>0.16249593760155995</v>
      </c>
      <c r="D55" s="115">
        <v>5</v>
      </c>
      <c r="E55" s="114">
        <v>6</v>
      </c>
      <c r="F55" s="114">
        <v>10</v>
      </c>
      <c r="G55" s="114">
        <v>9</v>
      </c>
      <c r="H55" s="140">
        <v>11</v>
      </c>
      <c r="I55" s="115">
        <v>-6</v>
      </c>
      <c r="J55" s="116">
        <v>-54.545454545454547</v>
      </c>
    </row>
    <row r="56" spans="1:12" s="110" customFormat="1" ht="13.5" customHeight="1" x14ac:dyDescent="0.2">
      <c r="A56" s="118" t="s">
        <v>113</v>
      </c>
      <c r="B56" s="122" t="s">
        <v>116</v>
      </c>
      <c r="C56" s="113">
        <v>97.432564185895359</v>
      </c>
      <c r="D56" s="115">
        <v>2998</v>
      </c>
      <c r="E56" s="114">
        <v>3167</v>
      </c>
      <c r="F56" s="114">
        <v>3167</v>
      </c>
      <c r="G56" s="114">
        <v>3083</v>
      </c>
      <c r="H56" s="140">
        <v>2937</v>
      </c>
      <c r="I56" s="115">
        <v>61</v>
      </c>
      <c r="J56" s="116">
        <v>2.0769492679605039</v>
      </c>
    </row>
    <row r="57" spans="1:12" s="110" customFormat="1" ht="13.5" customHeight="1" x14ac:dyDescent="0.2">
      <c r="A57" s="142"/>
      <c r="B57" s="124" t="s">
        <v>117</v>
      </c>
      <c r="C57" s="125">
        <v>2.5674358141046474</v>
      </c>
      <c r="D57" s="143">
        <v>79</v>
      </c>
      <c r="E57" s="144">
        <v>88</v>
      </c>
      <c r="F57" s="144">
        <v>83</v>
      </c>
      <c r="G57" s="144">
        <v>74</v>
      </c>
      <c r="H57" s="145">
        <v>72</v>
      </c>
      <c r="I57" s="143">
        <v>7</v>
      </c>
      <c r="J57" s="146">
        <v>9.7222222222222214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72319</v>
      </c>
      <c r="E12" s="236">
        <v>73039</v>
      </c>
      <c r="F12" s="114">
        <v>73979</v>
      </c>
      <c r="G12" s="114">
        <v>73283</v>
      </c>
      <c r="H12" s="140">
        <v>72918</v>
      </c>
      <c r="I12" s="115">
        <v>-599</v>
      </c>
      <c r="J12" s="116">
        <v>-0.82147069310732601</v>
      </c>
    </row>
    <row r="13" spans="1:15" s="110" customFormat="1" ht="12" customHeight="1" x14ac:dyDescent="0.2">
      <c r="A13" s="118" t="s">
        <v>105</v>
      </c>
      <c r="B13" s="119" t="s">
        <v>106</v>
      </c>
      <c r="C13" s="113">
        <v>50.477744437837913</v>
      </c>
      <c r="D13" s="115">
        <v>36505</v>
      </c>
      <c r="E13" s="114">
        <v>36815</v>
      </c>
      <c r="F13" s="114">
        <v>37512</v>
      </c>
      <c r="G13" s="114">
        <v>37087</v>
      </c>
      <c r="H13" s="140">
        <v>36784</v>
      </c>
      <c r="I13" s="115">
        <v>-279</v>
      </c>
      <c r="J13" s="116">
        <v>-0.75848194867333618</v>
      </c>
    </row>
    <row r="14" spans="1:15" s="110" customFormat="1" ht="12" customHeight="1" x14ac:dyDescent="0.2">
      <c r="A14" s="118"/>
      <c r="B14" s="119" t="s">
        <v>107</v>
      </c>
      <c r="C14" s="113">
        <v>49.522255562162087</v>
      </c>
      <c r="D14" s="115">
        <v>35814</v>
      </c>
      <c r="E14" s="114">
        <v>36224</v>
      </c>
      <c r="F14" s="114">
        <v>36467</v>
      </c>
      <c r="G14" s="114">
        <v>36196</v>
      </c>
      <c r="H14" s="140">
        <v>36134</v>
      </c>
      <c r="I14" s="115">
        <v>-320</v>
      </c>
      <c r="J14" s="116">
        <v>-0.88559251674323347</v>
      </c>
    </row>
    <row r="15" spans="1:15" s="110" customFormat="1" ht="12" customHeight="1" x14ac:dyDescent="0.2">
      <c r="A15" s="118" t="s">
        <v>105</v>
      </c>
      <c r="B15" s="121" t="s">
        <v>108</v>
      </c>
      <c r="C15" s="113">
        <v>7.9163152145355991</v>
      </c>
      <c r="D15" s="115">
        <v>5725</v>
      </c>
      <c r="E15" s="114">
        <v>5961</v>
      </c>
      <c r="F15" s="114">
        <v>6165</v>
      </c>
      <c r="G15" s="114">
        <v>5427</v>
      </c>
      <c r="H15" s="140">
        <v>5552</v>
      </c>
      <c r="I15" s="115">
        <v>173</v>
      </c>
      <c r="J15" s="116">
        <v>3.1159942363112392</v>
      </c>
    </row>
    <row r="16" spans="1:15" s="110" customFormat="1" ht="12" customHeight="1" x14ac:dyDescent="0.2">
      <c r="A16" s="118"/>
      <c r="B16" s="121" t="s">
        <v>109</v>
      </c>
      <c r="C16" s="113">
        <v>65.227671842807567</v>
      </c>
      <c r="D16" s="115">
        <v>47172</v>
      </c>
      <c r="E16" s="114">
        <v>47613</v>
      </c>
      <c r="F16" s="114">
        <v>48242</v>
      </c>
      <c r="G16" s="114">
        <v>48481</v>
      </c>
      <c r="H16" s="140">
        <v>48319</v>
      </c>
      <c r="I16" s="115">
        <v>-1147</v>
      </c>
      <c r="J16" s="116">
        <v>-2.3738074049545728</v>
      </c>
    </row>
    <row r="17" spans="1:10" s="110" customFormat="1" ht="12" customHeight="1" x14ac:dyDescent="0.2">
      <c r="A17" s="118"/>
      <c r="B17" s="121" t="s">
        <v>110</v>
      </c>
      <c r="C17" s="113">
        <v>25.914351691809898</v>
      </c>
      <c r="D17" s="115">
        <v>18741</v>
      </c>
      <c r="E17" s="114">
        <v>18749</v>
      </c>
      <c r="F17" s="114">
        <v>18886</v>
      </c>
      <c r="G17" s="114">
        <v>18706</v>
      </c>
      <c r="H17" s="140">
        <v>18433</v>
      </c>
      <c r="I17" s="115">
        <v>308</v>
      </c>
      <c r="J17" s="116">
        <v>1.6709162914338416</v>
      </c>
    </row>
    <row r="18" spans="1:10" s="110" customFormat="1" ht="12" customHeight="1" x14ac:dyDescent="0.2">
      <c r="A18" s="120"/>
      <c r="B18" s="121" t="s">
        <v>111</v>
      </c>
      <c r="C18" s="113">
        <v>0.94166125084694197</v>
      </c>
      <c r="D18" s="115">
        <v>681</v>
      </c>
      <c r="E18" s="114">
        <v>716</v>
      </c>
      <c r="F18" s="114">
        <v>686</v>
      </c>
      <c r="G18" s="114">
        <v>669</v>
      </c>
      <c r="H18" s="140">
        <v>614</v>
      </c>
      <c r="I18" s="115">
        <v>67</v>
      </c>
      <c r="J18" s="116">
        <v>10.912052117263844</v>
      </c>
    </row>
    <row r="19" spans="1:10" s="110" customFormat="1" ht="12" customHeight="1" x14ac:dyDescent="0.2">
      <c r="A19" s="120"/>
      <c r="B19" s="121" t="s">
        <v>112</v>
      </c>
      <c r="C19" s="113">
        <v>0.2931456463723226</v>
      </c>
      <c r="D19" s="115">
        <v>212</v>
      </c>
      <c r="E19" s="114">
        <v>229</v>
      </c>
      <c r="F19" s="114">
        <v>217</v>
      </c>
      <c r="G19" s="114">
        <v>197</v>
      </c>
      <c r="H19" s="140">
        <v>182</v>
      </c>
      <c r="I19" s="115">
        <v>30</v>
      </c>
      <c r="J19" s="116">
        <v>16.483516483516482</v>
      </c>
    </row>
    <row r="20" spans="1:10" s="110" customFormat="1" ht="12" customHeight="1" x14ac:dyDescent="0.2">
      <c r="A20" s="118" t="s">
        <v>113</v>
      </c>
      <c r="B20" s="119" t="s">
        <v>181</v>
      </c>
      <c r="C20" s="113">
        <v>69.864074447932083</v>
      </c>
      <c r="D20" s="115">
        <v>50525</v>
      </c>
      <c r="E20" s="114">
        <v>51167</v>
      </c>
      <c r="F20" s="114">
        <v>52047</v>
      </c>
      <c r="G20" s="114">
        <v>51605</v>
      </c>
      <c r="H20" s="140">
        <v>51526</v>
      </c>
      <c r="I20" s="115">
        <v>-1001</v>
      </c>
      <c r="J20" s="116">
        <v>-1.9427085354966425</v>
      </c>
    </row>
    <row r="21" spans="1:10" s="110" customFormat="1" ht="12" customHeight="1" x14ac:dyDescent="0.2">
      <c r="A21" s="118"/>
      <c r="B21" s="119" t="s">
        <v>182</v>
      </c>
      <c r="C21" s="113">
        <v>30.135925552067921</v>
      </c>
      <c r="D21" s="115">
        <v>21794</v>
      </c>
      <c r="E21" s="114">
        <v>21872</v>
      </c>
      <c r="F21" s="114">
        <v>21932</v>
      </c>
      <c r="G21" s="114">
        <v>21678</v>
      </c>
      <c r="H21" s="140">
        <v>21392</v>
      </c>
      <c r="I21" s="115">
        <v>402</v>
      </c>
      <c r="J21" s="116">
        <v>1.8792071802543007</v>
      </c>
    </row>
    <row r="22" spans="1:10" s="110" customFormat="1" ht="12" customHeight="1" x14ac:dyDescent="0.2">
      <c r="A22" s="118" t="s">
        <v>113</v>
      </c>
      <c r="B22" s="119" t="s">
        <v>116</v>
      </c>
      <c r="C22" s="113">
        <v>96.964836350060153</v>
      </c>
      <c r="D22" s="115">
        <v>70124</v>
      </c>
      <c r="E22" s="114">
        <v>70833</v>
      </c>
      <c r="F22" s="114">
        <v>71824</v>
      </c>
      <c r="G22" s="114">
        <v>71202</v>
      </c>
      <c r="H22" s="140">
        <v>70927</v>
      </c>
      <c r="I22" s="115">
        <v>-803</v>
      </c>
      <c r="J22" s="116">
        <v>-1.1321499569980402</v>
      </c>
    </row>
    <row r="23" spans="1:10" s="110" customFormat="1" ht="12" customHeight="1" x14ac:dyDescent="0.2">
      <c r="A23" s="118"/>
      <c r="B23" s="119" t="s">
        <v>117</v>
      </c>
      <c r="C23" s="113">
        <v>3.0227187875938548</v>
      </c>
      <c r="D23" s="115">
        <v>2186</v>
      </c>
      <c r="E23" s="114">
        <v>2194</v>
      </c>
      <c r="F23" s="114">
        <v>2143</v>
      </c>
      <c r="G23" s="114">
        <v>2067</v>
      </c>
      <c r="H23" s="140">
        <v>1974</v>
      </c>
      <c r="I23" s="115">
        <v>212</v>
      </c>
      <c r="J23" s="116">
        <v>10.739614994934144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1597126</v>
      </c>
      <c r="E25" s="236">
        <v>1605573</v>
      </c>
      <c r="F25" s="236">
        <v>1622527</v>
      </c>
      <c r="G25" s="236">
        <v>1604169</v>
      </c>
      <c r="H25" s="241">
        <v>1600289</v>
      </c>
      <c r="I25" s="235">
        <v>-3163</v>
      </c>
      <c r="J25" s="116">
        <v>-0.19765179914377964</v>
      </c>
    </row>
    <row r="26" spans="1:10" s="110" customFormat="1" ht="12" customHeight="1" x14ac:dyDescent="0.2">
      <c r="A26" s="118" t="s">
        <v>105</v>
      </c>
      <c r="B26" s="119" t="s">
        <v>106</v>
      </c>
      <c r="C26" s="113">
        <v>51.290004670890085</v>
      </c>
      <c r="D26" s="115">
        <v>819166</v>
      </c>
      <c r="E26" s="114">
        <v>822408</v>
      </c>
      <c r="F26" s="114">
        <v>835592</v>
      </c>
      <c r="G26" s="114">
        <v>824620</v>
      </c>
      <c r="H26" s="140">
        <v>820171</v>
      </c>
      <c r="I26" s="115">
        <v>-1005</v>
      </c>
      <c r="J26" s="116">
        <v>-0.12253542249116343</v>
      </c>
    </row>
    <row r="27" spans="1:10" s="110" customFormat="1" ht="12" customHeight="1" x14ac:dyDescent="0.2">
      <c r="A27" s="118"/>
      <c r="B27" s="119" t="s">
        <v>107</v>
      </c>
      <c r="C27" s="113">
        <v>48.709995329109915</v>
      </c>
      <c r="D27" s="115">
        <v>777960</v>
      </c>
      <c r="E27" s="114">
        <v>783165</v>
      </c>
      <c r="F27" s="114">
        <v>786935</v>
      </c>
      <c r="G27" s="114">
        <v>779549</v>
      </c>
      <c r="H27" s="140">
        <v>780118</v>
      </c>
      <c r="I27" s="115">
        <v>-2158</v>
      </c>
      <c r="J27" s="116">
        <v>-0.2766248182967192</v>
      </c>
    </row>
    <row r="28" spans="1:10" s="110" customFormat="1" ht="12" customHeight="1" x14ac:dyDescent="0.2">
      <c r="A28" s="118" t="s">
        <v>105</v>
      </c>
      <c r="B28" s="121" t="s">
        <v>108</v>
      </c>
      <c r="C28" s="113">
        <v>8.2071170339722723</v>
      </c>
      <c r="D28" s="115">
        <v>131078</v>
      </c>
      <c r="E28" s="114">
        <v>134445</v>
      </c>
      <c r="F28" s="114">
        <v>137883</v>
      </c>
      <c r="G28" s="114">
        <v>121980</v>
      </c>
      <c r="H28" s="140">
        <v>124887</v>
      </c>
      <c r="I28" s="115">
        <v>6191</v>
      </c>
      <c r="J28" s="116">
        <v>4.9572813823696622</v>
      </c>
    </row>
    <row r="29" spans="1:10" s="110" customFormat="1" ht="12" customHeight="1" x14ac:dyDescent="0.2">
      <c r="A29" s="118"/>
      <c r="B29" s="121" t="s">
        <v>109</v>
      </c>
      <c r="C29" s="113">
        <v>66.481980757936441</v>
      </c>
      <c r="D29" s="115">
        <v>1061801</v>
      </c>
      <c r="E29" s="114">
        <v>1066312</v>
      </c>
      <c r="F29" s="114">
        <v>1079733</v>
      </c>
      <c r="G29" s="114">
        <v>1081219</v>
      </c>
      <c r="H29" s="140">
        <v>1080649</v>
      </c>
      <c r="I29" s="115">
        <v>-18848</v>
      </c>
      <c r="J29" s="116">
        <v>-1.7441370879906426</v>
      </c>
    </row>
    <row r="30" spans="1:10" s="110" customFormat="1" ht="12" customHeight="1" x14ac:dyDescent="0.2">
      <c r="A30" s="118"/>
      <c r="B30" s="121" t="s">
        <v>110</v>
      </c>
      <c r="C30" s="113">
        <v>24.352555778316802</v>
      </c>
      <c r="D30" s="115">
        <v>388941</v>
      </c>
      <c r="E30" s="114">
        <v>389191</v>
      </c>
      <c r="F30" s="114">
        <v>389814</v>
      </c>
      <c r="G30" s="114">
        <v>386329</v>
      </c>
      <c r="H30" s="140">
        <v>380897</v>
      </c>
      <c r="I30" s="115">
        <v>8044</v>
      </c>
      <c r="J30" s="116">
        <v>2.1118570112130053</v>
      </c>
    </row>
    <row r="31" spans="1:10" s="110" customFormat="1" ht="12" customHeight="1" x14ac:dyDescent="0.2">
      <c r="A31" s="120"/>
      <c r="B31" s="121" t="s">
        <v>111</v>
      </c>
      <c r="C31" s="113">
        <v>0.95834642977448237</v>
      </c>
      <c r="D31" s="115">
        <v>15306</v>
      </c>
      <c r="E31" s="114">
        <v>15625</v>
      </c>
      <c r="F31" s="114">
        <v>15097</v>
      </c>
      <c r="G31" s="114">
        <v>14641</v>
      </c>
      <c r="H31" s="140">
        <v>13856</v>
      </c>
      <c r="I31" s="115">
        <v>1450</v>
      </c>
      <c r="J31" s="116">
        <v>10.464780600461895</v>
      </c>
    </row>
    <row r="32" spans="1:10" s="110" customFormat="1" ht="12" customHeight="1" x14ac:dyDescent="0.2">
      <c r="A32" s="120"/>
      <c r="B32" s="121" t="s">
        <v>112</v>
      </c>
      <c r="C32" s="113">
        <v>0.29352724831979443</v>
      </c>
      <c r="D32" s="115">
        <v>4688</v>
      </c>
      <c r="E32" s="114">
        <v>4740</v>
      </c>
      <c r="F32" s="114">
        <v>4705</v>
      </c>
      <c r="G32" s="114">
        <v>4234</v>
      </c>
      <c r="H32" s="140">
        <v>3989</v>
      </c>
      <c r="I32" s="115">
        <v>699</v>
      </c>
      <c r="J32" s="116">
        <v>17.523188769115066</v>
      </c>
    </row>
    <row r="33" spans="1:10" s="110" customFormat="1" ht="12" customHeight="1" x14ac:dyDescent="0.2">
      <c r="A33" s="118" t="s">
        <v>113</v>
      </c>
      <c r="B33" s="119" t="s">
        <v>181</v>
      </c>
      <c r="C33" s="113">
        <v>70.570449670220128</v>
      </c>
      <c r="D33" s="115">
        <v>1127099</v>
      </c>
      <c r="E33" s="114">
        <v>1134731</v>
      </c>
      <c r="F33" s="114">
        <v>1152189</v>
      </c>
      <c r="G33" s="114">
        <v>1139588</v>
      </c>
      <c r="H33" s="140">
        <v>1140399</v>
      </c>
      <c r="I33" s="115">
        <v>-13300</v>
      </c>
      <c r="J33" s="116">
        <v>-1.1662584761999966</v>
      </c>
    </row>
    <row r="34" spans="1:10" s="110" customFormat="1" ht="12" customHeight="1" x14ac:dyDescent="0.2">
      <c r="A34" s="118"/>
      <c r="B34" s="119" t="s">
        <v>182</v>
      </c>
      <c r="C34" s="113">
        <v>29.429550329779868</v>
      </c>
      <c r="D34" s="115">
        <v>470027</v>
      </c>
      <c r="E34" s="114">
        <v>470842</v>
      </c>
      <c r="F34" s="114">
        <v>470338</v>
      </c>
      <c r="G34" s="114">
        <v>464581</v>
      </c>
      <c r="H34" s="140">
        <v>459890</v>
      </c>
      <c r="I34" s="115">
        <v>10137</v>
      </c>
      <c r="J34" s="116">
        <v>2.2042227489182196</v>
      </c>
    </row>
    <row r="35" spans="1:10" s="110" customFormat="1" ht="12" customHeight="1" x14ac:dyDescent="0.2">
      <c r="A35" s="118" t="s">
        <v>113</v>
      </c>
      <c r="B35" s="119" t="s">
        <v>116</v>
      </c>
      <c r="C35" s="113">
        <v>94.824202974593106</v>
      </c>
      <c r="D35" s="115">
        <v>1514462</v>
      </c>
      <c r="E35" s="114">
        <v>1524633</v>
      </c>
      <c r="F35" s="114">
        <v>1539849</v>
      </c>
      <c r="G35" s="114">
        <v>1525430</v>
      </c>
      <c r="H35" s="140">
        <v>1524655</v>
      </c>
      <c r="I35" s="115">
        <v>-10193</v>
      </c>
      <c r="J35" s="116">
        <v>-0.66854468715873427</v>
      </c>
    </row>
    <row r="36" spans="1:10" s="110" customFormat="1" ht="12" customHeight="1" x14ac:dyDescent="0.2">
      <c r="A36" s="118"/>
      <c r="B36" s="119" t="s">
        <v>117</v>
      </c>
      <c r="C36" s="113">
        <v>5.1596430087544753</v>
      </c>
      <c r="D36" s="115">
        <v>82406</v>
      </c>
      <c r="E36" s="114">
        <v>80666</v>
      </c>
      <c r="F36" s="114">
        <v>82394</v>
      </c>
      <c r="G36" s="114">
        <v>78447</v>
      </c>
      <c r="H36" s="140">
        <v>75340</v>
      </c>
      <c r="I36" s="115">
        <v>7066</v>
      </c>
      <c r="J36" s="116">
        <v>9.3788160339792945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83546</v>
      </c>
      <c r="E64" s="236">
        <v>84287</v>
      </c>
      <c r="F64" s="236">
        <v>85399</v>
      </c>
      <c r="G64" s="236">
        <v>84459</v>
      </c>
      <c r="H64" s="140">
        <v>84032</v>
      </c>
      <c r="I64" s="115">
        <v>-486</v>
      </c>
      <c r="J64" s="116">
        <v>-0.5783511043412034</v>
      </c>
    </row>
    <row r="65" spans="1:12" s="110" customFormat="1" ht="12" customHeight="1" x14ac:dyDescent="0.2">
      <c r="A65" s="118" t="s">
        <v>105</v>
      </c>
      <c r="B65" s="119" t="s">
        <v>106</v>
      </c>
      <c r="C65" s="113">
        <v>52.053958298422423</v>
      </c>
      <c r="D65" s="235">
        <v>43489</v>
      </c>
      <c r="E65" s="236">
        <v>43781</v>
      </c>
      <c r="F65" s="236">
        <v>44583</v>
      </c>
      <c r="G65" s="236">
        <v>44047</v>
      </c>
      <c r="H65" s="140">
        <v>43729</v>
      </c>
      <c r="I65" s="115">
        <v>-240</v>
      </c>
      <c r="J65" s="116">
        <v>-0.54883486930869674</v>
      </c>
    </row>
    <row r="66" spans="1:12" s="110" customFormat="1" ht="12" customHeight="1" x14ac:dyDescent="0.2">
      <c r="A66" s="118"/>
      <c r="B66" s="119" t="s">
        <v>107</v>
      </c>
      <c r="C66" s="113">
        <v>47.946041701577577</v>
      </c>
      <c r="D66" s="235">
        <v>40057</v>
      </c>
      <c r="E66" s="236">
        <v>40506</v>
      </c>
      <c r="F66" s="236">
        <v>40816</v>
      </c>
      <c r="G66" s="236">
        <v>40412</v>
      </c>
      <c r="H66" s="140">
        <v>40303</v>
      </c>
      <c r="I66" s="115">
        <v>-246</v>
      </c>
      <c r="J66" s="116">
        <v>-0.61037639877924721</v>
      </c>
    </row>
    <row r="67" spans="1:12" s="110" customFormat="1" ht="12" customHeight="1" x14ac:dyDescent="0.2">
      <c r="A67" s="118" t="s">
        <v>105</v>
      </c>
      <c r="B67" s="121" t="s">
        <v>108</v>
      </c>
      <c r="C67" s="113">
        <v>7.34565389126948</v>
      </c>
      <c r="D67" s="235">
        <v>6137</v>
      </c>
      <c r="E67" s="236">
        <v>6394</v>
      </c>
      <c r="F67" s="236">
        <v>6632</v>
      </c>
      <c r="G67" s="236">
        <v>5809</v>
      </c>
      <c r="H67" s="140">
        <v>5957</v>
      </c>
      <c r="I67" s="115">
        <v>180</v>
      </c>
      <c r="J67" s="116">
        <v>3.0216551955682389</v>
      </c>
    </row>
    <row r="68" spans="1:12" s="110" customFormat="1" ht="12" customHeight="1" x14ac:dyDescent="0.2">
      <c r="A68" s="118"/>
      <c r="B68" s="121" t="s">
        <v>109</v>
      </c>
      <c r="C68" s="113">
        <v>65.518397050726549</v>
      </c>
      <c r="D68" s="235">
        <v>54738</v>
      </c>
      <c r="E68" s="236">
        <v>55228</v>
      </c>
      <c r="F68" s="236">
        <v>56003</v>
      </c>
      <c r="G68" s="236">
        <v>56164</v>
      </c>
      <c r="H68" s="140">
        <v>56023</v>
      </c>
      <c r="I68" s="115">
        <v>-1285</v>
      </c>
      <c r="J68" s="116">
        <v>-2.2937008014565445</v>
      </c>
    </row>
    <row r="69" spans="1:12" s="110" customFormat="1" ht="12" customHeight="1" x14ac:dyDescent="0.2">
      <c r="A69" s="118"/>
      <c r="B69" s="121" t="s">
        <v>110</v>
      </c>
      <c r="C69" s="113">
        <v>26.211907212792951</v>
      </c>
      <c r="D69" s="235">
        <v>21899</v>
      </c>
      <c r="E69" s="236">
        <v>21869</v>
      </c>
      <c r="F69" s="236">
        <v>21988</v>
      </c>
      <c r="G69" s="236">
        <v>21728</v>
      </c>
      <c r="H69" s="140">
        <v>21370</v>
      </c>
      <c r="I69" s="115">
        <v>529</v>
      </c>
      <c r="J69" s="116">
        <v>2.4754328497894242</v>
      </c>
    </row>
    <row r="70" spans="1:12" s="110" customFormat="1" ht="12" customHeight="1" x14ac:dyDescent="0.2">
      <c r="A70" s="120"/>
      <c r="B70" s="121" t="s">
        <v>111</v>
      </c>
      <c r="C70" s="113">
        <v>0.92404184521102151</v>
      </c>
      <c r="D70" s="235">
        <v>772</v>
      </c>
      <c r="E70" s="236">
        <v>796</v>
      </c>
      <c r="F70" s="236">
        <v>776</v>
      </c>
      <c r="G70" s="236">
        <v>758</v>
      </c>
      <c r="H70" s="140">
        <v>682</v>
      </c>
      <c r="I70" s="115">
        <v>90</v>
      </c>
      <c r="J70" s="116">
        <v>13.196480938416423</v>
      </c>
    </row>
    <row r="71" spans="1:12" s="110" customFormat="1" ht="12" customHeight="1" x14ac:dyDescent="0.2">
      <c r="A71" s="120"/>
      <c r="B71" s="121" t="s">
        <v>112</v>
      </c>
      <c r="C71" s="113">
        <v>0.29444856725636176</v>
      </c>
      <c r="D71" s="235">
        <v>246</v>
      </c>
      <c r="E71" s="236">
        <v>254</v>
      </c>
      <c r="F71" s="236">
        <v>255</v>
      </c>
      <c r="G71" s="236">
        <v>229</v>
      </c>
      <c r="H71" s="140">
        <v>206</v>
      </c>
      <c r="I71" s="115">
        <v>40</v>
      </c>
      <c r="J71" s="116">
        <v>19.417475728155338</v>
      </c>
    </row>
    <row r="72" spans="1:12" s="110" customFormat="1" ht="12" customHeight="1" x14ac:dyDescent="0.2">
      <c r="A72" s="118" t="s">
        <v>113</v>
      </c>
      <c r="B72" s="119" t="s">
        <v>181</v>
      </c>
      <c r="C72" s="113">
        <v>70.897469657434229</v>
      </c>
      <c r="D72" s="235">
        <v>59232</v>
      </c>
      <c r="E72" s="236">
        <v>59887</v>
      </c>
      <c r="F72" s="236">
        <v>60910</v>
      </c>
      <c r="G72" s="236">
        <v>60344</v>
      </c>
      <c r="H72" s="140">
        <v>60199</v>
      </c>
      <c r="I72" s="115">
        <v>-967</v>
      </c>
      <c r="J72" s="116">
        <v>-1.6063389757304938</v>
      </c>
    </row>
    <row r="73" spans="1:12" s="110" customFormat="1" ht="12" customHeight="1" x14ac:dyDescent="0.2">
      <c r="A73" s="118"/>
      <c r="B73" s="119" t="s">
        <v>182</v>
      </c>
      <c r="C73" s="113">
        <v>29.102530342565771</v>
      </c>
      <c r="D73" s="115">
        <v>24314</v>
      </c>
      <c r="E73" s="114">
        <v>24400</v>
      </c>
      <c r="F73" s="114">
        <v>24489</v>
      </c>
      <c r="G73" s="114">
        <v>24115</v>
      </c>
      <c r="H73" s="140">
        <v>23833</v>
      </c>
      <c r="I73" s="115">
        <v>481</v>
      </c>
      <c r="J73" s="116">
        <v>2.0182100448957327</v>
      </c>
    </row>
    <row r="74" spans="1:12" s="110" customFormat="1" ht="12" customHeight="1" x14ac:dyDescent="0.2">
      <c r="A74" s="118" t="s">
        <v>113</v>
      </c>
      <c r="B74" s="119" t="s">
        <v>116</v>
      </c>
      <c r="C74" s="113">
        <v>97.661168697484015</v>
      </c>
      <c r="D74" s="115">
        <v>81592</v>
      </c>
      <c r="E74" s="114">
        <v>82295</v>
      </c>
      <c r="F74" s="114">
        <v>83477</v>
      </c>
      <c r="G74" s="114">
        <v>82630</v>
      </c>
      <c r="H74" s="140">
        <v>82309</v>
      </c>
      <c r="I74" s="115">
        <v>-717</v>
      </c>
      <c r="J74" s="116">
        <v>-0.87110765529893452</v>
      </c>
    </row>
    <row r="75" spans="1:12" s="110" customFormat="1" ht="12" customHeight="1" x14ac:dyDescent="0.2">
      <c r="A75" s="142"/>
      <c r="B75" s="124" t="s">
        <v>117</v>
      </c>
      <c r="C75" s="125">
        <v>2.3256649031671177</v>
      </c>
      <c r="D75" s="143">
        <v>1943</v>
      </c>
      <c r="E75" s="144">
        <v>1979</v>
      </c>
      <c r="F75" s="144">
        <v>1910</v>
      </c>
      <c r="G75" s="144">
        <v>1812</v>
      </c>
      <c r="H75" s="145">
        <v>1705</v>
      </c>
      <c r="I75" s="143">
        <v>238</v>
      </c>
      <c r="J75" s="146">
        <v>13.958944281524927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72319</v>
      </c>
      <c r="G11" s="114">
        <v>73039</v>
      </c>
      <c r="H11" s="114">
        <v>73979</v>
      </c>
      <c r="I11" s="114">
        <v>73283</v>
      </c>
      <c r="J11" s="140">
        <v>72918</v>
      </c>
      <c r="K11" s="114">
        <v>-599</v>
      </c>
      <c r="L11" s="116">
        <v>-0.82147069310732601</v>
      </c>
    </row>
    <row r="12" spans="1:17" s="110" customFormat="1" ht="24.95" customHeight="1" x14ac:dyDescent="0.2">
      <c r="A12" s="604" t="s">
        <v>185</v>
      </c>
      <c r="B12" s="605"/>
      <c r="C12" s="605"/>
      <c r="D12" s="606"/>
      <c r="E12" s="113">
        <v>50.477744437837913</v>
      </c>
      <c r="F12" s="115">
        <v>36505</v>
      </c>
      <c r="G12" s="114">
        <v>36815</v>
      </c>
      <c r="H12" s="114">
        <v>37512</v>
      </c>
      <c r="I12" s="114">
        <v>37087</v>
      </c>
      <c r="J12" s="140">
        <v>36784</v>
      </c>
      <c r="K12" s="114">
        <v>-279</v>
      </c>
      <c r="L12" s="116">
        <v>-0.75848194867333618</v>
      </c>
    </row>
    <row r="13" spans="1:17" s="110" customFormat="1" ht="15" customHeight="1" x14ac:dyDescent="0.2">
      <c r="A13" s="120"/>
      <c r="B13" s="612" t="s">
        <v>107</v>
      </c>
      <c r="C13" s="612"/>
      <c r="E13" s="113">
        <v>49.522255562162087</v>
      </c>
      <c r="F13" s="115">
        <v>35814</v>
      </c>
      <c r="G13" s="114">
        <v>36224</v>
      </c>
      <c r="H13" s="114">
        <v>36467</v>
      </c>
      <c r="I13" s="114">
        <v>36196</v>
      </c>
      <c r="J13" s="140">
        <v>36134</v>
      </c>
      <c r="K13" s="114">
        <v>-320</v>
      </c>
      <c r="L13" s="116">
        <v>-0.88559251674323347</v>
      </c>
    </row>
    <row r="14" spans="1:17" s="110" customFormat="1" ht="24.95" customHeight="1" x14ac:dyDescent="0.2">
      <c r="A14" s="604" t="s">
        <v>186</v>
      </c>
      <c r="B14" s="605"/>
      <c r="C14" s="605"/>
      <c r="D14" s="606"/>
      <c r="E14" s="113">
        <v>7.9163152145355991</v>
      </c>
      <c r="F14" s="115">
        <v>5725</v>
      </c>
      <c r="G14" s="114">
        <v>5961</v>
      </c>
      <c r="H14" s="114">
        <v>6165</v>
      </c>
      <c r="I14" s="114">
        <v>5427</v>
      </c>
      <c r="J14" s="140">
        <v>5552</v>
      </c>
      <c r="K14" s="114">
        <v>173</v>
      </c>
      <c r="L14" s="116">
        <v>3.1159942363112392</v>
      </c>
    </row>
    <row r="15" spans="1:17" s="110" customFormat="1" ht="15" customHeight="1" x14ac:dyDescent="0.2">
      <c r="A15" s="120"/>
      <c r="B15" s="119"/>
      <c r="C15" s="258" t="s">
        <v>106</v>
      </c>
      <c r="E15" s="113">
        <v>61.554585152838428</v>
      </c>
      <c r="F15" s="115">
        <v>3524</v>
      </c>
      <c r="G15" s="114">
        <v>3654</v>
      </c>
      <c r="H15" s="114">
        <v>3795</v>
      </c>
      <c r="I15" s="114">
        <v>3339</v>
      </c>
      <c r="J15" s="140">
        <v>3401</v>
      </c>
      <c r="K15" s="114">
        <v>123</v>
      </c>
      <c r="L15" s="116">
        <v>3.6165833578359305</v>
      </c>
    </row>
    <row r="16" spans="1:17" s="110" customFormat="1" ht="15" customHeight="1" x14ac:dyDescent="0.2">
      <c r="A16" s="120"/>
      <c r="B16" s="119"/>
      <c r="C16" s="258" t="s">
        <v>107</v>
      </c>
      <c r="E16" s="113">
        <v>38.445414847161572</v>
      </c>
      <c r="F16" s="115">
        <v>2201</v>
      </c>
      <c r="G16" s="114">
        <v>2307</v>
      </c>
      <c r="H16" s="114">
        <v>2370</v>
      </c>
      <c r="I16" s="114">
        <v>2088</v>
      </c>
      <c r="J16" s="140">
        <v>2151</v>
      </c>
      <c r="K16" s="114">
        <v>50</v>
      </c>
      <c r="L16" s="116">
        <v>2.3245002324500232</v>
      </c>
    </row>
    <row r="17" spans="1:12" s="110" customFormat="1" ht="15" customHeight="1" x14ac:dyDescent="0.2">
      <c r="A17" s="120"/>
      <c r="B17" s="121" t="s">
        <v>109</v>
      </c>
      <c r="C17" s="258"/>
      <c r="E17" s="113">
        <v>65.227671842807567</v>
      </c>
      <c r="F17" s="115">
        <v>47172</v>
      </c>
      <c r="G17" s="114">
        <v>47613</v>
      </c>
      <c r="H17" s="114">
        <v>48242</v>
      </c>
      <c r="I17" s="114">
        <v>48481</v>
      </c>
      <c r="J17" s="140">
        <v>48319</v>
      </c>
      <c r="K17" s="114">
        <v>-1147</v>
      </c>
      <c r="L17" s="116">
        <v>-2.3738074049545728</v>
      </c>
    </row>
    <row r="18" spans="1:12" s="110" customFormat="1" ht="15" customHeight="1" x14ac:dyDescent="0.2">
      <c r="A18" s="120"/>
      <c r="B18" s="119"/>
      <c r="C18" s="258" t="s">
        <v>106</v>
      </c>
      <c r="E18" s="113">
        <v>50.544814720596968</v>
      </c>
      <c r="F18" s="115">
        <v>23843</v>
      </c>
      <c r="G18" s="114">
        <v>24024</v>
      </c>
      <c r="H18" s="114">
        <v>24449</v>
      </c>
      <c r="I18" s="114">
        <v>24586</v>
      </c>
      <c r="J18" s="140">
        <v>24401</v>
      </c>
      <c r="K18" s="114">
        <v>-558</v>
      </c>
      <c r="L18" s="116">
        <v>-2.2867915249375024</v>
      </c>
    </row>
    <row r="19" spans="1:12" s="110" customFormat="1" ht="15" customHeight="1" x14ac:dyDescent="0.2">
      <c r="A19" s="120"/>
      <c r="B19" s="119"/>
      <c r="C19" s="258" t="s">
        <v>107</v>
      </c>
      <c r="E19" s="113">
        <v>49.455185279403032</v>
      </c>
      <c r="F19" s="115">
        <v>23329</v>
      </c>
      <c r="G19" s="114">
        <v>23589</v>
      </c>
      <c r="H19" s="114">
        <v>23793</v>
      </c>
      <c r="I19" s="114">
        <v>23895</v>
      </c>
      <c r="J19" s="140">
        <v>23918</v>
      </c>
      <c r="K19" s="114">
        <v>-589</v>
      </c>
      <c r="L19" s="116">
        <v>-2.4625804833180034</v>
      </c>
    </row>
    <row r="20" spans="1:12" s="110" customFormat="1" ht="15" customHeight="1" x14ac:dyDescent="0.2">
      <c r="A20" s="120"/>
      <c r="B20" s="121" t="s">
        <v>110</v>
      </c>
      <c r="C20" s="258"/>
      <c r="E20" s="113">
        <v>25.914351691809898</v>
      </c>
      <c r="F20" s="115">
        <v>18741</v>
      </c>
      <c r="G20" s="114">
        <v>18749</v>
      </c>
      <c r="H20" s="114">
        <v>18886</v>
      </c>
      <c r="I20" s="114">
        <v>18706</v>
      </c>
      <c r="J20" s="140">
        <v>18433</v>
      </c>
      <c r="K20" s="114">
        <v>308</v>
      </c>
      <c r="L20" s="116">
        <v>1.6709162914338416</v>
      </c>
    </row>
    <row r="21" spans="1:12" s="110" customFormat="1" ht="15" customHeight="1" x14ac:dyDescent="0.2">
      <c r="A21" s="120"/>
      <c r="B21" s="119"/>
      <c r="C21" s="258" t="s">
        <v>106</v>
      </c>
      <c r="E21" s="113">
        <v>46.470305746758442</v>
      </c>
      <c r="F21" s="115">
        <v>8709</v>
      </c>
      <c r="G21" s="114">
        <v>8686</v>
      </c>
      <c r="H21" s="114">
        <v>8844</v>
      </c>
      <c r="I21" s="114">
        <v>8757</v>
      </c>
      <c r="J21" s="140">
        <v>8608</v>
      </c>
      <c r="K21" s="114">
        <v>101</v>
      </c>
      <c r="L21" s="116">
        <v>1.1733271375464684</v>
      </c>
    </row>
    <row r="22" spans="1:12" s="110" customFormat="1" ht="15" customHeight="1" x14ac:dyDescent="0.2">
      <c r="A22" s="120"/>
      <c r="B22" s="119"/>
      <c r="C22" s="258" t="s">
        <v>107</v>
      </c>
      <c r="E22" s="113">
        <v>53.529694253241558</v>
      </c>
      <c r="F22" s="115">
        <v>10032</v>
      </c>
      <c r="G22" s="114">
        <v>10063</v>
      </c>
      <c r="H22" s="114">
        <v>10042</v>
      </c>
      <c r="I22" s="114">
        <v>9949</v>
      </c>
      <c r="J22" s="140">
        <v>9825</v>
      </c>
      <c r="K22" s="114">
        <v>207</v>
      </c>
      <c r="L22" s="116">
        <v>2.1068702290076335</v>
      </c>
    </row>
    <row r="23" spans="1:12" s="110" customFormat="1" ht="15" customHeight="1" x14ac:dyDescent="0.2">
      <c r="A23" s="120"/>
      <c r="B23" s="121" t="s">
        <v>111</v>
      </c>
      <c r="C23" s="258"/>
      <c r="E23" s="113">
        <v>0.94166125084694197</v>
      </c>
      <c r="F23" s="115">
        <v>681</v>
      </c>
      <c r="G23" s="114">
        <v>716</v>
      </c>
      <c r="H23" s="114">
        <v>686</v>
      </c>
      <c r="I23" s="114">
        <v>669</v>
      </c>
      <c r="J23" s="140">
        <v>614</v>
      </c>
      <c r="K23" s="114">
        <v>67</v>
      </c>
      <c r="L23" s="116">
        <v>10.912052117263844</v>
      </c>
    </row>
    <row r="24" spans="1:12" s="110" customFormat="1" ht="15" customHeight="1" x14ac:dyDescent="0.2">
      <c r="A24" s="120"/>
      <c r="B24" s="119"/>
      <c r="C24" s="258" t="s">
        <v>106</v>
      </c>
      <c r="E24" s="113">
        <v>62.995594713656388</v>
      </c>
      <c r="F24" s="115">
        <v>429</v>
      </c>
      <c r="G24" s="114">
        <v>451</v>
      </c>
      <c r="H24" s="114">
        <v>424</v>
      </c>
      <c r="I24" s="114">
        <v>405</v>
      </c>
      <c r="J24" s="140">
        <v>374</v>
      </c>
      <c r="K24" s="114">
        <v>55</v>
      </c>
      <c r="L24" s="116">
        <v>14.705882352941176</v>
      </c>
    </row>
    <row r="25" spans="1:12" s="110" customFormat="1" ht="15" customHeight="1" x14ac:dyDescent="0.2">
      <c r="A25" s="120"/>
      <c r="B25" s="119"/>
      <c r="C25" s="258" t="s">
        <v>107</v>
      </c>
      <c r="E25" s="113">
        <v>37.004405286343612</v>
      </c>
      <c r="F25" s="115">
        <v>252</v>
      </c>
      <c r="G25" s="114">
        <v>265</v>
      </c>
      <c r="H25" s="114">
        <v>262</v>
      </c>
      <c r="I25" s="114">
        <v>264</v>
      </c>
      <c r="J25" s="140">
        <v>240</v>
      </c>
      <c r="K25" s="114">
        <v>12</v>
      </c>
      <c r="L25" s="116">
        <v>5</v>
      </c>
    </row>
    <row r="26" spans="1:12" s="110" customFormat="1" ht="15" customHeight="1" x14ac:dyDescent="0.2">
      <c r="A26" s="120"/>
      <c r="C26" s="121" t="s">
        <v>187</v>
      </c>
      <c r="D26" s="110" t="s">
        <v>188</v>
      </c>
      <c r="E26" s="113">
        <v>0.2931456463723226</v>
      </c>
      <c r="F26" s="115">
        <v>212</v>
      </c>
      <c r="G26" s="114">
        <v>229</v>
      </c>
      <c r="H26" s="114">
        <v>217</v>
      </c>
      <c r="I26" s="114">
        <v>197</v>
      </c>
      <c r="J26" s="140">
        <v>182</v>
      </c>
      <c r="K26" s="114">
        <v>30</v>
      </c>
      <c r="L26" s="116">
        <v>16.483516483516482</v>
      </c>
    </row>
    <row r="27" spans="1:12" s="110" customFormat="1" ht="15" customHeight="1" x14ac:dyDescent="0.2">
      <c r="A27" s="120"/>
      <c r="B27" s="119"/>
      <c r="D27" s="259" t="s">
        <v>106</v>
      </c>
      <c r="E27" s="113">
        <v>63.20754716981132</v>
      </c>
      <c r="F27" s="115">
        <v>134</v>
      </c>
      <c r="G27" s="114">
        <v>144</v>
      </c>
      <c r="H27" s="114">
        <v>116</v>
      </c>
      <c r="I27" s="114">
        <v>102</v>
      </c>
      <c r="J27" s="140">
        <v>99</v>
      </c>
      <c r="K27" s="114">
        <v>35</v>
      </c>
      <c r="L27" s="116">
        <v>35.353535353535356</v>
      </c>
    </row>
    <row r="28" spans="1:12" s="110" customFormat="1" ht="15" customHeight="1" x14ac:dyDescent="0.2">
      <c r="A28" s="120"/>
      <c r="B28" s="119"/>
      <c r="D28" s="259" t="s">
        <v>107</v>
      </c>
      <c r="E28" s="113">
        <v>36.79245283018868</v>
      </c>
      <c r="F28" s="115">
        <v>78</v>
      </c>
      <c r="G28" s="114">
        <v>85</v>
      </c>
      <c r="H28" s="114">
        <v>101</v>
      </c>
      <c r="I28" s="114">
        <v>95</v>
      </c>
      <c r="J28" s="140">
        <v>83</v>
      </c>
      <c r="K28" s="114">
        <v>-5</v>
      </c>
      <c r="L28" s="116">
        <v>-6.024096385542169</v>
      </c>
    </row>
    <row r="29" spans="1:12" s="110" customFormat="1" ht="24.95" customHeight="1" x14ac:dyDescent="0.2">
      <c r="A29" s="604" t="s">
        <v>189</v>
      </c>
      <c r="B29" s="605"/>
      <c r="C29" s="605"/>
      <c r="D29" s="606"/>
      <c r="E29" s="113">
        <v>96.964836350060153</v>
      </c>
      <c r="F29" s="115">
        <v>70124</v>
      </c>
      <c r="G29" s="114">
        <v>70833</v>
      </c>
      <c r="H29" s="114">
        <v>71824</v>
      </c>
      <c r="I29" s="114">
        <v>71202</v>
      </c>
      <c r="J29" s="140">
        <v>70927</v>
      </c>
      <c r="K29" s="114">
        <v>-803</v>
      </c>
      <c r="L29" s="116">
        <v>-1.1321499569980402</v>
      </c>
    </row>
    <row r="30" spans="1:12" s="110" customFormat="1" ht="15" customHeight="1" x14ac:dyDescent="0.2">
      <c r="A30" s="120"/>
      <c r="B30" s="119"/>
      <c r="C30" s="258" t="s">
        <v>106</v>
      </c>
      <c r="E30" s="113">
        <v>49.858821516171353</v>
      </c>
      <c r="F30" s="115">
        <v>34963</v>
      </c>
      <c r="G30" s="114">
        <v>35274</v>
      </c>
      <c r="H30" s="114">
        <v>35966</v>
      </c>
      <c r="I30" s="114">
        <v>35588</v>
      </c>
      <c r="J30" s="140">
        <v>35356</v>
      </c>
      <c r="K30" s="114">
        <v>-393</v>
      </c>
      <c r="L30" s="116">
        <v>-1.1115510804389637</v>
      </c>
    </row>
    <row r="31" spans="1:12" s="110" customFormat="1" ht="15" customHeight="1" x14ac:dyDescent="0.2">
      <c r="A31" s="120"/>
      <c r="B31" s="119"/>
      <c r="C31" s="258" t="s">
        <v>107</v>
      </c>
      <c r="E31" s="113">
        <v>50.141178483828647</v>
      </c>
      <c r="F31" s="115">
        <v>35161</v>
      </c>
      <c r="G31" s="114">
        <v>35559</v>
      </c>
      <c r="H31" s="114">
        <v>35858</v>
      </c>
      <c r="I31" s="114">
        <v>35614</v>
      </c>
      <c r="J31" s="140">
        <v>35571</v>
      </c>
      <c r="K31" s="114">
        <v>-410</v>
      </c>
      <c r="L31" s="116">
        <v>-1.1526243288071745</v>
      </c>
    </row>
    <row r="32" spans="1:12" s="110" customFormat="1" ht="15" customHeight="1" x14ac:dyDescent="0.2">
      <c r="A32" s="120"/>
      <c r="B32" s="119" t="s">
        <v>117</v>
      </c>
      <c r="C32" s="258"/>
      <c r="E32" s="113">
        <v>3.0227187875938548</v>
      </c>
      <c r="F32" s="115">
        <v>2186</v>
      </c>
      <c r="G32" s="114">
        <v>2194</v>
      </c>
      <c r="H32" s="114">
        <v>2143</v>
      </c>
      <c r="I32" s="114">
        <v>2067</v>
      </c>
      <c r="J32" s="140">
        <v>1974</v>
      </c>
      <c r="K32" s="114">
        <v>212</v>
      </c>
      <c r="L32" s="116">
        <v>10.739614994934144</v>
      </c>
    </row>
    <row r="33" spans="1:12" s="110" customFormat="1" ht="15" customHeight="1" x14ac:dyDescent="0.2">
      <c r="A33" s="120"/>
      <c r="B33" s="119"/>
      <c r="C33" s="258" t="s">
        <v>106</v>
      </c>
      <c r="E33" s="113">
        <v>70.311070448307404</v>
      </c>
      <c r="F33" s="115">
        <v>1537</v>
      </c>
      <c r="G33" s="114">
        <v>1534</v>
      </c>
      <c r="H33" s="114">
        <v>1539</v>
      </c>
      <c r="I33" s="114">
        <v>1491</v>
      </c>
      <c r="J33" s="140">
        <v>1418</v>
      </c>
      <c r="K33" s="114">
        <v>119</v>
      </c>
      <c r="L33" s="116">
        <v>8.3921015514809589</v>
      </c>
    </row>
    <row r="34" spans="1:12" s="110" customFormat="1" ht="15" customHeight="1" x14ac:dyDescent="0.2">
      <c r="A34" s="120"/>
      <c r="B34" s="119"/>
      <c r="C34" s="258" t="s">
        <v>107</v>
      </c>
      <c r="E34" s="113">
        <v>29.688929551692588</v>
      </c>
      <c r="F34" s="115">
        <v>649</v>
      </c>
      <c r="G34" s="114">
        <v>660</v>
      </c>
      <c r="H34" s="114">
        <v>604</v>
      </c>
      <c r="I34" s="114">
        <v>576</v>
      </c>
      <c r="J34" s="140">
        <v>556</v>
      </c>
      <c r="K34" s="114">
        <v>93</v>
      </c>
      <c r="L34" s="116">
        <v>16.726618705035971</v>
      </c>
    </row>
    <row r="35" spans="1:12" s="110" customFormat="1" ht="24.95" customHeight="1" x14ac:dyDescent="0.2">
      <c r="A35" s="604" t="s">
        <v>190</v>
      </c>
      <c r="B35" s="605"/>
      <c r="C35" s="605"/>
      <c r="D35" s="606"/>
      <c r="E35" s="113">
        <v>69.864074447932083</v>
      </c>
      <c r="F35" s="115">
        <v>50525</v>
      </c>
      <c r="G35" s="114">
        <v>51167</v>
      </c>
      <c r="H35" s="114">
        <v>52047</v>
      </c>
      <c r="I35" s="114">
        <v>51605</v>
      </c>
      <c r="J35" s="140">
        <v>51526</v>
      </c>
      <c r="K35" s="114">
        <v>-1001</v>
      </c>
      <c r="L35" s="116">
        <v>-1.9427085354966425</v>
      </c>
    </row>
    <row r="36" spans="1:12" s="110" customFormat="1" ht="15" customHeight="1" x14ac:dyDescent="0.2">
      <c r="A36" s="120"/>
      <c r="B36" s="119"/>
      <c r="C36" s="258" t="s">
        <v>106</v>
      </c>
      <c r="E36" s="113">
        <v>64.558139534883722</v>
      </c>
      <c r="F36" s="115">
        <v>32618</v>
      </c>
      <c r="G36" s="114">
        <v>32947</v>
      </c>
      <c r="H36" s="114">
        <v>33653</v>
      </c>
      <c r="I36" s="114">
        <v>33261</v>
      </c>
      <c r="J36" s="140">
        <v>33083</v>
      </c>
      <c r="K36" s="114">
        <v>-465</v>
      </c>
      <c r="L36" s="116">
        <v>-1.40555572348336</v>
      </c>
    </row>
    <row r="37" spans="1:12" s="110" customFormat="1" ht="15" customHeight="1" x14ac:dyDescent="0.2">
      <c r="A37" s="120"/>
      <c r="B37" s="119"/>
      <c r="C37" s="258" t="s">
        <v>107</v>
      </c>
      <c r="E37" s="113">
        <v>35.441860465116278</v>
      </c>
      <c r="F37" s="115">
        <v>17907</v>
      </c>
      <c r="G37" s="114">
        <v>18220</v>
      </c>
      <c r="H37" s="114">
        <v>18394</v>
      </c>
      <c r="I37" s="114">
        <v>18344</v>
      </c>
      <c r="J37" s="140">
        <v>18443</v>
      </c>
      <c r="K37" s="114">
        <v>-536</v>
      </c>
      <c r="L37" s="116">
        <v>-2.9062516944098031</v>
      </c>
    </row>
    <row r="38" spans="1:12" s="110" customFormat="1" ht="15" customHeight="1" x14ac:dyDescent="0.2">
      <c r="A38" s="120"/>
      <c r="B38" s="119" t="s">
        <v>182</v>
      </c>
      <c r="C38" s="258"/>
      <c r="E38" s="113">
        <v>30.135925552067921</v>
      </c>
      <c r="F38" s="115">
        <v>21794</v>
      </c>
      <c r="G38" s="114">
        <v>21872</v>
      </c>
      <c r="H38" s="114">
        <v>21932</v>
      </c>
      <c r="I38" s="114">
        <v>21678</v>
      </c>
      <c r="J38" s="140">
        <v>21392</v>
      </c>
      <c r="K38" s="114">
        <v>402</v>
      </c>
      <c r="L38" s="116">
        <v>1.8792071802543007</v>
      </c>
    </row>
    <row r="39" spans="1:12" s="110" customFormat="1" ht="15" customHeight="1" x14ac:dyDescent="0.2">
      <c r="A39" s="120"/>
      <c r="B39" s="119"/>
      <c r="C39" s="258" t="s">
        <v>106</v>
      </c>
      <c r="E39" s="113">
        <v>17.835183995595116</v>
      </c>
      <c r="F39" s="115">
        <v>3887</v>
      </c>
      <c r="G39" s="114">
        <v>3868</v>
      </c>
      <c r="H39" s="114">
        <v>3859</v>
      </c>
      <c r="I39" s="114">
        <v>3826</v>
      </c>
      <c r="J39" s="140">
        <v>3701</v>
      </c>
      <c r="K39" s="114">
        <v>186</v>
      </c>
      <c r="L39" s="116">
        <v>5.0256687381788705</v>
      </c>
    </row>
    <row r="40" spans="1:12" s="110" customFormat="1" ht="15" customHeight="1" x14ac:dyDescent="0.2">
      <c r="A40" s="120"/>
      <c r="B40" s="119"/>
      <c r="C40" s="258" t="s">
        <v>107</v>
      </c>
      <c r="E40" s="113">
        <v>82.164816004404884</v>
      </c>
      <c r="F40" s="115">
        <v>17907</v>
      </c>
      <c r="G40" s="114">
        <v>18004</v>
      </c>
      <c r="H40" s="114">
        <v>18073</v>
      </c>
      <c r="I40" s="114">
        <v>17852</v>
      </c>
      <c r="J40" s="140">
        <v>17691</v>
      </c>
      <c r="K40" s="114">
        <v>216</v>
      </c>
      <c r="L40" s="116">
        <v>1.2209598100729184</v>
      </c>
    </row>
    <row r="41" spans="1:12" s="110" customFormat="1" ht="24.75" customHeight="1" x14ac:dyDescent="0.2">
      <c r="A41" s="604" t="s">
        <v>519</v>
      </c>
      <c r="B41" s="605"/>
      <c r="C41" s="605"/>
      <c r="D41" s="606"/>
      <c r="E41" s="113">
        <v>3.6905930668289106</v>
      </c>
      <c r="F41" s="115">
        <v>2669</v>
      </c>
      <c r="G41" s="114">
        <v>3008</v>
      </c>
      <c r="H41" s="114">
        <v>3064</v>
      </c>
      <c r="I41" s="114">
        <v>2470</v>
      </c>
      <c r="J41" s="140">
        <v>2707</v>
      </c>
      <c r="K41" s="114">
        <v>-38</v>
      </c>
      <c r="L41" s="116">
        <v>-1.4037680088659032</v>
      </c>
    </row>
    <row r="42" spans="1:12" s="110" customFormat="1" ht="15" customHeight="1" x14ac:dyDescent="0.2">
      <c r="A42" s="120"/>
      <c r="B42" s="119"/>
      <c r="C42" s="258" t="s">
        <v>106</v>
      </c>
      <c r="E42" s="113">
        <v>63.919070813038594</v>
      </c>
      <c r="F42" s="115">
        <v>1706</v>
      </c>
      <c r="G42" s="114">
        <v>1979</v>
      </c>
      <c r="H42" s="114">
        <v>2014</v>
      </c>
      <c r="I42" s="114">
        <v>1600</v>
      </c>
      <c r="J42" s="140">
        <v>1748</v>
      </c>
      <c r="K42" s="114">
        <v>-42</v>
      </c>
      <c r="L42" s="116">
        <v>-2.402745995423341</v>
      </c>
    </row>
    <row r="43" spans="1:12" s="110" customFormat="1" ht="15" customHeight="1" x14ac:dyDescent="0.2">
      <c r="A43" s="123"/>
      <c r="B43" s="124"/>
      <c r="C43" s="260" t="s">
        <v>107</v>
      </c>
      <c r="D43" s="261"/>
      <c r="E43" s="125">
        <v>36.080929186961406</v>
      </c>
      <c r="F43" s="143">
        <v>963</v>
      </c>
      <c r="G43" s="144">
        <v>1029</v>
      </c>
      <c r="H43" s="144">
        <v>1050</v>
      </c>
      <c r="I43" s="144">
        <v>870</v>
      </c>
      <c r="J43" s="145">
        <v>959</v>
      </c>
      <c r="K43" s="144">
        <v>4</v>
      </c>
      <c r="L43" s="146">
        <v>0.41710114702815432</v>
      </c>
    </row>
    <row r="44" spans="1:12" s="110" customFormat="1" ht="45.75" customHeight="1" x14ac:dyDescent="0.2">
      <c r="A44" s="604" t="s">
        <v>191</v>
      </c>
      <c r="B44" s="605"/>
      <c r="C44" s="605"/>
      <c r="D44" s="606"/>
      <c r="E44" s="113">
        <v>2.0298953248800453</v>
      </c>
      <c r="F44" s="115">
        <v>1468</v>
      </c>
      <c r="G44" s="114">
        <v>1469</v>
      </c>
      <c r="H44" s="114">
        <v>1469</v>
      </c>
      <c r="I44" s="114">
        <v>1448</v>
      </c>
      <c r="J44" s="140">
        <v>1468</v>
      </c>
      <c r="K44" s="114">
        <v>0</v>
      </c>
      <c r="L44" s="116">
        <v>0</v>
      </c>
    </row>
    <row r="45" spans="1:12" s="110" customFormat="1" ht="15" customHeight="1" x14ac:dyDescent="0.2">
      <c r="A45" s="120"/>
      <c r="B45" s="119"/>
      <c r="C45" s="258" t="s">
        <v>106</v>
      </c>
      <c r="E45" s="113">
        <v>60.35422343324251</v>
      </c>
      <c r="F45" s="115">
        <v>886</v>
      </c>
      <c r="G45" s="114">
        <v>896</v>
      </c>
      <c r="H45" s="114">
        <v>899</v>
      </c>
      <c r="I45" s="114">
        <v>887</v>
      </c>
      <c r="J45" s="140">
        <v>901</v>
      </c>
      <c r="K45" s="114">
        <v>-15</v>
      </c>
      <c r="L45" s="116">
        <v>-1.664816870144284</v>
      </c>
    </row>
    <row r="46" spans="1:12" s="110" customFormat="1" ht="15" customHeight="1" x14ac:dyDescent="0.2">
      <c r="A46" s="123"/>
      <c r="B46" s="124"/>
      <c r="C46" s="260" t="s">
        <v>107</v>
      </c>
      <c r="D46" s="261"/>
      <c r="E46" s="125">
        <v>39.64577656675749</v>
      </c>
      <c r="F46" s="143">
        <v>582</v>
      </c>
      <c r="G46" s="144">
        <v>573</v>
      </c>
      <c r="H46" s="144">
        <v>570</v>
      </c>
      <c r="I46" s="144">
        <v>561</v>
      </c>
      <c r="J46" s="145">
        <v>567</v>
      </c>
      <c r="K46" s="144">
        <v>15</v>
      </c>
      <c r="L46" s="146">
        <v>2.6455026455026456</v>
      </c>
    </row>
    <row r="47" spans="1:12" s="110" customFormat="1" ht="39" customHeight="1" x14ac:dyDescent="0.2">
      <c r="A47" s="604" t="s">
        <v>520</v>
      </c>
      <c r="B47" s="607"/>
      <c r="C47" s="607"/>
      <c r="D47" s="608"/>
      <c r="E47" s="113">
        <v>0.40238388252049945</v>
      </c>
      <c r="F47" s="115">
        <v>291</v>
      </c>
      <c r="G47" s="114">
        <v>297</v>
      </c>
      <c r="H47" s="114">
        <v>293</v>
      </c>
      <c r="I47" s="114">
        <v>298</v>
      </c>
      <c r="J47" s="140">
        <v>315</v>
      </c>
      <c r="K47" s="114">
        <v>-24</v>
      </c>
      <c r="L47" s="116">
        <v>-7.6190476190476186</v>
      </c>
    </row>
    <row r="48" spans="1:12" s="110" customFormat="1" ht="15" customHeight="1" x14ac:dyDescent="0.2">
      <c r="A48" s="120"/>
      <c r="B48" s="119"/>
      <c r="C48" s="258" t="s">
        <v>106</v>
      </c>
      <c r="E48" s="113">
        <v>39.175257731958766</v>
      </c>
      <c r="F48" s="115">
        <v>114</v>
      </c>
      <c r="G48" s="114">
        <v>117</v>
      </c>
      <c r="H48" s="114">
        <v>117</v>
      </c>
      <c r="I48" s="114">
        <v>119</v>
      </c>
      <c r="J48" s="140">
        <v>121</v>
      </c>
      <c r="K48" s="114">
        <v>-7</v>
      </c>
      <c r="L48" s="116">
        <v>-5.785123966942149</v>
      </c>
    </row>
    <row r="49" spans="1:12" s="110" customFormat="1" ht="15" customHeight="1" x14ac:dyDescent="0.2">
      <c r="A49" s="123"/>
      <c r="B49" s="124"/>
      <c r="C49" s="260" t="s">
        <v>107</v>
      </c>
      <c r="D49" s="261"/>
      <c r="E49" s="125">
        <v>60.824742268041234</v>
      </c>
      <c r="F49" s="143">
        <v>177</v>
      </c>
      <c r="G49" s="144">
        <v>180</v>
      </c>
      <c r="H49" s="144">
        <v>176</v>
      </c>
      <c r="I49" s="144">
        <v>179</v>
      </c>
      <c r="J49" s="145">
        <v>194</v>
      </c>
      <c r="K49" s="144">
        <v>-17</v>
      </c>
      <c r="L49" s="146">
        <v>-8.7628865979381452</v>
      </c>
    </row>
    <row r="50" spans="1:12" s="110" customFormat="1" ht="24.95" customHeight="1" x14ac:dyDescent="0.2">
      <c r="A50" s="609" t="s">
        <v>192</v>
      </c>
      <c r="B50" s="610"/>
      <c r="C50" s="610"/>
      <c r="D50" s="611"/>
      <c r="E50" s="262">
        <v>6.6303461054494672</v>
      </c>
      <c r="F50" s="263">
        <v>4795</v>
      </c>
      <c r="G50" s="264">
        <v>5082</v>
      </c>
      <c r="H50" s="264">
        <v>5151</v>
      </c>
      <c r="I50" s="264">
        <v>4592</v>
      </c>
      <c r="J50" s="265">
        <v>4611</v>
      </c>
      <c r="K50" s="263">
        <v>184</v>
      </c>
      <c r="L50" s="266">
        <v>3.9904576013879853</v>
      </c>
    </row>
    <row r="51" spans="1:12" s="110" customFormat="1" ht="15" customHeight="1" x14ac:dyDescent="0.2">
      <c r="A51" s="120"/>
      <c r="B51" s="119"/>
      <c r="C51" s="258" t="s">
        <v>106</v>
      </c>
      <c r="E51" s="113">
        <v>62.83628779979145</v>
      </c>
      <c r="F51" s="115">
        <v>3013</v>
      </c>
      <c r="G51" s="114">
        <v>3186</v>
      </c>
      <c r="H51" s="114">
        <v>3250</v>
      </c>
      <c r="I51" s="114">
        <v>2905</v>
      </c>
      <c r="J51" s="140">
        <v>2922</v>
      </c>
      <c r="K51" s="114">
        <v>91</v>
      </c>
      <c r="L51" s="116">
        <v>3.1143052703627654</v>
      </c>
    </row>
    <row r="52" spans="1:12" s="110" customFormat="1" ht="15" customHeight="1" x14ac:dyDescent="0.2">
      <c r="A52" s="120"/>
      <c r="B52" s="119"/>
      <c r="C52" s="258" t="s">
        <v>107</v>
      </c>
      <c r="E52" s="113">
        <v>37.16371220020855</v>
      </c>
      <c r="F52" s="115">
        <v>1782</v>
      </c>
      <c r="G52" s="114">
        <v>1896</v>
      </c>
      <c r="H52" s="114">
        <v>1901</v>
      </c>
      <c r="I52" s="114">
        <v>1687</v>
      </c>
      <c r="J52" s="140">
        <v>1689</v>
      </c>
      <c r="K52" s="114">
        <v>93</v>
      </c>
      <c r="L52" s="116">
        <v>5.5062166962699823</v>
      </c>
    </row>
    <row r="53" spans="1:12" s="110" customFormat="1" ht="15" customHeight="1" x14ac:dyDescent="0.2">
      <c r="A53" s="120"/>
      <c r="B53" s="119"/>
      <c r="C53" s="258" t="s">
        <v>187</v>
      </c>
      <c r="D53" s="110" t="s">
        <v>193</v>
      </c>
      <c r="E53" s="113">
        <v>41.06360792492179</v>
      </c>
      <c r="F53" s="115">
        <v>1969</v>
      </c>
      <c r="G53" s="114">
        <v>2267</v>
      </c>
      <c r="H53" s="114">
        <v>2339</v>
      </c>
      <c r="I53" s="114">
        <v>1827</v>
      </c>
      <c r="J53" s="140">
        <v>1963</v>
      </c>
      <c r="K53" s="114">
        <v>6</v>
      </c>
      <c r="L53" s="116">
        <v>0.30565461029037189</v>
      </c>
    </row>
    <row r="54" spans="1:12" s="110" customFormat="1" ht="15" customHeight="1" x14ac:dyDescent="0.2">
      <c r="A54" s="120"/>
      <c r="B54" s="119"/>
      <c r="D54" s="267" t="s">
        <v>194</v>
      </c>
      <c r="E54" s="113">
        <v>66.429659725749104</v>
      </c>
      <c r="F54" s="115">
        <v>1308</v>
      </c>
      <c r="G54" s="114">
        <v>1503</v>
      </c>
      <c r="H54" s="114">
        <v>1560</v>
      </c>
      <c r="I54" s="114">
        <v>1251</v>
      </c>
      <c r="J54" s="140">
        <v>1340</v>
      </c>
      <c r="K54" s="114">
        <v>-32</v>
      </c>
      <c r="L54" s="116">
        <v>-2.3880597014925371</v>
      </c>
    </row>
    <row r="55" spans="1:12" s="110" customFormat="1" ht="15" customHeight="1" x14ac:dyDescent="0.2">
      <c r="A55" s="120"/>
      <c r="B55" s="119"/>
      <c r="D55" s="267" t="s">
        <v>195</v>
      </c>
      <c r="E55" s="113">
        <v>33.570340274250889</v>
      </c>
      <c r="F55" s="115">
        <v>661</v>
      </c>
      <c r="G55" s="114">
        <v>764</v>
      </c>
      <c r="H55" s="114">
        <v>779</v>
      </c>
      <c r="I55" s="114">
        <v>576</v>
      </c>
      <c r="J55" s="140">
        <v>623</v>
      </c>
      <c r="K55" s="114">
        <v>38</v>
      </c>
      <c r="L55" s="116">
        <v>6.0995184590690208</v>
      </c>
    </row>
    <row r="56" spans="1:12" s="110" customFormat="1" ht="15" customHeight="1" x14ac:dyDescent="0.2">
      <c r="A56" s="120"/>
      <c r="B56" s="119" t="s">
        <v>196</v>
      </c>
      <c r="C56" s="258"/>
      <c r="E56" s="113">
        <v>75.829311799112261</v>
      </c>
      <c r="F56" s="115">
        <v>54839</v>
      </c>
      <c r="G56" s="114">
        <v>55178</v>
      </c>
      <c r="H56" s="114">
        <v>55873</v>
      </c>
      <c r="I56" s="114">
        <v>55725</v>
      </c>
      <c r="J56" s="140">
        <v>55374</v>
      </c>
      <c r="K56" s="114">
        <v>-535</v>
      </c>
      <c r="L56" s="116">
        <v>-0.96615740239101389</v>
      </c>
    </row>
    <row r="57" spans="1:12" s="110" customFormat="1" ht="15" customHeight="1" x14ac:dyDescent="0.2">
      <c r="A57" s="120"/>
      <c r="B57" s="119"/>
      <c r="C57" s="258" t="s">
        <v>106</v>
      </c>
      <c r="E57" s="113">
        <v>49.904265212713582</v>
      </c>
      <c r="F57" s="115">
        <v>27367</v>
      </c>
      <c r="G57" s="114">
        <v>27474</v>
      </c>
      <c r="H57" s="114">
        <v>27990</v>
      </c>
      <c r="I57" s="114">
        <v>27926</v>
      </c>
      <c r="J57" s="140">
        <v>27643</v>
      </c>
      <c r="K57" s="114">
        <v>-276</v>
      </c>
      <c r="L57" s="116">
        <v>-0.99844445248344971</v>
      </c>
    </row>
    <row r="58" spans="1:12" s="110" customFormat="1" ht="15" customHeight="1" x14ac:dyDescent="0.2">
      <c r="A58" s="120"/>
      <c r="B58" s="119"/>
      <c r="C58" s="258" t="s">
        <v>107</v>
      </c>
      <c r="E58" s="113">
        <v>50.095734787286418</v>
      </c>
      <c r="F58" s="115">
        <v>27472</v>
      </c>
      <c r="G58" s="114">
        <v>27704</v>
      </c>
      <c r="H58" s="114">
        <v>27883</v>
      </c>
      <c r="I58" s="114">
        <v>27799</v>
      </c>
      <c r="J58" s="140">
        <v>27731</v>
      </c>
      <c r="K58" s="114">
        <v>-259</v>
      </c>
      <c r="L58" s="116">
        <v>-0.93397281021239764</v>
      </c>
    </row>
    <row r="59" spans="1:12" s="110" customFormat="1" ht="15" customHeight="1" x14ac:dyDescent="0.2">
      <c r="A59" s="120"/>
      <c r="B59" s="119"/>
      <c r="C59" s="258" t="s">
        <v>105</v>
      </c>
      <c r="D59" s="110" t="s">
        <v>197</v>
      </c>
      <c r="E59" s="113">
        <v>90.834989697113372</v>
      </c>
      <c r="F59" s="115">
        <v>49813</v>
      </c>
      <c r="G59" s="114">
        <v>50123</v>
      </c>
      <c r="H59" s="114">
        <v>50803</v>
      </c>
      <c r="I59" s="114">
        <v>50660</v>
      </c>
      <c r="J59" s="140">
        <v>50322</v>
      </c>
      <c r="K59" s="114">
        <v>-509</v>
      </c>
      <c r="L59" s="116">
        <v>-1.0114860299670125</v>
      </c>
    </row>
    <row r="60" spans="1:12" s="110" customFormat="1" ht="15" customHeight="1" x14ac:dyDescent="0.2">
      <c r="A60" s="120"/>
      <c r="B60" s="119"/>
      <c r="C60" s="258"/>
      <c r="D60" s="267" t="s">
        <v>198</v>
      </c>
      <c r="E60" s="113">
        <v>50.665488928592936</v>
      </c>
      <c r="F60" s="115">
        <v>25238</v>
      </c>
      <c r="G60" s="114">
        <v>25320</v>
      </c>
      <c r="H60" s="114">
        <v>25839</v>
      </c>
      <c r="I60" s="114">
        <v>25785</v>
      </c>
      <c r="J60" s="140">
        <v>25517</v>
      </c>
      <c r="K60" s="114">
        <v>-279</v>
      </c>
      <c r="L60" s="116">
        <v>-1.0933887212446605</v>
      </c>
    </row>
    <row r="61" spans="1:12" s="110" customFormat="1" ht="15" customHeight="1" x14ac:dyDescent="0.2">
      <c r="A61" s="120"/>
      <c r="B61" s="119"/>
      <c r="C61" s="258"/>
      <c r="D61" s="267" t="s">
        <v>199</v>
      </c>
      <c r="E61" s="113">
        <v>49.334511071407064</v>
      </c>
      <c r="F61" s="115">
        <v>24575</v>
      </c>
      <c r="G61" s="114">
        <v>24803</v>
      </c>
      <c r="H61" s="114">
        <v>24964</v>
      </c>
      <c r="I61" s="114">
        <v>24875</v>
      </c>
      <c r="J61" s="140">
        <v>24805</v>
      </c>
      <c r="K61" s="114">
        <v>-230</v>
      </c>
      <c r="L61" s="116">
        <v>-0.92723241281999602</v>
      </c>
    </row>
    <row r="62" spans="1:12" s="110" customFormat="1" ht="15" customHeight="1" x14ac:dyDescent="0.2">
      <c r="A62" s="120"/>
      <c r="B62" s="119"/>
      <c r="C62" s="258"/>
      <c r="D62" s="258" t="s">
        <v>200</v>
      </c>
      <c r="E62" s="113">
        <v>9.1650103028866319</v>
      </c>
      <c r="F62" s="115">
        <v>5026</v>
      </c>
      <c r="G62" s="114">
        <v>5055</v>
      </c>
      <c r="H62" s="114">
        <v>5070</v>
      </c>
      <c r="I62" s="114">
        <v>5065</v>
      </c>
      <c r="J62" s="140">
        <v>5052</v>
      </c>
      <c r="K62" s="114">
        <v>-26</v>
      </c>
      <c r="L62" s="116">
        <v>-0.51464766429136977</v>
      </c>
    </row>
    <row r="63" spans="1:12" s="110" customFormat="1" ht="15" customHeight="1" x14ac:dyDescent="0.2">
      <c r="A63" s="120"/>
      <c r="B63" s="119"/>
      <c r="C63" s="258"/>
      <c r="D63" s="267" t="s">
        <v>198</v>
      </c>
      <c r="E63" s="113">
        <v>42.359729407083165</v>
      </c>
      <c r="F63" s="115">
        <v>2129</v>
      </c>
      <c r="G63" s="114">
        <v>2154</v>
      </c>
      <c r="H63" s="114">
        <v>2151</v>
      </c>
      <c r="I63" s="114">
        <v>2141</v>
      </c>
      <c r="J63" s="140">
        <v>2126</v>
      </c>
      <c r="K63" s="114">
        <v>3</v>
      </c>
      <c r="L63" s="116">
        <v>0.14111006585136407</v>
      </c>
    </row>
    <row r="64" spans="1:12" s="110" customFormat="1" ht="15" customHeight="1" x14ac:dyDescent="0.2">
      <c r="A64" s="120"/>
      <c r="B64" s="119"/>
      <c r="C64" s="258"/>
      <c r="D64" s="267" t="s">
        <v>199</v>
      </c>
      <c r="E64" s="113">
        <v>57.640270592916835</v>
      </c>
      <c r="F64" s="115">
        <v>2897</v>
      </c>
      <c r="G64" s="114">
        <v>2901</v>
      </c>
      <c r="H64" s="114">
        <v>2919</v>
      </c>
      <c r="I64" s="114">
        <v>2924</v>
      </c>
      <c r="J64" s="140">
        <v>2926</v>
      </c>
      <c r="K64" s="114">
        <v>-29</v>
      </c>
      <c r="L64" s="116">
        <v>-0.99111414900888584</v>
      </c>
    </row>
    <row r="65" spans="1:12" s="110" customFormat="1" ht="15" customHeight="1" x14ac:dyDescent="0.2">
      <c r="A65" s="120"/>
      <c r="B65" s="119" t="s">
        <v>201</v>
      </c>
      <c r="C65" s="258"/>
      <c r="E65" s="113">
        <v>10.244887235719521</v>
      </c>
      <c r="F65" s="115">
        <v>7409</v>
      </c>
      <c r="G65" s="114">
        <v>7436</v>
      </c>
      <c r="H65" s="114">
        <v>7428</v>
      </c>
      <c r="I65" s="114">
        <v>7503</v>
      </c>
      <c r="J65" s="140">
        <v>7502</v>
      </c>
      <c r="K65" s="114">
        <v>-93</v>
      </c>
      <c r="L65" s="116">
        <v>-1.2396694214876034</v>
      </c>
    </row>
    <row r="66" spans="1:12" s="110" customFormat="1" ht="15" customHeight="1" x14ac:dyDescent="0.2">
      <c r="A66" s="120"/>
      <c r="B66" s="119"/>
      <c r="C66" s="258" t="s">
        <v>106</v>
      </c>
      <c r="E66" s="113">
        <v>43.568632743960052</v>
      </c>
      <c r="F66" s="115">
        <v>3228</v>
      </c>
      <c r="G66" s="114">
        <v>3261</v>
      </c>
      <c r="H66" s="114">
        <v>3258</v>
      </c>
      <c r="I66" s="114">
        <v>3290</v>
      </c>
      <c r="J66" s="140">
        <v>3290</v>
      </c>
      <c r="K66" s="114">
        <v>-62</v>
      </c>
      <c r="L66" s="116">
        <v>-1.884498480243161</v>
      </c>
    </row>
    <row r="67" spans="1:12" s="110" customFormat="1" ht="15" customHeight="1" x14ac:dyDescent="0.2">
      <c r="A67" s="120"/>
      <c r="B67" s="119"/>
      <c r="C67" s="258" t="s">
        <v>107</v>
      </c>
      <c r="E67" s="113">
        <v>56.431367256039948</v>
      </c>
      <c r="F67" s="115">
        <v>4181</v>
      </c>
      <c r="G67" s="114">
        <v>4175</v>
      </c>
      <c r="H67" s="114">
        <v>4170</v>
      </c>
      <c r="I67" s="114">
        <v>4213</v>
      </c>
      <c r="J67" s="140">
        <v>4212</v>
      </c>
      <c r="K67" s="114">
        <v>-31</v>
      </c>
      <c r="L67" s="116">
        <v>-0.73599240265906929</v>
      </c>
    </row>
    <row r="68" spans="1:12" s="110" customFormat="1" ht="15" customHeight="1" x14ac:dyDescent="0.2">
      <c r="A68" s="120"/>
      <c r="B68" s="119"/>
      <c r="C68" s="258" t="s">
        <v>105</v>
      </c>
      <c r="D68" s="110" t="s">
        <v>202</v>
      </c>
      <c r="E68" s="113">
        <v>14.779322445674181</v>
      </c>
      <c r="F68" s="115">
        <v>1095</v>
      </c>
      <c r="G68" s="114">
        <v>1072</v>
      </c>
      <c r="H68" s="114">
        <v>1044</v>
      </c>
      <c r="I68" s="114">
        <v>1060</v>
      </c>
      <c r="J68" s="140">
        <v>1035</v>
      </c>
      <c r="K68" s="114">
        <v>60</v>
      </c>
      <c r="L68" s="116">
        <v>5.7971014492753623</v>
      </c>
    </row>
    <row r="69" spans="1:12" s="110" customFormat="1" ht="15" customHeight="1" x14ac:dyDescent="0.2">
      <c r="A69" s="120"/>
      <c r="B69" s="119"/>
      <c r="C69" s="258"/>
      <c r="D69" s="267" t="s">
        <v>198</v>
      </c>
      <c r="E69" s="113">
        <v>45.844748858447488</v>
      </c>
      <c r="F69" s="115">
        <v>502</v>
      </c>
      <c r="G69" s="114">
        <v>500</v>
      </c>
      <c r="H69" s="114">
        <v>501</v>
      </c>
      <c r="I69" s="114">
        <v>507</v>
      </c>
      <c r="J69" s="140">
        <v>494</v>
      </c>
      <c r="K69" s="114">
        <v>8</v>
      </c>
      <c r="L69" s="116">
        <v>1.6194331983805668</v>
      </c>
    </row>
    <row r="70" spans="1:12" s="110" customFormat="1" ht="15" customHeight="1" x14ac:dyDescent="0.2">
      <c r="A70" s="120"/>
      <c r="B70" s="119"/>
      <c r="C70" s="258"/>
      <c r="D70" s="267" t="s">
        <v>199</v>
      </c>
      <c r="E70" s="113">
        <v>54.155251141552512</v>
      </c>
      <c r="F70" s="115">
        <v>593</v>
      </c>
      <c r="G70" s="114">
        <v>572</v>
      </c>
      <c r="H70" s="114">
        <v>543</v>
      </c>
      <c r="I70" s="114">
        <v>553</v>
      </c>
      <c r="J70" s="140">
        <v>541</v>
      </c>
      <c r="K70" s="114">
        <v>52</v>
      </c>
      <c r="L70" s="116">
        <v>9.6118299445471358</v>
      </c>
    </row>
    <row r="71" spans="1:12" s="110" customFormat="1" ht="15" customHeight="1" x14ac:dyDescent="0.2">
      <c r="A71" s="120"/>
      <c r="B71" s="119"/>
      <c r="C71" s="258"/>
      <c r="D71" s="110" t="s">
        <v>203</v>
      </c>
      <c r="E71" s="113">
        <v>78.917532730462952</v>
      </c>
      <c r="F71" s="115">
        <v>5847</v>
      </c>
      <c r="G71" s="114">
        <v>5908</v>
      </c>
      <c r="H71" s="114">
        <v>5938</v>
      </c>
      <c r="I71" s="114">
        <v>5999</v>
      </c>
      <c r="J71" s="140">
        <v>6027</v>
      </c>
      <c r="K71" s="114">
        <v>-180</v>
      </c>
      <c r="L71" s="116">
        <v>-2.9865604778496766</v>
      </c>
    </row>
    <row r="72" spans="1:12" s="110" customFormat="1" ht="15" customHeight="1" x14ac:dyDescent="0.2">
      <c r="A72" s="120"/>
      <c r="B72" s="119"/>
      <c r="C72" s="258"/>
      <c r="D72" s="267" t="s">
        <v>198</v>
      </c>
      <c r="E72" s="113">
        <v>42.500427569693862</v>
      </c>
      <c r="F72" s="115">
        <v>2485</v>
      </c>
      <c r="G72" s="114">
        <v>2525</v>
      </c>
      <c r="H72" s="114">
        <v>2527</v>
      </c>
      <c r="I72" s="114">
        <v>2558</v>
      </c>
      <c r="J72" s="140">
        <v>2571</v>
      </c>
      <c r="K72" s="114">
        <v>-86</v>
      </c>
      <c r="L72" s="116">
        <v>-3.3450019447685726</v>
      </c>
    </row>
    <row r="73" spans="1:12" s="110" customFormat="1" ht="15" customHeight="1" x14ac:dyDescent="0.2">
      <c r="A73" s="120"/>
      <c r="B73" s="119"/>
      <c r="C73" s="258"/>
      <c r="D73" s="267" t="s">
        <v>199</v>
      </c>
      <c r="E73" s="113">
        <v>57.499572430306138</v>
      </c>
      <c r="F73" s="115">
        <v>3362</v>
      </c>
      <c r="G73" s="114">
        <v>3383</v>
      </c>
      <c r="H73" s="114">
        <v>3411</v>
      </c>
      <c r="I73" s="114">
        <v>3441</v>
      </c>
      <c r="J73" s="140">
        <v>3456</v>
      </c>
      <c r="K73" s="114">
        <v>-94</v>
      </c>
      <c r="L73" s="116">
        <v>-2.7199074074074074</v>
      </c>
    </row>
    <row r="74" spans="1:12" s="110" customFormat="1" ht="15" customHeight="1" x14ac:dyDescent="0.2">
      <c r="A74" s="120"/>
      <c r="B74" s="119"/>
      <c r="C74" s="258"/>
      <c r="D74" s="110" t="s">
        <v>204</v>
      </c>
      <c r="E74" s="113">
        <v>6.3031448238628691</v>
      </c>
      <c r="F74" s="115">
        <v>467</v>
      </c>
      <c r="G74" s="114">
        <v>456</v>
      </c>
      <c r="H74" s="114">
        <v>446</v>
      </c>
      <c r="I74" s="114">
        <v>444</v>
      </c>
      <c r="J74" s="140">
        <v>440</v>
      </c>
      <c r="K74" s="114">
        <v>27</v>
      </c>
      <c r="L74" s="116">
        <v>6.1363636363636367</v>
      </c>
    </row>
    <row r="75" spans="1:12" s="110" customFormat="1" ht="15" customHeight="1" x14ac:dyDescent="0.2">
      <c r="A75" s="120"/>
      <c r="B75" s="119"/>
      <c r="C75" s="258"/>
      <c r="D75" s="267" t="s">
        <v>198</v>
      </c>
      <c r="E75" s="113">
        <v>51.605995717344754</v>
      </c>
      <c r="F75" s="115">
        <v>241</v>
      </c>
      <c r="G75" s="114">
        <v>236</v>
      </c>
      <c r="H75" s="114">
        <v>230</v>
      </c>
      <c r="I75" s="114">
        <v>225</v>
      </c>
      <c r="J75" s="140">
        <v>225</v>
      </c>
      <c r="K75" s="114">
        <v>16</v>
      </c>
      <c r="L75" s="116">
        <v>7.1111111111111107</v>
      </c>
    </row>
    <row r="76" spans="1:12" s="110" customFormat="1" ht="15" customHeight="1" x14ac:dyDescent="0.2">
      <c r="A76" s="120"/>
      <c r="B76" s="119"/>
      <c r="C76" s="258"/>
      <c r="D76" s="267" t="s">
        <v>199</v>
      </c>
      <c r="E76" s="113">
        <v>48.394004282655246</v>
      </c>
      <c r="F76" s="115">
        <v>226</v>
      </c>
      <c r="G76" s="114">
        <v>220</v>
      </c>
      <c r="H76" s="114">
        <v>216</v>
      </c>
      <c r="I76" s="114">
        <v>219</v>
      </c>
      <c r="J76" s="140">
        <v>215</v>
      </c>
      <c r="K76" s="114">
        <v>11</v>
      </c>
      <c r="L76" s="116">
        <v>5.1162790697674421</v>
      </c>
    </row>
    <row r="77" spans="1:12" s="110" customFormat="1" ht="15" customHeight="1" x14ac:dyDescent="0.2">
      <c r="A77" s="534"/>
      <c r="B77" s="119" t="s">
        <v>205</v>
      </c>
      <c r="C77" s="268"/>
      <c r="D77" s="182"/>
      <c r="E77" s="113">
        <v>7.2954548597187463</v>
      </c>
      <c r="F77" s="115">
        <v>5276</v>
      </c>
      <c r="G77" s="114">
        <v>5343</v>
      </c>
      <c r="H77" s="114">
        <v>5527</v>
      </c>
      <c r="I77" s="114">
        <v>5463</v>
      </c>
      <c r="J77" s="140">
        <v>5431</v>
      </c>
      <c r="K77" s="114">
        <v>-155</v>
      </c>
      <c r="L77" s="116">
        <v>-2.8539863745166638</v>
      </c>
    </row>
    <row r="78" spans="1:12" s="110" customFormat="1" ht="15" customHeight="1" x14ac:dyDescent="0.2">
      <c r="A78" s="120"/>
      <c r="B78" s="119"/>
      <c r="C78" s="268" t="s">
        <v>106</v>
      </c>
      <c r="D78" s="182"/>
      <c r="E78" s="113">
        <v>54.909021986353295</v>
      </c>
      <c r="F78" s="115">
        <v>2897</v>
      </c>
      <c r="G78" s="114">
        <v>2894</v>
      </c>
      <c r="H78" s="114">
        <v>3014</v>
      </c>
      <c r="I78" s="114">
        <v>2966</v>
      </c>
      <c r="J78" s="140">
        <v>2929</v>
      </c>
      <c r="K78" s="114">
        <v>-32</v>
      </c>
      <c r="L78" s="116">
        <v>-1.0925230454079891</v>
      </c>
    </row>
    <row r="79" spans="1:12" s="110" customFormat="1" ht="15" customHeight="1" x14ac:dyDescent="0.2">
      <c r="A79" s="123"/>
      <c r="B79" s="124"/>
      <c r="C79" s="260" t="s">
        <v>107</v>
      </c>
      <c r="D79" s="261"/>
      <c r="E79" s="125">
        <v>45.090978013646705</v>
      </c>
      <c r="F79" s="143">
        <v>2379</v>
      </c>
      <c r="G79" s="144">
        <v>2449</v>
      </c>
      <c r="H79" s="144">
        <v>2513</v>
      </c>
      <c r="I79" s="144">
        <v>2497</v>
      </c>
      <c r="J79" s="145">
        <v>2502</v>
      </c>
      <c r="K79" s="144">
        <v>-123</v>
      </c>
      <c r="L79" s="146">
        <v>-4.9160671462829733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72319</v>
      </c>
      <c r="E11" s="114">
        <v>73039</v>
      </c>
      <c r="F11" s="114">
        <v>73979</v>
      </c>
      <c r="G11" s="114">
        <v>73283</v>
      </c>
      <c r="H11" s="140">
        <v>72918</v>
      </c>
      <c r="I11" s="115">
        <v>-599</v>
      </c>
      <c r="J11" s="116">
        <v>-0.82147069310732601</v>
      </c>
    </row>
    <row r="12" spans="1:15" s="110" customFormat="1" ht="24.95" customHeight="1" x14ac:dyDescent="0.2">
      <c r="A12" s="193" t="s">
        <v>132</v>
      </c>
      <c r="B12" s="194" t="s">
        <v>133</v>
      </c>
      <c r="C12" s="113">
        <v>1.7588738782339357</v>
      </c>
      <c r="D12" s="115">
        <v>1272</v>
      </c>
      <c r="E12" s="114">
        <v>1193</v>
      </c>
      <c r="F12" s="114">
        <v>1337</v>
      </c>
      <c r="G12" s="114">
        <v>1347</v>
      </c>
      <c r="H12" s="140">
        <v>1295</v>
      </c>
      <c r="I12" s="115">
        <v>-23</v>
      </c>
      <c r="J12" s="116">
        <v>-1.7760617760617761</v>
      </c>
    </row>
    <row r="13" spans="1:15" s="110" customFormat="1" ht="24.95" customHeight="1" x14ac:dyDescent="0.2">
      <c r="A13" s="193" t="s">
        <v>134</v>
      </c>
      <c r="B13" s="199" t="s">
        <v>214</v>
      </c>
      <c r="C13" s="113">
        <v>2.1529611858571052</v>
      </c>
      <c r="D13" s="115">
        <v>1557</v>
      </c>
      <c r="E13" s="114">
        <v>1562</v>
      </c>
      <c r="F13" s="114">
        <v>1561</v>
      </c>
      <c r="G13" s="114">
        <v>1546</v>
      </c>
      <c r="H13" s="140">
        <v>1540</v>
      </c>
      <c r="I13" s="115">
        <v>17</v>
      </c>
      <c r="J13" s="116">
        <v>1.1038961038961039</v>
      </c>
    </row>
    <row r="14" spans="1:15" s="287" customFormat="1" ht="24" customHeight="1" x14ac:dyDescent="0.2">
      <c r="A14" s="193" t="s">
        <v>215</v>
      </c>
      <c r="B14" s="199" t="s">
        <v>137</v>
      </c>
      <c r="C14" s="113">
        <v>21.943057840954658</v>
      </c>
      <c r="D14" s="115">
        <v>15869</v>
      </c>
      <c r="E14" s="114">
        <v>16101</v>
      </c>
      <c r="F14" s="114">
        <v>16288</v>
      </c>
      <c r="G14" s="114">
        <v>16127</v>
      </c>
      <c r="H14" s="140">
        <v>16226</v>
      </c>
      <c r="I14" s="115">
        <v>-357</v>
      </c>
      <c r="J14" s="116">
        <v>-2.2001725625539259</v>
      </c>
      <c r="K14" s="110"/>
      <c r="L14" s="110"/>
      <c r="M14" s="110"/>
      <c r="N14" s="110"/>
      <c r="O14" s="110"/>
    </row>
    <row r="15" spans="1:15" s="110" customFormat="1" ht="24.75" customHeight="1" x14ac:dyDescent="0.2">
      <c r="A15" s="193" t="s">
        <v>216</v>
      </c>
      <c r="B15" s="199" t="s">
        <v>217</v>
      </c>
      <c r="C15" s="113">
        <v>3.7127172665551238</v>
      </c>
      <c r="D15" s="115">
        <v>2685</v>
      </c>
      <c r="E15" s="114">
        <v>2749</v>
      </c>
      <c r="F15" s="114">
        <v>2790</v>
      </c>
      <c r="G15" s="114">
        <v>2757</v>
      </c>
      <c r="H15" s="140">
        <v>2793</v>
      </c>
      <c r="I15" s="115">
        <v>-108</v>
      </c>
      <c r="J15" s="116">
        <v>-3.8668098818474759</v>
      </c>
    </row>
    <row r="16" spans="1:15" s="287" customFormat="1" ht="24.95" customHeight="1" x14ac:dyDescent="0.2">
      <c r="A16" s="193" t="s">
        <v>218</v>
      </c>
      <c r="B16" s="199" t="s">
        <v>141</v>
      </c>
      <c r="C16" s="113">
        <v>15.399825771927157</v>
      </c>
      <c r="D16" s="115">
        <v>11137</v>
      </c>
      <c r="E16" s="114">
        <v>11274</v>
      </c>
      <c r="F16" s="114">
        <v>11366</v>
      </c>
      <c r="G16" s="114">
        <v>11255</v>
      </c>
      <c r="H16" s="140">
        <v>11322</v>
      </c>
      <c r="I16" s="115">
        <v>-185</v>
      </c>
      <c r="J16" s="116">
        <v>-1.6339869281045751</v>
      </c>
      <c r="K16" s="110"/>
      <c r="L16" s="110"/>
      <c r="M16" s="110"/>
      <c r="N16" s="110"/>
      <c r="O16" s="110"/>
    </row>
    <row r="17" spans="1:15" s="110" customFormat="1" ht="24.95" customHeight="1" x14ac:dyDescent="0.2">
      <c r="A17" s="193" t="s">
        <v>219</v>
      </c>
      <c r="B17" s="199" t="s">
        <v>220</v>
      </c>
      <c r="C17" s="113">
        <v>2.8305148024723792</v>
      </c>
      <c r="D17" s="115">
        <v>2047</v>
      </c>
      <c r="E17" s="114">
        <v>2078</v>
      </c>
      <c r="F17" s="114">
        <v>2132</v>
      </c>
      <c r="G17" s="114">
        <v>2115</v>
      </c>
      <c r="H17" s="140">
        <v>2111</v>
      </c>
      <c r="I17" s="115">
        <v>-64</v>
      </c>
      <c r="J17" s="116">
        <v>-3.0317385125532921</v>
      </c>
    </row>
    <row r="18" spans="1:15" s="287" customFormat="1" ht="24.95" customHeight="1" x14ac:dyDescent="0.2">
      <c r="A18" s="201" t="s">
        <v>144</v>
      </c>
      <c r="B18" s="202" t="s">
        <v>145</v>
      </c>
      <c r="C18" s="113">
        <v>7.7379388542430068</v>
      </c>
      <c r="D18" s="115">
        <v>5596</v>
      </c>
      <c r="E18" s="114">
        <v>5569</v>
      </c>
      <c r="F18" s="114">
        <v>5775</v>
      </c>
      <c r="G18" s="114">
        <v>5723</v>
      </c>
      <c r="H18" s="140">
        <v>5620</v>
      </c>
      <c r="I18" s="115">
        <v>-24</v>
      </c>
      <c r="J18" s="116">
        <v>-0.42704626334519574</v>
      </c>
      <c r="K18" s="110"/>
      <c r="L18" s="110"/>
      <c r="M18" s="110"/>
      <c r="N18" s="110"/>
      <c r="O18" s="110"/>
    </row>
    <row r="19" spans="1:15" s="110" customFormat="1" ht="24.95" customHeight="1" x14ac:dyDescent="0.2">
      <c r="A19" s="193" t="s">
        <v>146</v>
      </c>
      <c r="B19" s="199" t="s">
        <v>147</v>
      </c>
      <c r="C19" s="113">
        <v>11.763160441930889</v>
      </c>
      <c r="D19" s="115">
        <v>8507</v>
      </c>
      <c r="E19" s="114">
        <v>8606</v>
      </c>
      <c r="F19" s="114">
        <v>8625</v>
      </c>
      <c r="G19" s="114">
        <v>8580</v>
      </c>
      <c r="H19" s="140">
        <v>8615</v>
      </c>
      <c r="I19" s="115">
        <v>-108</v>
      </c>
      <c r="J19" s="116">
        <v>-1.2536273940800928</v>
      </c>
    </row>
    <row r="20" spans="1:15" s="287" customFormat="1" ht="24.95" customHeight="1" x14ac:dyDescent="0.2">
      <c r="A20" s="193" t="s">
        <v>148</v>
      </c>
      <c r="B20" s="199" t="s">
        <v>149</v>
      </c>
      <c r="C20" s="113">
        <v>5.2351387602151576</v>
      </c>
      <c r="D20" s="115">
        <v>3786</v>
      </c>
      <c r="E20" s="114">
        <v>3837</v>
      </c>
      <c r="F20" s="114">
        <v>3950</v>
      </c>
      <c r="G20" s="114">
        <v>3886</v>
      </c>
      <c r="H20" s="140">
        <v>3877</v>
      </c>
      <c r="I20" s="115">
        <v>-91</v>
      </c>
      <c r="J20" s="116">
        <v>-2.3471756512767605</v>
      </c>
      <c r="K20" s="110"/>
      <c r="L20" s="110"/>
      <c r="M20" s="110"/>
      <c r="N20" s="110"/>
      <c r="O20" s="110"/>
    </row>
    <row r="21" spans="1:15" s="110" customFormat="1" ht="24.95" customHeight="1" x14ac:dyDescent="0.2">
      <c r="A21" s="201" t="s">
        <v>150</v>
      </c>
      <c r="B21" s="202" t="s">
        <v>151</v>
      </c>
      <c r="C21" s="113">
        <v>5.5891259558345663</v>
      </c>
      <c r="D21" s="115">
        <v>4042</v>
      </c>
      <c r="E21" s="114">
        <v>4243</v>
      </c>
      <c r="F21" s="114">
        <v>4357</v>
      </c>
      <c r="G21" s="114">
        <v>4327</v>
      </c>
      <c r="H21" s="140">
        <v>4036</v>
      </c>
      <c r="I21" s="115">
        <v>6</v>
      </c>
      <c r="J21" s="116">
        <v>0.14866204162537167</v>
      </c>
    </row>
    <row r="22" spans="1:15" s="110" customFormat="1" ht="24.95" customHeight="1" x14ac:dyDescent="0.2">
      <c r="A22" s="201" t="s">
        <v>152</v>
      </c>
      <c r="B22" s="199" t="s">
        <v>153</v>
      </c>
      <c r="C22" s="113">
        <v>0.54066013080933084</v>
      </c>
      <c r="D22" s="115">
        <v>391</v>
      </c>
      <c r="E22" s="114">
        <v>397</v>
      </c>
      <c r="F22" s="114">
        <v>393</v>
      </c>
      <c r="G22" s="114">
        <v>473</v>
      </c>
      <c r="H22" s="140">
        <v>461</v>
      </c>
      <c r="I22" s="115">
        <v>-70</v>
      </c>
      <c r="J22" s="116">
        <v>-15.184381778741866</v>
      </c>
    </row>
    <row r="23" spans="1:15" s="110" customFormat="1" ht="24.95" customHeight="1" x14ac:dyDescent="0.2">
      <c r="A23" s="193" t="s">
        <v>154</v>
      </c>
      <c r="B23" s="199" t="s">
        <v>155</v>
      </c>
      <c r="C23" s="113">
        <v>1.1822619228695086</v>
      </c>
      <c r="D23" s="115">
        <v>855</v>
      </c>
      <c r="E23" s="114">
        <v>877</v>
      </c>
      <c r="F23" s="114">
        <v>899</v>
      </c>
      <c r="G23" s="114">
        <v>869</v>
      </c>
      <c r="H23" s="140">
        <v>875</v>
      </c>
      <c r="I23" s="115">
        <v>-20</v>
      </c>
      <c r="J23" s="116">
        <v>-2.2857142857142856</v>
      </c>
    </row>
    <row r="24" spans="1:15" s="110" customFormat="1" ht="24.95" customHeight="1" x14ac:dyDescent="0.2">
      <c r="A24" s="193" t="s">
        <v>156</v>
      </c>
      <c r="B24" s="199" t="s">
        <v>221</v>
      </c>
      <c r="C24" s="113">
        <v>3.4997718441903234</v>
      </c>
      <c r="D24" s="115">
        <v>2531</v>
      </c>
      <c r="E24" s="114">
        <v>2538</v>
      </c>
      <c r="F24" s="114">
        <v>2586</v>
      </c>
      <c r="G24" s="114">
        <v>2560</v>
      </c>
      <c r="H24" s="140">
        <v>2542</v>
      </c>
      <c r="I24" s="115">
        <v>-11</v>
      </c>
      <c r="J24" s="116">
        <v>-0.43273013375295044</v>
      </c>
    </row>
    <row r="25" spans="1:15" s="110" customFormat="1" ht="24.95" customHeight="1" x14ac:dyDescent="0.2">
      <c r="A25" s="193" t="s">
        <v>222</v>
      </c>
      <c r="B25" s="204" t="s">
        <v>159</v>
      </c>
      <c r="C25" s="113">
        <v>3.286826421825523</v>
      </c>
      <c r="D25" s="115">
        <v>2377</v>
      </c>
      <c r="E25" s="114">
        <v>2340</v>
      </c>
      <c r="F25" s="114">
        <v>2393</v>
      </c>
      <c r="G25" s="114">
        <v>2407</v>
      </c>
      <c r="H25" s="140">
        <v>2332</v>
      </c>
      <c r="I25" s="115">
        <v>45</v>
      </c>
      <c r="J25" s="116">
        <v>1.9296740994854202</v>
      </c>
    </row>
    <row r="26" spans="1:15" s="110" customFormat="1" ht="24.95" customHeight="1" x14ac:dyDescent="0.2">
      <c r="A26" s="201">
        <v>782.78300000000002</v>
      </c>
      <c r="B26" s="203" t="s">
        <v>160</v>
      </c>
      <c r="C26" s="113">
        <v>1.6427218296713173</v>
      </c>
      <c r="D26" s="115">
        <v>1188</v>
      </c>
      <c r="E26" s="114">
        <v>1272</v>
      </c>
      <c r="F26" s="114">
        <v>1343</v>
      </c>
      <c r="G26" s="114">
        <v>1240</v>
      </c>
      <c r="H26" s="140">
        <v>1190</v>
      </c>
      <c r="I26" s="115">
        <v>-2</v>
      </c>
      <c r="J26" s="116">
        <v>-0.16806722689075632</v>
      </c>
    </row>
    <row r="27" spans="1:15" s="110" customFormat="1" ht="24.95" customHeight="1" x14ac:dyDescent="0.2">
      <c r="A27" s="193" t="s">
        <v>161</v>
      </c>
      <c r="B27" s="199" t="s">
        <v>223</v>
      </c>
      <c r="C27" s="113">
        <v>7.2608857976465382</v>
      </c>
      <c r="D27" s="115">
        <v>5251</v>
      </c>
      <c r="E27" s="114">
        <v>5310</v>
      </c>
      <c r="F27" s="114">
        <v>5322</v>
      </c>
      <c r="G27" s="114">
        <v>5257</v>
      </c>
      <c r="H27" s="140">
        <v>5303</v>
      </c>
      <c r="I27" s="115">
        <v>-52</v>
      </c>
      <c r="J27" s="116">
        <v>-0.98057703186875356</v>
      </c>
    </row>
    <row r="28" spans="1:15" s="110" customFormat="1" ht="24.95" customHeight="1" x14ac:dyDescent="0.2">
      <c r="A28" s="193" t="s">
        <v>163</v>
      </c>
      <c r="B28" s="199" t="s">
        <v>164</v>
      </c>
      <c r="C28" s="113">
        <v>3.577206543232069</v>
      </c>
      <c r="D28" s="115">
        <v>2587</v>
      </c>
      <c r="E28" s="114">
        <v>2608</v>
      </c>
      <c r="F28" s="114">
        <v>2595</v>
      </c>
      <c r="G28" s="114">
        <v>2621</v>
      </c>
      <c r="H28" s="140">
        <v>2639</v>
      </c>
      <c r="I28" s="115">
        <v>-52</v>
      </c>
      <c r="J28" s="116">
        <v>-1.9704433497536946</v>
      </c>
    </row>
    <row r="29" spans="1:15" s="110" customFormat="1" ht="24.95" customHeight="1" x14ac:dyDescent="0.2">
      <c r="A29" s="193">
        <v>86</v>
      </c>
      <c r="B29" s="199" t="s">
        <v>165</v>
      </c>
      <c r="C29" s="113">
        <v>7.9066358771553809</v>
      </c>
      <c r="D29" s="115">
        <v>5718</v>
      </c>
      <c r="E29" s="114">
        <v>5747</v>
      </c>
      <c r="F29" s="114">
        <v>5752</v>
      </c>
      <c r="G29" s="114">
        <v>5696</v>
      </c>
      <c r="H29" s="140">
        <v>5753</v>
      </c>
      <c r="I29" s="115">
        <v>-35</v>
      </c>
      <c r="J29" s="116">
        <v>-0.6083782374413349</v>
      </c>
    </row>
    <row r="30" spans="1:15" s="110" customFormat="1" ht="24.95" customHeight="1" x14ac:dyDescent="0.2">
      <c r="A30" s="193">
        <v>87.88</v>
      </c>
      <c r="B30" s="204" t="s">
        <v>166</v>
      </c>
      <c r="C30" s="113">
        <v>11.240476223399106</v>
      </c>
      <c r="D30" s="115">
        <v>8129</v>
      </c>
      <c r="E30" s="114">
        <v>8132</v>
      </c>
      <c r="F30" s="114">
        <v>8130</v>
      </c>
      <c r="G30" s="114">
        <v>7997</v>
      </c>
      <c r="H30" s="140">
        <v>8037</v>
      </c>
      <c r="I30" s="115">
        <v>92</v>
      </c>
      <c r="J30" s="116">
        <v>1.1447057359711335</v>
      </c>
    </row>
    <row r="31" spans="1:15" s="110" customFormat="1" ht="24.95" customHeight="1" x14ac:dyDescent="0.2">
      <c r="A31" s="193" t="s">
        <v>167</v>
      </c>
      <c r="B31" s="199" t="s">
        <v>168</v>
      </c>
      <c r="C31" s="113">
        <v>3.6822964919315808</v>
      </c>
      <c r="D31" s="115">
        <v>2663</v>
      </c>
      <c r="E31" s="114">
        <v>2707</v>
      </c>
      <c r="F31" s="114">
        <v>2673</v>
      </c>
      <c r="G31" s="114">
        <v>2627</v>
      </c>
      <c r="H31" s="140">
        <v>2577</v>
      </c>
      <c r="I31" s="115">
        <v>86</v>
      </c>
      <c r="J31" s="116">
        <v>3.3372138145129995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1.7588738782339357</v>
      </c>
      <c r="D34" s="115">
        <v>1272</v>
      </c>
      <c r="E34" s="114">
        <v>1193</v>
      </c>
      <c r="F34" s="114">
        <v>1337</v>
      </c>
      <c r="G34" s="114">
        <v>1347</v>
      </c>
      <c r="H34" s="140">
        <v>1295</v>
      </c>
      <c r="I34" s="115">
        <v>-23</v>
      </c>
      <c r="J34" s="116">
        <v>-1.7760617760617761</v>
      </c>
    </row>
    <row r="35" spans="1:10" s="110" customFormat="1" ht="24.95" customHeight="1" x14ac:dyDescent="0.2">
      <c r="A35" s="292" t="s">
        <v>171</v>
      </c>
      <c r="B35" s="293" t="s">
        <v>172</v>
      </c>
      <c r="C35" s="113">
        <v>31.833957881054772</v>
      </c>
      <c r="D35" s="115">
        <v>23022</v>
      </c>
      <c r="E35" s="114">
        <v>23232</v>
      </c>
      <c r="F35" s="114">
        <v>23624</v>
      </c>
      <c r="G35" s="114">
        <v>23396</v>
      </c>
      <c r="H35" s="140">
        <v>23386</v>
      </c>
      <c r="I35" s="115">
        <v>-364</v>
      </c>
      <c r="J35" s="116">
        <v>-1.5564867869665613</v>
      </c>
    </row>
    <row r="36" spans="1:10" s="110" customFormat="1" ht="24.95" customHeight="1" x14ac:dyDescent="0.2">
      <c r="A36" s="294" t="s">
        <v>173</v>
      </c>
      <c r="B36" s="295" t="s">
        <v>174</v>
      </c>
      <c r="C36" s="125">
        <v>66.407168240711286</v>
      </c>
      <c r="D36" s="143">
        <v>48025</v>
      </c>
      <c r="E36" s="144">
        <v>48614</v>
      </c>
      <c r="F36" s="144">
        <v>49018</v>
      </c>
      <c r="G36" s="144">
        <v>48540</v>
      </c>
      <c r="H36" s="145">
        <v>48237</v>
      </c>
      <c r="I36" s="143">
        <v>-212</v>
      </c>
      <c r="J36" s="146">
        <v>-0.43949665194767501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2020-09-28T06:33:36Z</dcterms:created>
  <dcterms:modified xsi:type="dcterms:W3CDTF">2020-09-28T10:31:51Z</dcterms:modified>
</cp:coreProperties>
</file>