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J74" i="24"/>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c r="G67" i="24"/>
  <c r="F67" i="24"/>
  <c r="E67" i="24"/>
  <c r="L66" i="24"/>
  <c r="H66" i="24" s="1"/>
  <c r="J66" i="24"/>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c r="G59" i="24"/>
  <c r="F59" i="24"/>
  <c r="E59" i="24"/>
  <c r="L58" i="24"/>
  <c r="H58" i="24" s="1"/>
  <c r="J58" i="24"/>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c r="G51" i="24"/>
  <c r="F51" i="24"/>
  <c r="E51" i="24"/>
  <c r="C45"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9" i="24"/>
  <c r="C38" i="24"/>
  <c r="C37" i="24"/>
  <c r="C35" i="24"/>
  <c r="C34" i="24"/>
  <c r="C33" i="24"/>
  <c r="C32" i="24"/>
  <c r="C31" i="24"/>
  <c r="C30" i="24"/>
  <c r="M30" i="24" s="1"/>
  <c r="C29" i="24"/>
  <c r="C28" i="24"/>
  <c r="M28" i="24" s="1"/>
  <c r="C27" i="24"/>
  <c r="C26" i="24"/>
  <c r="M26" i="24" s="1"/>
  <c r="C25" i="24"/>
  <c r="C24" i="24"/>
  <c r="E24" i="24" s="1"/>
  <c r="C23" i="24"/>
  <c r="C22" i="24"/>
  <c r="M22" i="24" s="1"/>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35" i="24"/>
  <c r="D35" i="24"/>
  <c r="J35" i="24"/>
  <c r="H35" i="24"/>
  <c r="K35" i="24"/>
  <c r="F19" i="24"/>
  <c r="D19" i="24"/>
  <c r="J19" i="24"/>
  <c r="H19" i="24"/>
  <c r="K19" i="24"/>
  <c r="D38" i="24"/>
  <c r="K38" i="24"/>
  <c r="J38" i="24"/>
  <c r="H38" i="24"/>
  <c r="F38" i="24"/>
  <c r="K24" i="24"/>
  <c r="J24" i="24"/>
  <c r="H24" i="24"/>
  <c r="F24" i="24"/>
  <c r="D24" i="24"/>
  <c r="I16" i="24"/>
  <c r="L16" i="24"/>
  <c r="M16" i="24"/>
  <c r="G16" i="24"/>
  <c r="I26" i="24"/>
  <c r="L26" i="24"/>
  <c r="G26" i="24"/>
  <c r="E26" i="24"/>
  <c r="G29" i="24"/>
  <c r="M29" i="24"/>
  <c r="E29" i="24"/>
  <c r="L29" i="24"/>
  <c r="I32" i="24"/>
  <c r="L32" i="24"/>
  <c r="M32" i="24"/>
  <c r="G32" i="24"/>
  <c r="K18" i="24"/>
  <c r="J18" i="24"/>
  <c r="H18" i="24"/>
  <c r="F18" i="24"/>
  <c r="D18" i="24"/>
  <c r="K34" i="24"/>
  <c r="J34" i="24"/>
  <c r="H34" i="24"/>
  <c r="F34" i="24"/>
  <c r="D34" i="24"/>
  <c r="G17" i="24"/>
  <c r="M17" i="24"/>
  <c r="E17" i="24"/>
  <c r="L17" i="24"/>
  <c r="I17" i="24"/>
  <c r="G23" i="24"/>
  <c r="M23" i="24"/>
  <c r="E23" i="24"/>
  <c r="L23" i="24"/>
  <c r="I23" i="24"/>
  <c r="G27" i="24"/>
  <c r="M27" i="24"/>
  <c r="E27" i="24"/>
  <c r="L27" i="24"/>
  <c r="I27" i="24"/>
  <c r="G33" i="24"/>
  <c r="M33" i="24"/>
  <c r="E33" i="24"/>
  <c r="L33" i="24"/>
  <c r="I33" i="24"/>
  <c r="I29" i="24"/>
  <c r="K22" i="24"/>
  <c r="J22" i="24"/>
  <c r="H22" i="24"/>
  <c r="F22" i="24"/>
  <c r="D22" i="24"/>
  <c r="F25" i="24"/>
  <c r="D25" i="24"/>
  <c r="J25" i="24"/>
  <c r="H25" i="24"/>
  <c r="K25" i="24"/>
  <c r="K28" i="24"/>
  <c r="J28" i="24"/>
  <c r="H28" i="24"/>
  <c r="F28" i="24"/>
  <c r="D28" i="24"/>
  <c r="B45" i="24"/>
  <c r="B39" i="24"/>
  <c r="E32" i="24"/>
  <c r="F15" i="24"/>
  <c r="D15" i="24"/>
  <c r="J15" i="24"/>
  <c r="H15" i="24"/>
  <c r="K15" i="24"/>
  <c r="I37" i="24"/>
  <c r="G37" i="24"/>
  <c r="L37" i="24"/>
  <c r="E37" i="24"/>
  <c r="M37" i="24"/>
  <c r="K16" i="24"/>
  <c r="J16" i="24"/>
  <c r="H16" i="24"/>
  <c r="F16" i="24"/>
  <c r="D16" i="24"/>
  <c r="K32" i="24"/>
  <c r="J32" i="24"/>
  <c r="H32" i="24"/>
  <c r="F32" i="24"/>
  <c r="D32" i="24"/>
  <c r="G9" i="24"/>
  <c r="M9" i="24"/>
  <c r="E9" i="24"/>
  <c r="L9" i="24"/>
  <c r="I18" i="24"/>
  <c r="L18" i="24"/>
  <c r="G18" i="24"/>
  <c r="E18" i="24"/>
  <c r="G21" i="24"/>
  <c r="M21" i="24"/>
  <c r="E21" i="24"/>
  <c r="L21" i="24"/>
  <c r="I24" i="24"/>
  <c r="L24" i="24"/>
  <c r="M24" i="24"/>
  <c r="G24" i="24"/>
  <c r="I34" i="24"/>
  <c r="L34" i="24"/>
  <c r="G34" i="24"/>
  <c r="E34" i="24"/>
  <c r="M38" i="24"/>
  <c r="E38" i="24"/>
  <c r="L38" i="24"/>
  <c r="I38" i="24"/>
  <c r="G38" i="24"/>
  <c r="I9" i="24"/>
  <c r="M34" i="24"/>
  <c r="F31" i="24"/>
  <c r="D31" i="24"/>
  <c r="J31" i="24"/>
  <c r="H31" i="24"/>
  <c r="K31" i="24"/>
  <c r="F9" i="24"/>
  <c r="D9" i="24"/>
  <c r="J9" i="24"/>
  <c r="H9" i="24"/>
  <c r="K9" i="24"/>
  <c r="F23" i="24"/>
  <c r="D23" i="24"/>
  <c r="J23" i="24"/>
  <c r="H23" i="24"/>
  <c r="K23" i="24"/>
  <c r="F29" i="24"/>
  <c r="D29" i="24"/>
  <c r="J29" i="24"/>
  <c r="H29" i="24"/>
  <c r="K29" i="24"/>
  <c r="G7" i="24"/>
  <c r="M7" i="24"/>
  <c r="E7" i="24"/>
  <c r="L7" i="24"/>
  <c r="I7" i="24"/>
  <c r="I8" i="24"/>
  <c r="L8" i="24"/>
  <c r="M8" i="24"/>
  <c r="G8" i="24"/>
  <c r="E8" i="24"/>
  <c r="E16" i="24"/>
  <c r="K53" i="24"/>
  <c r="I53" i="24"/>
  <c r="J53" i="24"/>
  <c r="K69" i="24"/>
  <c r="I69" i="24"/>
  <c r="J69" i="24"/>
  <c r="F21" i="24"/>
  <c r="D21" i="24"/>
  <c r="J21" i="24"/>
  <c r="H21" i="24"/>
  <c r="K21" i="24"/>
  <c r="K26" i="24"/>
  <c r="J26" i="24"/>
  <c r="H26" i="24"/>
  <c r="F26" i="24"/>
  <c r="D26" i="24"/>
  <c r="G15" i="24"/>
  <c r="M15" i="24"/>
  <c r="E15" i="24"/>
  <c r="L15" i="24"/>
  <c r="I15" i="24"/>
  <c r="G19" i="24"/>
  <c r="M19" i="24"/>
  <c r="E19" i="24"/>
  <c r="L19" i="24"/>
  <c r="I19" i="24"/>
  <c r="G25" i="24"/>
  <c r="M25" i="24"/>
  <c r="E25" i="24"/>
  <c r="L25" i="24"/>
  <c r="I25" i="24"/>
  <c r="G31" i="24"/>
  <c r="M31" i="24"/>
  <c r="E31" i="24"/>
  <c r="L31" i="24"/>
  <c r="I31" i="24"/>
  <c r="G35" i="24"/>
  <c r="M35" i="24"/>
  <c r="E35" i="24"/>
  <c r="L35" i="24"/>
  <c r="I35" i="24"/>
  <c r="M18" i="24"/>
  <c r="F27" i="24"/>
  <c r="D27" i="24"/>
  <c r="J27" i="24"/>
  <c r="H27" i="24"/>
  <c r="K27" i="24"/>
  <c r="K61" i="24"/>
  <c r="I61" i="24"/>
  <c r="J61" i="24"/>
  <c r="F7" i="24"/>
  <c r="D7" i="24"/>
  <c r="J7" i="24"/>
  <c r="H7" i="24"/>
  <c r="K7" i="24"/>
  <c r="B14" i="24"/>
  <c r="B6" i="24"/>
  <c r="F17" i="24"/>
  <c r="D17" i="24"/>
  <c r="J17" i="24"/>
  <c r="H17" i="24"/>
  <c r="K17" i="24"/>
  <c r="K20" i="24"/>
  <c r="J20" i="24"/>
  <c r="H20" i="24"/>
  <c r="F20" i="24"/>
  <c r="D20" i="24"/>
  <c r="K30" i="24"/>
  <c r="J30" i="24"/>
  <c r="H30" i="24"/>
  <c r="F30" i="24"/>
  <c r="D30" i="24"/>
  <c r="F33" i="24"/>
  <c r="D33" i="24"/>
  <c r="J33" i="24"/>
  <c r="H33" i="24"/>
  <c r="K33" i="24"/>
  <c r="H37" i="24"/>
  <c r="F37" i="24"/>
  <c r="D37" i="24"/>
  <c r="J37" i="24"/>
  <c r="I39" i="24"/>
  <c r="G39" i="24"/>
  <c r="L39" i="24"/>
  <c r="M39" i="24"/>
  <c r="E39" i="24"/>
  <c r="I21" i="24"/>
  <c r="K37" i="24"/>
  <c r="I45" i="24"/>
  <c r="G45" i="24"/>
  <c r="M45" i="24"/>
  <c r="E45" i="24"/>
  <c r="L45" i="24"/>
  <c r="K58" i="24"/>
  <c r="I58" i="24"/>
  <c r="K66" i="24"/>
  <c r="I66" i="24"/>
  <c r="K74" i="24"/>
  <c r="I74" i="24"/>
  <c r="E22" i="24"/>
  <c r="E30" i="24"/>
  <c r="K55" i="24"/>
  <c r="I55" i="24"/>
  <c r="K63" i="24"/>
  <c r="I63" i="24"/>
  <c r="K71" i="24"/>
  <c r="I71" i="24"/>
  <c r="G22" i="24"/>
  <c r="G30" i="24"/>
  <c r="K52" i="24"/>
  <c r="I52" i="24"/>
  <c r="K60" i="24"/>
  <c r="I60" i="24"/>
  <c r="K68" i="24"/>
  <c r="I68" i="24"/>
  <c r="E20" i="24"/>
  <c r="E28" i="24"/>
  <c r="I43" i="24"/>
  <c r="G43" i="24"/>
  <c r="L43" i="24"/>
  <c r="K57" i="24"/>
  <c r="I57" i="24"/>
  <c r="K65" i="24"/>
  <c r="I65" i="24"/>
  <c r="K73" i="24"/>
  <c r="I73" i="24"/>
  <c r="C14" i="24"/>
  <c r="C6" i="24"/>
  <c r="I22" i="24"/>
  <c r="L22" i="24"/>
  <c r="I30" i="24"/>
  <c r="L30" i="24"/>
  <c r="G20" i="24"/>
  <c r="G28" i="24"/>
  <c r="K54" i="24"/>
  <c r="I54" i="24"/>
  <c r="K62" i="24"/>
  <c r="I62" i="24"/>
  <c r="K70" i="24"/>
  <c r="I70" i="24"/>
  <c r="J77" i="24"/>
  <c r="K51" i="24"/>
  <c r="I51" i="24"/>
  <c r="K59" i="24"/>
  <c r="I59" i="24"/>
  <c r="K67" i="24"/>
  <c r="I67" i="24"/>
  <c r="K75" i="24"/>
  <c r="I75" i="24"/>
  <c r="I77" i="24" s="1"/>
  <c r="I20" i="24"/>
  <c r="L20" i="24"/>
  <c r="I28" i="24"/>
  <c r="L28" i="24"/>
  <c r="I41" i="24"/>
  <c r="G41" i="24"/>
  <c r="L41" i="24"/>
  <c r="K56" i="24"/>
  <c r="I56" i="24"/>
  <c r="K64" i="24"/>
  <c r="I64" i="24"/>
  <c r="K72" i="24"/>
  <c r="I72" i="24"/>
  <c r="F40" i="24"/>
  <c r="J41" i="24"/>
  <c r="F42" i="24"/>
  <c r="J43" i="24"/>
  <c r="F44" i="24"/>
  <c r="H40" i="24"/>
  <c r="H42" i="24"/>
  <c r="H44" i="24"/>
  <c r="J40" i="24"/>
  <c r="J42" i="24"/>
  <c r="J44" i="24"/>
  <c r="E40" i="24"/>
  <c r="E42" i="24"/>
  <c r="E44" i="24"/>
  <c r="K6" i="24" l="1"/>
  <c r="J6" i="24"/>
  <c r="H6" i="24"/>
  <c r="F6" i="24"/>
  <c r="D6" i="24"/>
  <c r="I6" i="24"/>
  <c r="L6" i="24"/>
  <c r="G6" i="24"/>
  <c r="E6" i="24"/>
  <c r="M6" i="24"/>
  <c r="K14" i="24"/>
  <c r="J14" i="24"/>
  <c r="H14" i="24"/>
  <c r="F14" i="24"/>
  <c r="D14" i="24"/>
  <c r="H45" i="24"/>
  <c r="F45" i="24"/>
  <c r="D45" i="24"/>
  <c r="J45" i="24"/>
  <c r="K45" i="24"/>
  <c r="I14" i="24"/>
  <c r="L14" i="24"/>
  <c r="M14" i="24"/>
  <c r="G14" i="24"/>
  <c r="E14" i="24"/>
  <c r="J79" i="24"/>
  <c r="J78" i="24"/>
  <c r="I78" i="24"/>
  <c r="I79" i="24"/>
  <c r="K77" i="24"/>
  <c r="H39" i="24"/>
  <c r="F39" i="24"/>
  <c r="D39" i="24"/>
  <c r="J39" i="24"/>
  <c r="K39" i="24"/>
  <c r="K79" i="24" l="1"/>
  <c r="I81" i="24" s="1"/>
  <c r="K78" i="24"/>
  <c r="I83" i="24"/>
  <c r="I82" i="24"/>
</calcChain>
</file>

<file path=xl/sharedStrings.xml><?xml version="1.0" encoding="utf-8"?>
<sst xmlns="http://schemas.openxmlformats.org/spreadsheetml/2006/main" count="1697" uniqueCount="521">
  <si>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</si>
  <si>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</si>
  <si>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</si>
  <si>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</si>
  <si>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</si>
  <si>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</si>
  <si>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</si>
  <si>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</si>
  <si>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</si>
  <si>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</si>
  <si>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</si>
  <si>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</si>
  <si>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</si>
  <si>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Halle (044)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</si>
  <si>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</si>
  <si>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</si>
  <si>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</si>
  <si>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</si>
  <si>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</si>
  <si>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</si>
  <si>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</si>
  <si>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</si>
  <si>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</si>
  <si>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</si>
  <si>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</si>
  <si>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</si>
  <si>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</si>
  <si>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</si>
  <si>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</si>
  <si>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</si>
  <si>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</si>
  <si>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</si>
  <si>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</si>
  <si>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</si>
  <si>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</si>
  <si>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</si>
  <si>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</si>
  <si>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</si>
  <si>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</si>
  <si>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</si>
  <si>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</si>
  <si>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</si>
  <si>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</si>
  <si>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</si>
  <si>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</si>
  <si>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</si>
  <si>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</si>
  <si>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</si>
  <si>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</si>
  <si>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</si>
  <si>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</si>
  <si>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</si>
  <si>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</si>
  <si>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</si>
  <si>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</si>
  <si>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</si>
  <si>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</si>
  <si>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</si>
  <si>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</si>
  <si>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</si>
  <si>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</si>
  <si>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</si>
  <si>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</si>
  <si>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</si>
  <si>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</si>
  <si>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</si>
  <si>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</si>
  <si>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</si>
  <si>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</si>
  <si>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</si>
  <si>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</si>
  <si>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</si>
  <si>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</si>
  <si>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</si>
  <si>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</si>
  <si>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</si>
  <si>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</si>
  <si>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</si>
  <si>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</si>
  <si>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</si>
  <si>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</si>
  <si>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</si>
  <si>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</si>
  <si>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</si>
  <si>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</si>
  <si>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</si>
  <si>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</si>
  <si>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</si>
  <si>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</si>
  <si>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</si>
  <si>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</si>
  <si>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</si>
  <si>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Halle (044);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</si>
  <si>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</si>
  <si>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</si>
  <si>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</si>
  <si>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</si>
  <si>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</si>
  <si>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</si>
  <si>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</si>
  <si>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</si>
  <si>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</si>
  <si>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</si>
  <si>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</si>
  <si>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</si>
  <si>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</si>
  <si>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</si>
  <si>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</si>
  <si>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</si>
  <si>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</si>
  <si>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</si>
  <si>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</si>
  <si>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</si>
  <si>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</si>
  <si>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</si>
  <si>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</si>
  <si>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</si>
  <si>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</si>
  <si>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</si>
  <si>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</si>
  <si>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</si>
  <si>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</si>
  <si>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</si>
  <si>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</si>
  <si>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</si>
  <si>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</si>
  <si>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</si>
  <si>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</si>
  <si>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</si>
  <si>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</si>
  <si>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</si>
  <si>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</si>
  <si>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</si>
  <si>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</si>
  <si>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</si>
  <si>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</si>
  <si>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</si>
  <si>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</si>
  <si>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</si>
  <si>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</si>
  <si>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</si>
  <si>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</si>
  <si>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</si>
  <si>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</si>
  <si>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</si>
  <si>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</si>
  <si>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</si>
  <si>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</si>
  <si>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</si>
  <si>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</si>
  <si>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</si>
  <si>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</si>
  <si>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</si>
  <si>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</si>
  <si>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</si>
  <si>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</si>
  <si>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</si>
  <si>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</si>
  <si>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</si>
  <si>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</si>
  <si>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</si>
  <si>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</si>
  <si>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</si>
  <si>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</si>
  <si>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</si>
  <si>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</si>
  <si>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</si>
  <si>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</si>
  <si>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</si>
  <si>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</si>
  <si>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</si>
  <si>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</si>
  <si>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</si>
  <si>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</si>
  <si>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</si>
  <si>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</si>
  <si>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</si>
  <si>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</si>
  <si>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</si>
  <si>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</si>
  <si>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</si>
  <si>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</si>
  <si>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</si>
  <si>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Halle (044)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</si>
  <si>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</si>
  <si>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</si>
  <si>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</si>
  <si>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</si>
  <si>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</si>
  <si>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</si>
  <si>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</si>
  <si>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</si>
  <si>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</si>
  <si>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</si>
  <si>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</si>
  <si>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</si>
  <si>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</si>
  <si>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</si>
  <si>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</si>
  <si>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</si>
  <si>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</si>
  <si>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</si>
  <si>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</si>
  <si>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</si>
  <si>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</si>
  <si>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</si>
  <si>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</si>
  <si>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</si>
  <si>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</si>
  <si>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</si>
  <si>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</si>
  <si>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</si>
  <si>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</si>
  <si>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</si>
  <si>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</si>
  <si>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</si>
  <si>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</si>
  <si>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</si>
  <si>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</si>
  <si>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</si>
  <si>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</si>
  <si>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</si>
  <si>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</si>
  <si>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</si>
  <si>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</si>
  <si>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</si>
  <si>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</si>
  <si>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</si>
  <si>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</si>
  <si>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</si>
  <si>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</si>
  <si>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</si>
  <si>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</si>
  <si>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</si>
  <si>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</si>
  <si>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</si>
  <si>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</si>
  <si>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</si>
  <si>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</si>
  <si>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</si>
  <si>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</si>
  <si>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</si>
  <si>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</si>
  <si>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</si>
  <si>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</si>
  <si>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</si>
  <si>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</si>
  <si>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</si>
  <si>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</si>
  <si>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</si>
  <si>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</si>
  <si>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</si>
  <si>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</si>
  <si>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</si>
  <si>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</si>
  <si>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</si>
  <si>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</si>
  <si>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</si>
  <si>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</si>
  <si>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</si>
  <si>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</si>
  <si>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</si>
  <si>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</si>
  <si>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</si>
  <si>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</si>
  <si>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</si>
  <si>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</si>
  <si>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</si>
  <si>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</si>
  <si>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</si>
  <si>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</si>
  <si>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</si>
  <si>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</si>
  <si>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</si>
  <si>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</si>
  <si>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</si>
  <si>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</si>
  <si>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</si>
  <si>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</si>
  <si>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</si>
  <si>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</si>
  <si>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</si>
  <si>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</si>
  <si>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</si>
  <si>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</si>
  <si>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</si>
  <si>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</si>
  <si>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</si>
  <si>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</si>
  <si>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</si>
  <si>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</si>
  <si>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</si>
  <si>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</si>
  <si>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</si>
  <si>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</si>
  <si>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</si>
  <si>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</si>
  <si>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</si>
  <si>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</si>
  <si>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</si>
  <si>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</si>
  <si>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</si>
  <si>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</si>
  <si>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</si>
  <si>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</si>
  <si>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</si>
  <si>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</si>
  <si>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</si>
  <si>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</si>
  <si>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</si>
  <si>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</si>
  <si>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</si>
  <si>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</si>
  <si>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</si>
  <si>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</si>
  <si>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</si>
  <si>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</si>
  <si>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</si>
  <si>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</si>
  <si>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</si>
  <si>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</si>
  <si>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</si>
  <si>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</si>
  <si>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</si>
  <si>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</si>
  <si>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</si>
  <si>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</si>
  <si>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Halle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</si>
  <si>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</si>
  <si>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</si>
  <si>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</si>
  <si>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</si>
  <si>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</si>
  <si>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</si>
  <si>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</si>
  <si>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</si>
  <si>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</si>
  <si>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</si>
  <si>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</si>
  <si>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</si>
  <si>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</si>
  <si>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</si>
  <si>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</si>
  <si>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</si>
  <si>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</si>
  <si>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</si>
  <si>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</si>
  <si>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</si>
  <si>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</si>
  <si>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</si>
  <si>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</si>
  <si>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</si>
  <si>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</si>
  <si>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</si>
  <si>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</si>
  <si>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</si>
  <si>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</si>
  <si>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</si>
  <si>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</si>
  <si>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</si>
  <si>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</si>
  <si>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</si>
  <si>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</si>
  <si>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</si>
  <si>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</si>
  <si>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</si>
  <si>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</si>
  <si>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</si>
  <si>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</si>
  <si>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</si>
  <si>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</si>
  <si>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</si>
  <si>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</si>
  <si>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</si>
  <si>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Halle (044);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</si>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</sst>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{61768C61-5EBB-460B-B35A-E3DC98A70578}</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C339-4634-B53B-7EE3021278E2}"/>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{217264E6-7EE2-4BD6-9D27-51F29BF15E56}</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C339-4634-B53B-7EE3021278E2}"/>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{6609CA92-F948-4E35-873A-D64DEDFFE194}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339-4634-B53B-7EE3021278E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{5430BFE1-695A-4954-BE2F-A95C3E61641F}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339-4634-B53B-7EE3021278E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1.360335665680829</c:v>
                </c:pt>
                <c:pt idx="1">
                  <c:v>-0.19765179914377964</c:v>
                </c:pt>
                <c:pt idx="2">
                  <c:v>0.95490282911153723</c:v>
                </c:pt>
                <c:pt idx="3">
                  <c:v>1.0875687030768</c:v>
                </c:pt>
              </c:numCache>
            </c:numRef>
          </c:val>
          <c:extLst>
            <c:ext xmlns:c16="http://schemas.microsoft.com/office/drawing/2014/chart" uri="{C3380CC4-5D6E-409C-BE32-E72D297353CC}">
              <c16:uniqueId val="{00000004-C339-4634-B53B-7EE3021278E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{15048F2C-B932-47FC-8E02-9A93CC7777E8}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339-4634-B53B-7EE3021278E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{E72999C0-898E-4B8F-B97F-7679C3CF1D26}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339-4634-B53B-7EE3021278E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{9C101E09-14EB-422D-9C26-852FFF932D37}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339-4634-B53B-7EE3021278E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{2443D095-5DDD-4E12-9338-60AE336C3DF7}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339-4634-B53B-7EE3021278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339-4634-B53B-7EE3021278E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339-4634-B53B-7EE3021278E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{AF6FE6F9-6221-4636-BE62-5F1EFFE4CB08}</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3BED-4FE2-8D59-7A6A1E76ED37}"/>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{404D0376-25D3-44A4-9CC1-0F86809AA08D}</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3BED-4FE2-8D59-7A6A1E76ED3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{7FF8BB0A-9AB7-44E6-AB69-6627DF3EDCB3}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BED-4FE2-8D59-7A6A1E76ED3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{4519F1BF-621A-498E-BB14-364DE7CE2AF6}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BED-4FE2-8D59-7A6A1E76ED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-2.9111564746605132</c:v>
                </c:pt>
                <c:pt idx="1">
                  <c:v>-3.074721427182038</c:v>
                </c:pt>
                <c:pt idx="2">
                  <c:v>-3.6279896103654186</c:v>
                </c:pt>
                <c:pt idx="3">
                  <c:v>-2.8655893304673015</c:v>
                </c:pt>
              </c:numCache>
            </c:numRef>
          </c:val>
          <c:extLst>
            <c:ext xmlns:c16="http://schemas.microsoft.com/office/drawing/2014/chart" uri="{C3380CC4-5D6E-409C-BE32-E72D297353CC}">
              <c16:uniqueId val="{00000004-3BED-4FE2-8D59-7A6A1E76ED3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{430C9CB4-6275-4A82-84A4-D51C8FB7552F}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BED-4FE2-8D59-7A6A1E76ED3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{41855F55-3F91-4CC5-80DF-827AE0332971}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BED-4FE2-8D59-7A6A1E76ED3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{753D3860-6143-473E-A835-DF2BA86BF84D}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BED-4FE2-8D59-7A6A1E76ED3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{D2C45876-7F38-43D0-BCF9-12A675347952}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BED-4FE2-8D59-7A6A1E76ED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ED-4FE2-8D59-7A6A1E76ED3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ED-4FE2-8D59-7A6A1E76ED3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{504047A8-DDA8-4B24-A0A2-28C8C7FDE773}</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2CF9-4268-B1B8-154B19BA679F}"/>
                </c:ext>
              </c:extLst>
            </c:dLbl>
            <c:dLbl>
              <c:idx val="1"/>
              <c:tx>
                <c:strRef>
                  <c:f>Daten_Diagramme!$D$15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{022CBA6A-6FB7-4B5F-97CA-BD854ADD5ED2}</c15:txfldGUID>
                      <c15:f>Daten_Diagramme!$D$15</c15:f>
                      <c15:dlblFieldTableCache>
                        <c:ptCount val="1"/>
                        <c:pt idx="0">
                          <c:v>-1.6</c:v>
                        </c:pt>
                      </c15:dlblFieldTableCache>
                    </c15:dlblFTEntry>
                  </c15:dlblFieldTable>
                  <c15:showDataLabelsRange val="0"/>
                </c:ext>
                <c:ext xmlns:c16="http://schemas.microsoft.com/office/drawing/2014/chart" uri="{C3380CC4-5D6E-409C-BE32-E72D297353CC}">
                  <c16:uniqueId val="{00000001-2CF9-4268-B1B8-154B19BA679F}"/>
                </c:ext>
              </c:extLst>
            </c:dLbl>
            <c:dLbl>
              <c:idx val="2"/>
              <c:tx>
                <c:strRef>
                  <c:f>Daten_Diagramme!$D$16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{787D0AE0-E5F4-4272-AE4E-0A3B9D443486}</c15:txfldGUID>
                      <c15:f>Daten_Diagramme!$D$16</c15:f>
                      <c15:dlblFieldTableCache>
                        <c:ptCount val="1"/>
                        <c:pt idx="0">
                          <c:v>3.2</c:v>
                        </c:pt>
                      </c15:dlblFieldTableCache>
                    </c15:dlblFTEntry>
                  </c15:dlblFieldTable>
                  <c15:showDataLabelsRange val="0"/>
                </c:ext>
                <c:ext xmlns:c16="http://schemas.microsoft.com/office/drawing/2014/chart" uri="{C3380CC4-5D6E-409C-BE32-E72D297353CC}">
                  <c16:uniqueId val="{00000002-2CF9-4268-B1B8-154B19BA679F}"/>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{F9931734-3F92-448A-94EA-19CE45D25F06}</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2CF9-4268-B1B8-154B19BA679F}"/>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{F7EB1850-4A59-4F05-BE9A-610009693835}</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2CF9-4268-B1B8-154B19BA679F}"/>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{E5461D8E-88D5-4417-ABED-D841BE8734AC}</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2CF9-4268-B1B8-154B19BA679F}"/>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{2374588E-A850-4281-8779-83556DA0EE8B}</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2CF9-4268-B1B8-154B19BA679F}"/>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{A6975E07-8A9E-47F1-A27C-F05ED10F5A77}</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2CF9-4268-B1B8-154B19BA679F}"/>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{84A09346-50FC-4285-ADD2-00DDF824F500}</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2CF9-4268-B1B8-154B19BA679F}"/>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{41D85DF2-9DDE-44EC-A65C-09BB6C8A314E}</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2CF9-4268-B1B8-154B19BA679F}"/>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{2C87F3F4-3060-43F8-838F-85F10B8A7A1D}</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2CF9-4268-B1B8-154B19BA679F}"/>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{8274E91E-07D7-42DE-BDBB-AF8F12EEE56C}</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2CF9-4268-B1B8-154B19BA679F}"/>
                </c:ext>
              </c:extLst>
            </c:dLbl>
            <c:dLbl>
              <c:idx val="12"/>
              <c:tx>
                <c:strRef>
                  <c:f>Daten_Diagramme!$D$26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{B2B4BFD2-4907-4136-9B58-01ECBD49EF0B}</c15:txfldGUID>
                      <c15:f>Daten_Diagramme!$D$26</c15:f>
                      <c15:dlblFieldTableCache>
                        <c:ptCount val="1"/>
                        <c:pt idx="0">
                          <c:v>4.1</c:v>
                        </c:pt>
                      </c15:dlblFieldTableCache>
                    </c15:dlblFTEntry>
                  </c15:dlblFieldTable>
                  <c15:showDataLabelsRange val="0"/>
                </c:ext>
                <c:ext xmlns:c16="http://schemas.microsoft.com/office/drawing/2014/chart" uri="{C3380CC4-5D6E-409C-BE32-E72D297353CC}">
                  <c16:uniqueId val="{0000000C-2CF9-4268-B1B8-154B19BA679F}"/>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{8412D5C6-459F-4385-8D85-AB0CCCF48B77}</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2CF9-4268-B1B8-154B19BA679F}"/>
                </c:ext>
              </c:extLst>
            </c:dLbl>
            <c:dLbl>
              <c:idx val="14"/>
              <c:tx>
                <c:strRef>
                  <c:f>Daten_Diagramme!$D$28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{E7427BDE-B954-4D56-AB35-07ED4263EF02}</c15:txfldGUID>
                      <c15:f>Daten_Diagramme!$D$28</c15:f>
                      <c15:dlblFieldTableCache>
                        <c:ptCount val="1"/>
                        <c:pt idx="0">
                          <c:v>1.5</c:v>
                        </c:pt>
                      </c15:dlblFieldTableCache>
                    </c15:dlblFTEntry>
                  </c15:dlblFieldTable>
                  <c15:showDataLabelsRange val="0"/>
                </c:ext>
                <c:ext xmlns:c16="http://schemas.microsoft.com/office/drawing/2014/chart" uri="{C3380CC4-5D6E-409C-BE32-E72D297353CC}">
                  <c16:uniqueId val="{0000000E-2CF9-4268-B1B8-154B19BA679F}"/>
                </c:ext>
              </c:extLst>
            </c:dLbl>
            <c:dLbl>
              <c:idx val="15"/>
              <c:tx>
                <c:strRef>
                  <c:f>Daten_Diagramme!$D$29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{31EA6C02-0F2C-47E7-B8F0-5B84539352D2}</c15:txfldGUID>
                      <c15:f>Daten_Diagramme!$D$29</c15:f>
                      <c15:dlblFieldTableCache>
                        <c:ptCount val="1"/>
                        <c:pt idx="0">
                          <c:v>-9.0</c:v>
                        </c:pt>
                      </c15:dlblFieldTableCache>
                    </c15:dlblFTEntry>
                  </c15:dlblFieldTable>
                  <c15:showDataLabelsRange val="0"/>
                </c:ext>
                <c:ext xmlns:c16="http://schemas.microsoft.com/office/drawing/2014/chart" uri="{C3380CC4-5D6E-409C-BE32-E72D297353CC}">
                  <c16:uniqueId val="{0000000F-2CF9-4268-B1B8-154B19BA679F}"/>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{3A958F9E-A02B-4C2C-ACEC-350A0EA18873}</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2CF9-4268-B1B8-154B19BA679F}"/>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{D04D9CB9-A821-47EF-8FB0-A10506255B5E}</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2CF9-4268-B1B8-154B19BA679F}"/>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{87A9CEC3-AE27-4012-9282-12700305E448}</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2CF9-4268-B1B8-154B19BA679F}"/>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{0F6041C9-5947-41D5-83CF-7ACDF4085D4D}</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2CF9-4268-B1B8-154B19BA679F}"/>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{BFAB7432-FCA5-4A57-83C0-BBE51EF3A15D}</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2CF9-4268-B1B8-154B19BA679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{C0F74A89-4EE8-4C2F-A770-8CE277188816}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CF9-4268-B1B8-154B19BA679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{13A0F548-4EAA-4A0F-A167-D7E1FB84EBA1}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CF9-4268-B1B8-154B19BA679F}"/>
                </c:ext>
              </c:extLst>
            </c:dLbl>
            <c:dLbl>
              <c:idx val="23"/>
              <c:tx>
                <c:strRef>
                  <c:f>Daten_Diagramme!$D$37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{155EB1FD-AB8E-4E7A-8600-BA99CB2B5918}</c15:txfldGUID>
                      <c15:f>Daten_Diagramme!$D$37</c15:f>
                      <c15:dlblFieldTableCache>
                        <c:ptCount val="1"/>
                        <c:pt idx="0">
                          <c:v>-1.6</c:v>
                        </c:pt>
                      </c15:dlblFieldTableCache>
                    </c15:dlblFTEntry>
                  </c15:dlblFieldTable>
                  <c15:showDataLabelsRange val="0"/>
                </c:ext>
                <c:ext xmlns:c16="http://schemas.microsoft.com/office/drawing/2014/chart" uri="{C3380CC4-5D6E-409C-BE32-E72D297353CC}">
                  <c16:uniqueId val="{00000017-2CF9-4268-B1B8-154B19BA679F}"/>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{F6B31E32-30DD-414E-965F-C4C1ABB5B653}</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2CF9-4268-B1B8-154B19BA679F}"/>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{C16AF0B8-4C7E-416E-80AA-2E4B2C1DCD4A}</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2CF9-4268-B1B8-154B19BA679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{780DFC9E-EF03-4F02-8AFB-DB05D52D8AAC}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CF9-4268-B1B8-154B19BA679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{3B483167-98A6-4B50-BFD6-D842E66D0046}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CF9-4268-B1B8-154B19BA679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{E8CAB1BB-20BB-4783-8560-CCAC2ECC296D}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CF9-4268-B1B8-154B19BA679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{82E945F8-CEFD-4EA2-ADC2-91F9D5E3BBCD}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CF9-4268-B1B8-154B19BA679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{1A565191-8E04-4F2F-A67E-1E9606D7ACD1}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CF9-4268-B1B8-154B19BA679F}"/>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{447A611B-047A-41F8-A2B0-7A05A12D47D6}</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2CF9-4268-B1B8-154B19BA67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1.360335665680829</c:v>
                </c:pt>
                <c:pt idx="1">
                  <c:v>-1.5625</c:v>
                </c:pt>
                <c:pt idx="2">
                  <c:v>3.15893385982231</c:v>
                </c:pt>
                <c:pt idx="3">
                  <c:v>0.52834574945844559</c:v>
                </c:pt>
                <c:pt idx="4">
                  <c:v>-0.33469691335068796</c:v>
                </c:pt>
                <c:pt idx="5">
                  <c:v>2.3005032350826742</c:v>
                </c:pt>
                <c:pt idx="6">
                  <c:v>-1.0516979219462748</c:v>
                </c:pt>
                <c:pt idx="7">
                  <c:v>-1.8204872747033782</c:v>
                </c:pt>
                <c:pt idx="8">
                  <c:v>3.1511492426649719</c:v>
                </c:pt>
                <c:pt idx="9">
                  <c:v>1.3507370608481071</c:v>
                </c:pt>
                <c:pt idx="10">
                  <c:v>1.835075493612079</c:v>
                </c:pt>
                <c:pt idx="11">
                  <c:v>4.1389504804138948</c:v>
                </c:pt>
                <c:pt idx="12">
                  <c:v>4.0595903165735567</c:v>
                </c:pt>
                <c:pt idx="13">
                  <c:v>-3.3113198772207237</c:v>
                </c:pt>
                <c:pt idx="14">
                  <c:v>1.4569907537125246</c:v>
                </c:pt>
                <c:pt idx="15">
                  <c:v>-9.0312705007653626</c:v>
                </c:pt>
                <c:pt idx="16">
                  <c:v>0.90831918505942277</c:v>
                </c:pt>
                <c:pt idx="17">
                  <c:v>7.0054267390231866</c:v>
                </c:pt>
                <c:pt idx="18">
                  <c:v>2.4788202070913083</c:v>
                </c:pt>
                <c:pt idx="19">
                  <c:v>2.4134134981793549</c:v>
                </c:pt>
                <c:pt idx="20">
                  <c:v>2.3289932147441776</c:v>
                </c:pt>
                <c:pt idx="21">
                  <c:v>0</c:v>
                </c:pt>
                <c:pt idx="23">
                  <c:v>-1.5625</c:v>
                </c:pt>
                <c:pt idx="24">
                  <c:v>0.16841263951131791</c:v>
                </c:pt>
                <c:pt idx="25">
                  <c:v>1.7086787345626797</c:v>
                </c:pt>
              </c:numCache>
            </c:numRef>
          </c:val>
          <c:extLst>
            <c:ext xmlns:c16="http://schemas.microsoft.com/office/drawing/2014/chart" uri="{C3380CC4-5D6E-409C-BE32-E72D297353CC}">
              <c16:uniqueId val="{00000020-2CF9-4268-B1B8-154B19BA679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{8142858E-0666-4E27-9BA4-3A03F4E296F1}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CF9-4268-B1B8-154B19BA679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{9F6AC6EA-407D-4F59-80C2-68B408496085}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CF9-4268-B1B8-154B19BA679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{1A43361C-E8AA-4542-9526-1D77F5434185}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CF9-4268-B1B8-154B19BA679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{AEF2FD03-5143-403E-BA58-A91A6D4FD315}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CF9-4268-B1B8-154B19BA679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{CDDC42AA-3233-423E-A5F1-A0D3BAC4D1B0}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CF9-4268-B1B8-154B19BA679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{6DE99209-FF8B-4576-888A-90E9CC2E0F38}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CF9-4268-B1B8-154B19BA679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{3F944CCE-7506-443A-86DB-ED30E7318811}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CF9-4268-B1B8-154B19BA679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{FD58F5F1-1ACE-446F-910F-0BF64D7F2B9A}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CF9-4268-B1B8-154B19BA679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{24C5E9E4-DBBA-4256-9AAB-285E86B7BB33}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CF9-4268-B1B8-154B19BA679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{30510C71-5547-4736-9766-AC4E2F578286}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CF9-4268-B1B8-154B19BA679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{FFE53B0E-5F7A-490C-9EDE-2F574E0483A5}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CF9-4268-B1B8-154B19BA679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{6FF6E433-BE9E-4932-AA73-CA1AF34DF9EF}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CF9-4268-B1B8-154B19BA679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{3550824E-08D9-481E-BEF7-C8168EBFC1F7}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CF9-4268-B1B8-154B19BA679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{7E1548C8-A06D-43BB-BBAA-5613196B4051}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CF9-4268-B1B8-154B19BA679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{66E18488-E00B-4D1E-A9AC-4DB435C4AE70}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CF9-4268-B1B8-154B19BA679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{E4A6C7A0-39EA-4FAD-A49C-DFFB89B7086B}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CF9-4268-B1B8-154B19BA679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{8649AD62-6E7B-46E0-8CBB-E97A10D3E2A9}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CF9-4268-B1B8-154B19BA679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{1AD40FF2-3B62-45DB-B459-3AE99F00E6D2}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CF9-4268-B1B8-154B19BA679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{913442D4-A240-4A70-9639-45178CB2AC98}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CF9-4268-B1B8-154B19BA679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{19E3AE2F-7A2B-4672-AFE2-EE0D0AF235C2}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CF9-4268-B1B8-154B19BA679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{62B773B0-719C-4FCD-B838-AFD77EA9233D}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CF9-4268-B1B8-154B19BA679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{5856BA15-17D0-4384-83E7-FBBE54212D66}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CF9-4268-B1B8-154B19BA679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{0A6C4B49-2546-4E36-B018-DDD460159E40}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CF9-4268-B1B8-154B19BA679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{1CE58668-FA2C-444A-9FC2-75F5A8F964A3}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CF9-4268-B1B8-154B19BA679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{CC720CEA-F17A-445B-A2CF-7CF0FD186F3C}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CF9-4268-B1B8-154B19BA679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{4D06FE61-A73A-4817-9AED-2479D5B5D60F}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CF9-4268-B1B8-154B19BA679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{490311F0-3F1D-4667-82FF-D610FE56F87A}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CF9-4268-B1B8-154B19BA679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{D7F2102A-D155-4805-8149-D96A1D77730C}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CF9-4268-B1B8-154B19BA679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{E92B172D-29AC-454D-BEE0-103D947B4341}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CF9-4268-B1B8-154B19BA679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{ACCDA391-D662-4A7D-A416-689862165D71}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CF9-4268-B1B8-154B19BA679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{A903D9F8-DFE1-4383-AD7F-B6FA3CC26C72}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CF9-4268-B1B8-154B19BA679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{FD9BFD54-0F6A-496F-8144-B06442D6B49D}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CF9-4268-B1B8-154B19BA67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CF9-4268-B1B8-154B19BA679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CF9-4268-B1B8-154B19BA679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{B88DFB90-4BD0-428C-80A1-5BEE1F23C5E5}</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A769-4A7A-9CB4-B24ADAE5ACD8}"/>
                </c:ext>
              </c:extLst>
            </c:dLbl>
            <c:dLbl>
              <c:idx val="1"/>
              <c:tx>
                <c:strRef>
                  <c:f>Daten_Diagramme!$E$15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{D0808162-1E08-4F2C-94A3-9492964177C1}</c15:txfldGUID>
                      <c15:f>Daten_Diagramme!$E$15</c15:f>
                      <c15:dlblFieldTableCache>
                        <c:ptCount val="1"/>
                        <c:pt idx="0">
                          <c:v>1.1</c:v>
                        </c:pt>
                      </c15:dlblFieldTableCache>
                    </c15:dlblFTEntry>
                  </c15:dlblFieldTable>
                  <c15:showDataLabelsRange val="0"/>
                </c:ext>
                <c:ext xmlns:c16="http://schemas.microsoft.com/office/drawing/2014/chart" uri="{C3380CC4-5D6E-409C-BE32-E72D297353CC}">
                  <c16:uniqueId val="{00000001-A769-4A7A-9CB4-B24ADAE5ACD8}"/>
                </c:ext>
              </c:extLst>
            </c:dLbl>
            <c:dLbl>
              <c:idx val="2"/>
              <c:tx>
                <c:strRef>
                  <c:f>Daten_Diagramme!$E$16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{49CC555A-B405-453E-8516-8F439176DC05}</c15:txfldGUID>
                      <c15:f>Daten_Diagramme!$E$16</c15:f>
                      <c15:dlblFieldTableCache>
                        <c:ptCount val="1"/>
                        <c:pt idx="0">
                          <c:v>4.5</c:v>
                        </c:pt>
                      </c15:dlblFieldTableCache>
                    </c15:dlblFTEntry>
                  </c15:dlblFieldTable>
                  <c15:showDataLabelsRange val="0"/>
                </c:ext>
                <c:ext xmlns:c16="http://schemas.microsoft.com/office/drawing/2014/chart" uri="{C3380CC4-5D6E-409C-BE32-E72D297353CC}">
                  <c16:uniqueId val="{00000002-A769-4A7A-9CB4-B24ADAE5ACD8}"/>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{ECA0DEE2-46A9-415D-81EA-BD9060E6FD64}</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A769-4A7A-9CB4-B24ADAE5ACD8}"/>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{2CF80585-8CC9-48F2-A59E-F2D9966C6C5F}</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A769-4A7A-9CB4-B24ADAE5ACD8}"/>
                </c:ext>
              </c:extLst>
            </c:dLbl>
            <c:dLbl>
              <c:idx val="5"/>
              <c:tx>
                <c:strRef>
                  <c:f>Daten_Diagramme!$E$19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{20666B6D-55DF-436E-89D1-B13BCDD79EB5}</c15:txfldGUID>
                      <c15:f>Daten_Diagramme!$E$19</c15:f>
                      <c15:dlblFieldTableCache>
                        <c:ptCount val="1"/>
                        <c:pt idx="0">
                          <c:v>1.8</c:v>
                        </c:pt>
                      </c15:dlblFieldTableCache>
                    </c15:dlblFTEntry>
                  </c15:dlblFieldTable>
                  <c15:showDataLabelsRange val="0"/>
                </c:ext>
                <c:ext xmlns:c16="http://schemas.microsoft.com/office/drawing/2014/chart" uri="{C3380CC4-5D6E-409C-BE32-E72D297353CC}">
                  <c16:uniqueId val="{00000005-A769-4A7A-9CB4-B24ADAE5ACD8}"/>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{2D483C97-909D-43A7-A6BE-41861D6A6196}</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A769-4A7A-9CB4-B24ADAE5ACD8}"/>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{2BD0DF32-27F3-4808-A556-AB14CD15031E}</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A769-4A7A-9CB4-B24ADAE5ACD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{B697C281-39F9-42A7-A395-C07F67457A3C}</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A769-4A7A-9CB4-B24ADAE5ACD8}"/>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{0912A829-C10E-489D-8125-E6437D33CB16}</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A769-4A7A-9CB4-B24ADAE5ACD8}"/>
                </c:ext>
              </c:extLst>
            </c:dLbl>
            <c:dLbl>
              <c:idx val="10"/>
              <c:tx>
                <c:strRef>
                  <c:f>Daten_Diagramme!$E$24</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{E2088E10-6131-46E1-837A-BCDC58DDEED2}</c15:txfldGUID>
                      <c15:f>Daten_Diagramme!$E$24</c15:f>
                      <c15:dlblFieldTableCache>
                        <c:ptCount val="1"/>
                        <c:pt idx="0">
                          <c:v>-13.5</c:v>
                        </c:pt>
                      </c15:dlblFieldTableCache>
                    </c15:dlblFTEntry>
                  </c15:dlblFieldTable>
                  <c15:showDataLabelsRange val="0"/>
                </c:ext>
                <c:ext xmlns:c16="http://schemas.microsoft.com/office/drawing/2014/chart" uri="{C3380CC4-5D6E-409C-BE32-E72D297353CC}">
                  <c16:uniqueId val="{0000000A-A769-4A7A-9CB4-B24ADAE5ACD8}"/>
                </c:ext>
              </c:extLst>
            </c:dLbl>
            <c:dLbl>
              <c:idx val="11"/>
              <c:tx>
                <c:strRef>
                  <c:f>Daten_Diagramme!$E$25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{CA07EC21-2E50-457B-97BE-AB5E8E66476F}</c15:txfldGUID>
                      <c15:f>Daten_Diagramme!$E$25</c15:f>
                      <c15:dlblFieldTableCache>
                        <c:ptCount val="1"/>
                        <c:pt idx="0">
                          <c:v>-1.7</c:v>
                        </c:pt>
                      </c15:dlblFieldTableCache>
                    </c15:dlblFTEntry>
                  </c15:dlblFieldTable>
                  <c15:showDataLabelsRange val="0"/>
                </c:ext>
                <c:ext xmlns:c16="http://schemas.microsoft.com/office/drawing/2014/chart" uri="{C3380CC4-5D6E-409C-BE32-E72D297353CC}">
                  <c16:uniqueId val="{0000000B-A769-4A7A-9CB4-B24ADAE5ACD8}"/>
                </c:ext>
              </c:extLst>
            </c:dLbl>
            <c:dLbl>
              <c:idx val="12"/>
              <c:tx>
                <c:strRef>
                  <c:f>Daten_Diagramme!$E$26</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{F2DB82F0-FB29-43CA-97AE-D4E5E8EB5F6F}</c15:txfldGUID>
                      <c15:f>Daten_Diagramme!$E$26</c15:f>
                      <c15:dlblFieldTableCache>
                        <c:ptCount val="1"/>
                        <c:pt idx="0">
                          <c:v>14.9</c:v>
                        </c:pt>
                      </c15:dlblFieldTableCache>
                    </c15:dlblFTEntry>
                  </c15:dlblFieldTable>
                  <c15:showDataLabelsRange val="0"/>
                </c:ext>
                <c:ext xmlns:c16="http://schemas.microsoft.com/office/drawing/2014/chart" uri="{C3380CC4-5D6E-409C-BE32-E72D297353CC}">
                  <c16:uniqueId val="{0000000C-A769-4A7A-9CB4-B24ADAE5ACD8}"/>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{3E13DAC6-98D5-4844-B299-D8FB551FC852}</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A769-4A7A-9CB4-B24ADAE5ACD8}"/>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{93D2887C-FC2F-477B-B0F1-C2BFF1078C30}</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A769-4A7A-9CB4-B24ADAE5ACD8}"/>
                </c:ext>
              </c:extLst>
            </c:dLbl>
            <c:dLbl>
              <c:idx val="15"/>
              <c:tx>
                <c:strRef>
                  <c:f>Daten_Diagramme!$E$29</c:f>
                  <c:strCache>
                    <c:ptCount val="1"/>
                    <c:pt idx="0">
                      <c:v>-33.6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{3D07053B-0368-4D60-BA1D-C273594AA534}</c15:txfldGUID>
                      <c15:f>Daten_Diagramme!$E$29</c15:f>
                      <c15:dlblFieldTableCache>
                        <c:ptCount val="1"/>
                        <c:pt idx="0">
                          <c:v>-33.6</c:v>
                        </c:pt>
                      </c15:dlblFieldTableCache>
                    </c15:dlblFTEntry>
                  </c15:dlblFieldTable>
                  <c15:showDataLabelsRange val="0"/>
                </c:ext>
                <c:ext xmlns:c16="http://schemas.microsoft.com/office/drawing/2014/chart" uri="{C3380CC4-5D6E-409C-BE32-E72D297353CC}">
                  <c16:uniqueId val="{0000000F-A769-4A7A-9CB4-B24ADAE5ACD8}"/>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{585B171D-D9A6-404F-886D-25D5D1CA6DF9}</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A769-4A7A-9CB4-B24ADAE5ACD8}"/>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{2B84804E-77C4-4769-84A5-1DF651758E5C}</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A769-4A7A-9CB4-B24ADAE5ACD8}"/>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{36E4766B-0A3C-40B1-9781-E1396933685C}</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A769-4A7A-9CB4-B24ADAE5ACD8}"/>
                </c:ext>
              </c:extLst>
            </c:dLbl>
            <c:dLbl>
              <c:idx val="19"/>
              <c:tx>
                <c:strRef>
                  <c:f>Daten_Diagramme!$E$33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{537BD550-3AFF-4BE5-A991-B4C9513D287E}</c15:txfldGUID>
                      <c15:f>Daten_Diagramme!$E$33</c15:f>
                      <c15:dlblFieldTableCache>
                        <c:ptCount val="1"/>
                        <c:pt idx="0">
                          <c:v>10.2</c:v>
                        </c:pt>
                      </c15:dlblFieldTableCache>
                    </c15:dlblFTEntry>
                  </c15:dlblFieldTable>
                  <c15:showDataLabelsRange val="0"/>
                </c:ext>
                <c:ext xmlns:c16="http://schemas.microsoft.com/office/drawing/2014/chart" uri="{C3380CC4-5D6E-409C-BE32-E72D297353CC}">
                  <c16:uniqueId val="{00000013-A769-4A7A-9CB4-B24ADAE5ACD8}"/>
                </c:ext>
              </c:extLst>
            </c:dLbl>
            <c:dLbl>
              <c:idx val="20"/>
              <c:tx>
                <c:strRef>
                  <c:f>Daten_Diagramme!$E$34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{18811DC1-537E-4213-89CF-41BB34496135}</c15:txfldGUID>
                      <c15:f>Daten_Diagramme!$E$34</c15:f>
                      <c15:dlblFieldTableCache>
                        <c:ptCount val="1"/>
                        <c:pt idx="0">
                          <c:v>-8.0</c:v>
                        </c:pt>
                      </c15:dlblFieldTableCache>
                    </c15:dlblFTEntry>
                  </c15:dlblFieldTable>
                  <c15:showDataLabelsRange val="0"/>
                </c:ext>
                <c:ext xmlns:c16="http://schemas.microsoft.com/office/drawing/2014/chart" uri="{C3380CC4-5D6E-409C-BE32-E72D297353CC}">
                  <c16:uniqueId val="{00000014-A769-4A7A-9CB4-B24ADAE5ACD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{1C8EA8C1-B6E4-4419-91F4-8F6DFBBAE1F4}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769-4A7A-9CB4-B24ADAE5ACD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{F267E1DE-AAFB-4637-9F97-C5B81A888B2D}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769-4A7A-9CB4-B24ADAE5ACD8}"/>
                </c:ext>
              </c:extLst>
            </c:dLbl>
            <c:dLbl>
              <c:idx val="23"/>
              <c:tx>
                <c:strRef>
                  <c:f>Daten_Diagramme!$E$37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{CDBE81B6-CA4D-42F1-82B4-DDB714851DE1}</c15:txfldGUID>
                      <c15:f>Daten_Diagramme!$E$37</c15:f>
                      <c15:dlblFieldTableCache>
                        <c:ptCount val="1"/>
                        <c:pt idx="0">
                          <c:v>1.1</c:v>
                        </c:pt>
                      </c15:dlblFieldTableCache>
                    </c15:dlblFTEntry>
                  </c15:dlblFieldTable>
                  <c15:showDataLabelsRange val="0"/>
                </c:ext>
                <c:ext xmlns:c16="http://schemas.microsoft.com/office/drawing/2014/chart" uri="{C3380CC4-5D6E-409C-BE32-E72D297353CC}">
                  <c16:uniqueId val="{00000017-A769-4A7A-9CB4-B24ADAE5ACD8}"/>
                </c:ext>
              </c:extLst>
            </c:dLbl>
            <c:dLbl>
              <c:idx val="24"/>
              <c:tx>
                <c:strRef>
                  <c:f>Daten_Diagramme!$E$38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{2C91DFB0-CFBA-4294-B8DC-60470A36F0D8}</c15:txfldGUID>
                      <c15:f>Daten_Diagramme!$E$38</c15:f>
                      <c15:dlblFieldTableCache>
                        <c:ptCount val="1"/>
                        <c:pt idx="0">
                          <c:v>1.5</c:v>
                        </c:pt>
                      </c15:dlblFieldTableCache>
                    </c15:dlblFTEntry>
                  </c15:dlblFieldTable>
                  <c15:showDataLabelsRange val="0"/>
                </c:ext>
                <c:ext xmlns:c16="http://schemas.microsoft.com/office/drawing/2014/chart" uri="{C3380CC4-5D6E-409C-BE32-E72D297353CC}">
                  <c16:uniqueId val="{00000018-A769-4A7A-9CB4-B24ADAE5ACD8}"/>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{7EAE5E8B-EB1C-472B-8662-5546CD2B93EA}</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A769-4A7A-9CB4-B24ADAE5ACD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{0FAC1A9E-E8FC-4994-8E44-1FB581A5A4BF}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769-4A7A-9CB4-B24ADAE5ACD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{45321C10-B7AF-4611-B3DA-98D5623C4279}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769-4A7A-9CB4-B24ADAE5ACD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{2F9F96D1-9A8C-4FC5-8349-D12BE4EB2E4D}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769-4A7A-9CB4-B24ADAE5ACD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{A7BF4B67-C834-4143-AF71-595CCC5351C7}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769-4A7A-9CB4-B24ADAE5ACD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{EAEC08F6-CDD1-4CCC-A856-B0EB3FC88815}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769-4A7A-9CB4-B24ADAE5ACD8}"/>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{8CCFAE7E-1727-4E63-BAA8-D4DE36DD8E5E}</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A769-4A7A-9CB4-B24ADAE5A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-2.9111564746605132</c:v>
                </c:pt>
                <c:pt idx="1">
                  <c:v>1.0582010582010581</c:v>
                </c:pt>
                <c:pt idx="2">
                  <c:v>4.5454545454545459</c:v>
                </c:pt>
                <c:pt idx="3">
                  <c:v>3.7613488975356679</c:v>
                </c:pt>
                <c:pt idx="4">
                  <c:v>3.1413612565445028</c:v>
                </c:pt>
                <c:pt idx="5">
                  <c:v>1.834862385321101</c:v>
                </c:pt>
                <c:pt idx="6">
                  <c:v>10.416666666666666</c:v>
                </c:pt>
                <c:pt idx="7">
                  <c:v>-0.7567567567567568</c:v>
                </c:pt>
                <c:pt idx="8">
                  <c:v>-0.23931623931623933</c:v>
                </c:pt>
                <c:pt idx="9">
                  <c:v>0.7001166861143524</c:v>
                </c:pt>
                <c:pt idx="10">
                  <c:v>-13.47926267281106</c:v>
                </c:pt>
                <c:pt idx="11">
                  <c:v>-1.6611295681063123</c:v>
                </c:pt>
                <c:pt idx="12">
                  <c:v>14.864864864864865</c:v>
                </c:pt>
                <c:pt idx="13">
                  <c:v>0.72028811524609848</c:v>
                </c:pt>
                <c:pt idx="14">
                  <c:v>-5.8807514293493055</c:v>
                </c:pt>
                <c:pt idx="15">
                  <c:v>-33.571428571428569</c:v>
                </c:pt>
                <c:pt idx="16">
                  <c:v>0</c:v>
                </c:pt>
                <c:pt idx="17">
                  <c:v>1.7924528301886793</c:v>
                </c:pt>
                <c:pt idx="18">
                  <c:v>-2.2783251231527095</c:v>
                </c:pt>
                <c:pt idx="19">
                  <c:v>10.224089635854341</c:v>
                </c:pt>
                <c:pt idx="20">
                  <c:v>-7.9851439182915502</c:v>
                </c:pt>
                <c:pt idx="21">
                  <c:v>0</c:v>
                </c:pt>
                <c:pt idx="23">
                  <c:v>1.0582010582010581</c:v>
                </c:pt>
                <c:pt idx="24">
                  <c:v>1.4950166112956811</c:v>
                </c:pt>
                <c:pt idx="25">
                  <c:v>-3.3351185549442524</c:v>
                </c:pt>
              </c:numCache>
            </c:numRef>
          </c:val>
          <c:extLst>
            <c:ext xmlns:c16="http://schemas.microsoft.com/office/drawing/2014/chart" uri="{C3380CC4-5D6E-409C-BE32-E72D297353CC}">
              <c16:uniqueId val="{00000020-A769-4A7A-9CB4-B24ADAE5ACD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{6E2BFA3B-06BE-4E38-BB67-73A1ECE24A6E}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769-4A7A-9CB4-B24ADAE5ACD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{8E74CACD-9F94-4A2D-99EF-5809AE65FF9F}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769-4A7A-9CB4-B24ADAE5ACD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{6AA3C41E-6C72-4BCA-B9AE-25160A5A0BF5}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769-4A7A-9CB4-B24ADAE5ACD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{4358A61C-FDAE-468E-8E36-FD52D934F4F2}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769-4A7A-9CB4-B24ADAE5ACD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{8A9C4189-59FA-45B6-83A2-319C1117A1F5}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769-4A7A-9CB4-B24ADAE5ACD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{E03E8E42-043E-4DAB-81B8-D44AF884B8EB}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769-4A7A-9CB4-B24ADAE5ACD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{9F0750F7-E423-4F54-B14E-B22CEFE09239}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769-4A7A-9CB4-B24ADAE5ACD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{7F36D0E4-B41C-45E6-A9A7-5DB73B3E062B}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769-4A7A-9CB4-B24ADAE5ACD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{341774C1-FE96-4C46-BBB1-B10DDDD886EE}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769-4A7A-9CB4-B24ADAE5ACD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{59D05CD3-F772-4CBD-9A1E-6425AD128DA3}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769-4A7A-9CB4-B24ADAE5ACD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{329F230C-8586-4AA1-970C-9C31D03D3313}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769-4A7A-9CB4-B24ADAE5ACD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{9006BD8D-7698-49CC-A6D4-8F169E1762C2}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769-4A7A-9CB4-B24ADAE5ACD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{949F2AF2-D689-42CE-8CE9-B32B674987A5}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769-4A7A-9CB4-B24ADAE5ACD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{4FD71A87-4DCB-4339-BD70-5B7354A83E2F}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769-4A7A-9CB4-B24ADAE5ACD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{5AA333CA-FEC6-4C0A-9021-1C00E51D7CDA}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769-4A7A-9CB4-B24ADAE5ACD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{5A1B7102-2C00-410D-B9A7-9C5A6C7873B5}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769-4A7A-9CB4-B24ADAE5ACD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{14CE549F-CF85-43F1-86B2-3E8E73B0C5C2}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769-4A7A-9CB4-B24ADAE5ACD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{2BAB09B6-0138-491A-A6A6-0A12AF7F7A2B}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769-4A7A-9CB4-B24ADAE5ACD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{CA63DDA9-6170-4782-99AB-0456CF214E95}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769-4A7A-9CB4-B24ADAE5ACD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{62871520-2B74-412D-8BFB-4BF171FB318F}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769-4A7A-9CB4-B24ADAE5ACD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{952AEE29-998A-4410-848D-C401295C270D}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769-4A7A-9CB4-B24ADAE5ACD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{CDD5EFEC-5E31-40AA-B43F-216A90EB7AB8}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769-4A7A-9CB4-B24ADAE5ACD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{047BB39C-A5E4-459A-B19D-3BC8B0A436CE}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769-4A7A-9CB4-B24ADAE5ACD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{CC8A3BA1-F46E-4773-B9A6-3F29557DCC34}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769-4A7A-9CB4-B24ADAE5ACD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{538F3AB6-9DAF-45CA-BF3F-2AC5BE6B7FDB}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769-4A7A-9CB4-B24ADAE5ACD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{A9233FFE-7E40-4D10-9F7A-B2DDEBCE9554}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769-4A7A-9CB4-B24ADAE5ACD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{3FB0A0B6-C932-47B3-AAD7-A08F1ABC6295}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769-4A7A-9CB4-B24ADAE5ACD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{6022BEB6-4209-4EEF-BB80-D1EF5C8BCF90}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769-4A7A-9CB4-B24ADAE5ACD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{AB630A9F-A03F-4BBC-AF52-FB3181AA923D}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769-4A7A-9CB4-B24ADAE5ACD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{62849926-228C-46D8-8B0F-3B7FF458E368}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769-4A7A-9CB4-B24ADAE5ACD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{623FD1C7-F42E-4ECC-9417-A948DD2B28CD}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769-4A7A-9CB4-B24ADAE5ACD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{197801E4-D840-414E-B8BA-40CC0F64C413}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769-4A7A-9CB4-B24ADAE5A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69-4A7A-9CB4-B24ADAE5ACD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69-4A7A-9CB4-B24ADAE5ACD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{F2F0357D-ECCA-4726-9D68-8194E1CA51DB}</c15:txfldGUID>
                      <c15:f>Diagramm!$I$46</c15:f>
                      <c15:dlblFieldTableCache>
                        <c:ptCount val="1"/>
                      </c15:dlblFieldTableCache>
                    </c15:dlblFTEntry>
                  </c15:dlblFieldTable>
                  <c15:showDataLabelsRange val="0"/>
                </c:ext>
                <c:ext xmlns:c16="http://schemas.microsoft.com/office/drawing/2014/chart" uri="{C3380CC4-5D6E-409C-BE32-E72D297353CC}">
                  <c16:uniqueId val="{00000000-DB28-4137-BD70-E3D8191CBAB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{7D04A4B3-96EC-4269-9924-4469D7BADBA4}</c15:txfldGUID>
                      <c15:f>Diagramm!$I$47</c15:f>
                      <c15:dlblFieldTableCache>
                        <c:ptCount val="1"/>
                      </c15:dlblFieldTableCache>
                    </c15:dlblFTEntry>
                  </c15:dlblFieldTable>
                  <c15:showDataLabelsRange val="0"/>
                </c:ext>
                <c:ext xmlns:c16="http://schemas.microsoft.com/office/drawing/2014/chart" uri="{C3380CC4-5D6E-409C-BE32-E72D297353CC}">
                  <c16:uniqueId val="{00000001-DB28-4137-BD70-E3D8191CBAB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{CA7CAC1B-2A69-4E26-A406-A1F513A145B4}</c15:txfldGUID>
                      <c15:f>Diagramm!$I$48</c15:f>
                      <c15:dlblFieldTableCache>
                        <c:ptCount val="1"/>
                      </c15:dlblFieldTableCache>
                    </c15:dlblFTEntry>
                  </c15:dlblFieldTable>
                  <c15:showDataLabelsRange val="0"/>
                </c:ext>
                <c:ext xmlns:c16="http://schemas.microsoft.com/office/drawing/2014/chart" uri="{C3380CC4-5D6E-409C-BE32-E72D297353CC}">
                  <c16:uniqueId val="{00000002-DB28-4137-BD70-E3D8191CBAB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{13C0DB31-7842-47DD-9A72-430D110382C5}</c15:txfldGUID>
                      <c15:f>Diagramm!$I$49</c15:f>
                      <c15:dlblFieldTableCache>
                        <c:ptCount val="1"/>
                      </c15:dlblFieldTableCache>
                    </c15:dlblFTEntry>
                  </c15:dlblFieldTable>
                  <c15:showDataLabelsRange val="0"/>
                </c:ext>
                <c:ext xmlns:c16="http://schemas.microsoft.com/office/drawing/2014/chart" uri="{C3380CC4-5D6E-409C-BE32-E72D297353CC}">
                  <c16:uniqueId val="{00000003-DB28-4137-BD70-E3D8191CBAB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{F54B8CE7-46D9-4767-AD96-4192A09DE065}</c15:txfldGUID>
                      <c15:f>Diagramm!$I$50</c15:f>
                      <c15:dlblFieldTableCache>
                        <c:ptCount val="1"/>
                      </c15:dlblFieldTableCache>
                    </c15:dlblFTEntry>
                  </c15:dlblFieldTable>
                  <c15:showDataLabelsRange val="0"/>
                </c:ext>
                <c:ext xmlns:c16="http://schemas.microsoft.com/office/drawing/2014/chart" uri="{C3380CC4-5D6E-409C-BE32-E72D297353CC}">
                  <c16:uniqueId val="{00000004-DB28-4137-BD70-E3D8191CBAB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{25C21486-C26B-43D3-822C-88F0B82B65BB}</c15:txfldGUID>
                      <c15:f>Diagramm!$I$51</c15:f>
                      <c15:dlblFieldTableCache>
                        <c:ptCount val="1"/>
                      </c15:dlblFieldTableCache>
                    </c15:dlblFTEntry>
                  </c15:dlblFieldTable>
                  <c15:showDataLabelsRange val="0"/>
                </c:ext>
                <c:ext xmlns:c16="http://schemas.microsoft.com/office/drawing/2014/chart" uri="{C3380CC4-5D6E-409C-BE32-E72D297353CC}">
                  <c16:uniqueId val="{00000005-DB28-4137-BD70-E3D8191CBAB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{2B112874-6A6B-4A45-B1CF-BC4C88C75CF3}</c15:txfldGUID>
                      <c15:f>Diagramm!$I$52</c15:f>
                      <c15:dlblFieldTableCache>
                        <c:ptCount val="1"/>
                      </c15:dlblFieldTableCache>
                    </c15:dlblFTEntry>
                  </c15:dlblFieldTable>
                  <c15:showDataLabelsRange val="0"/>
                </c:ext>
                <c:ext xmlns:c16="http://schemas.microsoft.com/office/drawing/2014/chart" uri="{C3380CC4-5D6E-409C-BE32-E72D297353CC}">
                  <c16:uniqueId val="{00000006-DB28-4137-BD70-E3D8191CBAB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{B4FAF298-B021-412C-80A1-0711380B5496}</c15:txfldGUID>
                      <c15:f>Diagramm!$I$53</c15:f>
                      <c15:dlblFieldTableCache>
                        <c:ptCount val="1"/>
                      </c15:dlblFieldTableCache>
                    </c15:dlblFTEntry>
                  </c15:dlblFieldTable>
                  <c15:showDataLabelsRange val="0"/>
                </c:ext>
                <c:ext xmlns:c16="http://schemas.microsoft.com/office/drawing/2014/chart" uri="{C3380CC4-5D6E-409C-BE32-E72D297353CC}">
                  <c16:uniqueId val="{00000007-DB28-4137-BD70-E3D8191CBAB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{7FDF046C-7F1F-468B-BDB6-CB0EE9F15E6A}</c15:txfldGUID>
                      <c15:f>Diagramm!$I$54</c15:f>
                      <c15:dlblFieldTableCache>
                        <c:ptCount val="1"/>
                      </c15:dlblFieldTableCache>
                    </c15:dlblFTEntry>
                  </c15:dlblFieldTable>
                  <c15:showDataLabelsRange val="0"/>
                </c:ext>
                <c:ext xmlns:c16="http://schemas.microsoft.com/office/drawing/2014/chart" uri="{C3380CC4-5D6E-409C-BE32-E72D297353CC}">
                  <c16:uniqueId val="{00000008-DB28-4137-BD70-E3D8191CBAB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{1947BB1F-8685-4CE4-9618-A6D2C304B015}</c15:txfldGUID>
                      <c15:f>Diagramm!$I$55</c15:f>
                      <c15:dlblFieldTableCache>
                        <c:ptCount val="1"/>
                      </c15:dlblFieldTableCache>
                    </c15:dlblFTEntry>
                  </c15:dlblFieldTable>
                  <c15:showDataLabelsRange val="0"/>
                </c:ext>
                <c:ext xmlns:c16="http://schemas.microsoft.com/office/drawing/2014/chart" uri="{C3380CC4-5D6E-409C-BE32-E72D297353CC}">
                  <c16:uniqueId val="{00000009-DB28-4137-BD70-E3D8191CBAB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{9B7EA769-4BCE-4E9C-A266-4D7EC92ECAB0}</c15:txfldGUID>
                      <c15:f>Diagramm!$I$56</c15:f>
                      <c15:dlblFieldTableCache>
                        <c:ptCount val="1"/>
                      </c15:dlblFieldTableCache>
                    </c15:dlblFTEntry>
                  </c15:dlblFieldTable>
                  <c15:showDataLabelsRange val="0"/>
                </c:ext>
                <c:ext xmlns:c16="http://schemas.microsoft.com/office/drawing/2014/chart" uri="{C3380CC4-5D6E-409C-BE32-E72D297353CC}">
                  <c16:uniqueId val="{0000000A-DB28-4137-BD70-E3D8191CBAB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{CB2D90A8-D610-4678-B086-529F5CAF6A47}</c15:txfldGUID>
                      <c15:f>Diagramm!$I$57</c15:f>
                      <c15:dlblFieldTableCache>
                        <c:ptCount val="1"/>
                      </c15:dlblFieldTableCache>
                    </c15:dlblFTEntry>
                  </c15:dlblFieldTable>
                  <c15:showDataLabelsRange val="0"/>
                </c:ext>
                <c:ext xmlns:c16="http://schemas.microsoft.com/office/drawing/2014/chart" uri="{C3380CC4-5D6E-409C-BE32-E72D297353CC}">
                  <c16:uniqueId val="{0000000B-DB28-4137-BD70-E3D8191CBAB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{6CA4D2A8-88FF-4076-8F41-89890C9CDD44}</c15:txfldGUID>
                      <c15:f>Diagramm!$I$58</c15:f>
                      <c15:dlblFieldTableCache>
                        <c:ptCount val="1"/>
                      </c15:dlblFieldTableCache>
                    </c15:dlblFTEntry>
                  </c15:dlblFieldTable>
                  <c15:showDataLabelsRange val="0"/>
                </c:ext>
                <c:ext xmlns:c16="http://schemas.microsoft.com/office/drawing/2014/chart" uri="{C3380CC4-5D6E-409C-BE32-E72D297353CC}">
                  <c16:uniqueId val="{0000000C-DB28-4137-BD70-E3D8191CBAB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{30B2293D-980F-4FB8-99C8-40A700A43CF0}</c15:txfldGUID>
                      <c15:f>Diagramm!$I$59</c15:f>
                      <c15:dlblFieldTableCache>
                        <c:ptCount val="1"/>
                      </c15:dlblFieldTableCache>
                    </c15:dlblFTEntry>
                  </c15:dlblFieldTable>
                  <c15:showDataLabelsRange val="0"/>
                </c:ext>
                <c:ext xmlns:c16="http://schemas.microsoft.com/office/drawing/2014/chart" uri="{C3380CC4-5D6E-409C-BE32-E72D297353CC}">
                  <c16:uniqueId val="{0000000D-DB28-4137-BD70-E3D8191CBAB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{61F290BC-2AD3-4BE6-A5BF-3FEDD1DDAA50}</c15:txfldGUID>
                      <c15:f>Diagramm!$I$60</c15:f>
                      <c15:dlblFieldTableCache>
                        <c:ptCount val="1"/>
                      </c15:dlblFieldTableCache>
                    </c15:dlblFTEntry>
                  </c15:dlblFieldTable>
                  <c15:showDataLabelsRange val="0"/>
                </c:ext>
                <c:ext xmlns:c16="http://schemas.microsoft.com/office/drawing/2014/chart" uri="{C3380CC4-5D6E-409C-BE32-E72D297353CC}">
                  <c16:uniqueId val="{0000000E-DB28-4137-BD70-E3D8191CBAB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{F00AB1F4-13F7-4DBB-86F4-9921096CBAF3}</c15:txfldGUID>
                      <c15:f>Diagramm!$I$61</c15:f>
                      <c15:dlblFieldTableCache>
                        <c:ptCount val="1"/>
                      </c15:dlblFieldTableCache>
                    </c15:dlblFTEntry>
                  </c15:dlblFieldTable>
                  <c15:showDataLabelsRange val="0"/>
                </c:ext>
                <c:ext xmlns:c16="http://schemas.microsoft.com/office/drawing/2014/chart" uri="{C3380CC4-5D6E-409C-BE32-E72D297353CC}">
                  <c16:uniqueId val="{0000000F-DB28-4137-BD70-E3D8191CBAB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{F2864043-DBAF-4EF4-8D10-7B62609FE0DE}</c15:txfldGUID>
                      <c15:f>Diagramm!$I$62</c15:f>
                      <c15:dlblFieldTableCache>
                        <c:ptCount val="1"/>
                      </c15:dlblFieldTableCache>
                    </c15:dlblFTEntry>
                  </c15:dlblFieldTable>
                  <c15:showDataLabelsRange val="0"/>
                </c:ext>
                <c:ext xmlns:c16="http://schemas.microsoft.com/office/drawing/2014/chart" uri="{C3380CC4-5D6E-409C-BE32-E72D297353CC}">
                  <c16:uniqueId val="{00000010-DB28-4137-BD70-E3D8191CBAB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{C0BA5404-EC7C-4E98-9BA0-D5D495CFB50F}</c15:txfldGUID>
                      <c15:f>Diagramm!$I$63</c15:f>
                      <c15:dlblFieldTableCache>
                        <c:ptCount val="1"/>
                      </c15:dlblFieldTableCache>
                    </c15:dlblFTEntry>
                  </c15:dlblFieldTable>
                  <c15:showDataLabelsRange val="0"/>
                </c:ext>
                <c:ext xmlns:c16="http://schemas.microsoft.com/office/drawing/2014/chart" uri="{C3380CC4-5D6E-409C-BE32-E72D297353CC}">
                  <c16:uniqueId val="{00000011-DB28-4137-BD70-E3D8191CBAB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{A1A5869E-F21F-40A9-B8D5-CEFC57DF73DE}</c15:txfldGUID>
                      <c15:f>Diagramm!$I$64</c15:f>
                      <c15:dlblFieldTableCache>
                        <c:ptCount val="1"/>
                      </c15:dlblFieldTableCache>
                    </c15:dlblFTEntry>
                  </c15:dlblFieldTable>
                  <c15:showDataLabelsRange val="0"/>
                </c:ext>
                <c:ext xmlns:c16="http://schemas.microsoft.com/office/drawing/2014/chart" uri="{C3380CC4-5D6E-409C-BE32-E72D297353CC}">
                  <c16:uniqueId val="{00000012-DB28-4137-BD70-E3D8191CBAB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{6ED8870C-D367-4245-8E40-50FEA740458F}</c15:txfldGUID>
                      <c15:f>Diagramm!$I$65</c15:f>
                      <c15:dlblFieldTableCache>
                        <c:ptCount val="1"/>
                      </c15:dlblFieldTableCache>
                    </c15:dlblFTEntry>
                  </c15:dlblFieldTable>
                  <c15:showDataLabelsRange val="0"/>
                </c:ext>
                <c:ext xmlns:c16="http://schemas.microsoft.com/office/drawing/2014/chart" uri="{C3380CC4-5D6E-409C-BE32-E72D297353CC}">
                  <c16:uniqueId val="{00000013-DB28-4137-BD70-E3D8191CBAB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{C66C1882-F296-4B68-B574-3193C2857885}</c15:txfldGUID>
                      <c15:f>Diagramm!$I$66</c15:f>
                      <c15:dlblFieldTableCache>
                        <c:ptCount val="1"/>
                      </c15:dlblFieldTableCache>
                    </c15:dlblFTEntry>
                  </c15:dlblFieldTable>
                  <c15:showDataLabelsRange val="0"/>
                </c:ext>
                <c:ext xmlns:c16="http://schemas.microsoft.com/office/drawing/2014/chart" uri="{C3380CC4-5D6E-409C-BE32-E72D297353CC}">
                  <c16:uniqueId val="{00000014-DB28-4137-BD70-E3D8191CBAB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{ED6D22F5-0C42-423F-93DC-E66B961AA24C}</c15:txfldGUID>
                      <c15:f>Diagramm!$I$67</c15:f>
                      <c15:dlblFieldTableCache>
                        <c:ptCount val="1"/>
                      </c15:dlblFieldTableCache>
                    </c15:dlblFTEntry>
                  </c15:dlblFieldTable>
                  <c15:showDataLabelsRange val="0"/>
                </c:ext>
                <c:ext xmlns:c16="http://schemas.microsoft.com/office/drawing/2014/chart" uri="{C3380CC4-5D6E-409C-BE32-E72D297353CC}">
                  <c16:uniqueId val="{00000015-DB28-4137-BD70-E3D8191CBAB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B28-4137-BD70-E3D8191CBAB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{3A1C70D2-D915-4E29-93AF-F19E410C03D7}</c15:txfldGUID>
                      <c15:f>Diagramm!$K$46</c15:f>
                      <c15:dlblFieldTableCache>
                        <c:ptCount val="1"/>
                      </c15:dlblFieldTableCache>
                    </c15:dlblFTEntry>
                  </c15:dlblFieldTable>
                  <c15:showDataLabelsRange val="0"/>
                </c:ext>
                <c:ext xmlns:c16="http://schemas.microsoft.com/office/drawing/2014/chart" uri="{C3380CC4-5D6E-409C-BE32-E72D297353CC}">
                  <c16:uniqueId val="{00000017-DB28-4137-BD70-E3D8191CBAB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{F62C40ED-8DE3-4CB9-8D3C-7D5A44AF7509}</c15:txfldGUID>
                      <c15:f>Diagramm!$K$47</c15:f>
                      <c15:dlblFieldTableCache>
                        <c:ptCount val="1"/>
                      </c15:dlblFieldTableCache>
                    </c15:dlblFTEntry>
                  </c15:dlblFieldTable>
                  <c15:showDataLabelsRange val="0"/>
                </c:ext>
                <c:ext xmlns:c16="http://schemas.microsoft.com/office/drawing/2014/chart" uri="{C3380CC4-5D6E-409C-BE32-E72D297353CC}">
                  <c16:uniqueId val="{00000018-DB28-4137-BD70-E3D8191CBAB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{89797A6A-7AD5-4597-A8E4-06A10DF58EB1}</c15:txfldGUID>
                      <c15:f>Diagramm!$K$48</c15:f>
                      <c15:dlblFieldTableCache>
                        <c:ptCount val="1"/>
                      </c15:dlblFieldTableCache>
                    </c15:dlblFTEntry>
                  </c15:dlblFieldTable>
                  <c15:showDataLabelsRange val="0"/>
                </c:ext>
                <c:ext xmlns:c16="http://schemas.microsoft.com/office/drawing/2014/chart" uri="{C3380CC4-5D6E-409C-BE32-E72D297353CC}">
                  <c16:uniqueId val="{00000019-DB28-4137-BD70-E3D8191CBAB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{4F551A1E-3CBC-4063-A23C-33E65299C97E}</c15:txfldGUID>
                      <c15:f>Diagramm!$K$49</c15:f>
                      <c15:dlblFieldTableCache>
                        <c:ptCount val="1"/>
                      </c15:dlblFieldTableCache>
                    </c15:dlblFTEntry>
                  </c15:dlblFieldTable>
                  <c15:showDataLabelsRange val="0"/>
                </c:ext>
                <c:ext xmlns:c16="http://schemas.microsoft.com/office/drawing/2014/chart" uri="{C3380CC4-5D6E-409C-BE32-E72D297353CC}">
                  <c16:uniqueId val="{0000001A-DB28-4137-BD70-E3D8191CBAB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{3AB519E8-1A5A-4255-B42D-5521690454B6}</c15:txfldGUID>
                      <c15:f>Diagramm!$K$50</c15:f>
                      <c15:dlblFieldTableCache>
                        <c:ptCount val="1"/>
                      </c15:dlblFieldTableCache>
                    </c15:dlblFTEntry>
                  </c15:dlblFieldTable>
                  <c15:showDataLabelsRange val="0"/>
                </c:ext>
                <c:ext xmlns:c16="http://schemas.microsoft.com/office/drawing/2014/chart" uri="{C3380CC4-5D6E-409C-BE32-E72D297353CC}">
                  <c16:uniqueId val="{0000001B-DB28-4137-BD70-E3D8191CBAB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{6FAA4B46-873F-46D7-A290-D1CCE39A02FF}</c15:txfldGUID>
                      <c15:f>Diagramm!$K$51</c15:f>
                      <c15:dlblFieldTableCache>
                        <c:ptCount val="1"/>
                      </c15:dlblFieldTableCache>
                    </c15:dlblFTEntry>
                  </c15:dlblFieldTable>
                  <c15:showDataLabelsRange val="0"/>
                </c:ext>
                <c:ext xmlns:c16="http://schemas.microsoft.com/office/drawing/2014/chart" uri="{C3380CC4-5D6E-409C-BE32-E72D297353CC}">
                  <c16:uniqueId val="{0000001C-DB28-4137-BD70-E3D8191CBAB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{79355157-E23A-47CE-B813-6FB1A10C7E3B}</c15:txfldGUID>
                      <c15:f>Diagramm!$K$52</c15:f>
                      <c15:dlblFieldTableCache>
                        <c:ptCount val="1"/>
                      </c15:dlblFieldTableCache>
                    </c15:dlblFTEntry>
                  </c15:dlblFieldTable>
                  <c15:showDataLabelsRange val="0"/>
                </c:ext>
                <c:ext xmlns:c16="http://schemas.microsoft.com/office/drawing/2014/chart" uri="{C3380CC4-5D6E-409C-BE32-E72D297353CC}">
                  <c16:uniqueId val="{0000001D-DB28-4137-BD70-E3D8191CBAB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{FF9BB2FA-2039-4E01-8ECB-8BCD327AC68A}</c15:txfldGUID>
                      <c15:f>Diagramm!$K$53</c15:f>
                      <c15:dlblFieldTableCache>
                        <c:ptCount val="1"/>
                      </c15:dlblFieldTableCache>
                    </c15:dlblFTEntry>
                  </c15:dlblFieldTable>
                  <c15:showDataLabelsRange val="0"/>
                </c:ext>
                <c:ext xmlns:c16="http://schemas.microsoft.com/office/drawing/2014/chart" uri="{C3380CC4-5D6E-409C-BE32-E72D297353CC}">
                  <c16:uniqueId val="{0000001E-DB28-4137-BD70-E3D8191CBAB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{67A32E5B-3511-4ED5-A6CF-0337BEEF72C4}</c15:txfldGUID>
                      <c15:f>Diagramm!$K$54</c15:f>
                      <c15:dlblFieldTableCache>
                        <c:ptCount val="1"/>
                      </c15:dlblFieldTableCache>
                    </c15:dlblFTEntry>
                  </c15:dlblFieldTable>
                  <c15:showDataLabelsRange val="0"/>
                </c:ext>
                <c:ext xmlns:c16="http://schemas.microsoft.com/office/drawing/2014/chart" uri="{C3380CC4-5D6E-409C-BE32-E72D297353CC}">
                  <c16:uniqueId val="{0000001F-DB28-4137-BD70-E3D8191CBAB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{44B7C219-8DBA-4672-9F3A-58A8A7D2FD0F}</c15:txfldGUID>
                      <c15:f>Diagramm!$K$55</c15:f>
                      <c15:dlblFieldTableCache>
                        <c:ptCount val="1"/>
                      </c15:dlblFieldTableCache>
                    </c15:dlblFTEntry>
                  </c15:dlblFieldTable>
                  <c15:showDataLabelsRange val="0"/>
                </c:ext>
                <c:ext xmlns:c16="http://schemas.microsoft.com/office/drawing/2014/chart" uri="{C3380CC4-5D6E-409C-BE32-E72D297353CC}">
                  <c16:uniqueId val="{00000020-DB28-4137-BD70-E3D8191CBAB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{98DED469-8F83-4219-832A-40A5E53FAA28}</c15:txfldGUID>
                      <c15:f>Diagramm!$K$56</c15:f>
                      <c15:dlblFieldTableCache>
                        <c:ptCount val="1"/>
                      </c15:dlblFieldTableCache>
                    </c15:dlblFTEntry>
                  </c15:dlblFieldTable>
                  <c15:showDataLabelsRange val="0"/>
                </c:ext>
                <c:ext xmlns:c16="http://schemas.microsoft.com/office/drawing/2014/chart" uri="{C3380CC4-5D6E-409C-BE32-E72D297353CC}">
                  <c16:uniqueId val="{00000021-DB28-4137-BD70-E3D8191CBAB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{4C03F80C-4F30-45F3-A215-313C218E59AA}</c15:txfldGUID>
                      <c15:f>Diagramm!$K$57</c15:f>
                      <c15:dlblFieldTableCache>
                        <c:ptCount val="1"/>
                      </c15:dlblFieldTableCache>
                    </c15:dlblFTEntry>
                  </c15:dlblFieldTable>
                  <c15:showDataLabelsRange val="0"/>
                </c:ext>
                <c:ext xmlns:c16="http://schemas.microsoft.com/office/drawing/2014/chart" uri="{C3380CC4-5D6E-409C-BE32-E72D297353CC}">
                  <c16:uniqueId val="{00000022-DB28-4137-BD70-E3D8191CBAB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{3A96074D-82AB-4F86-A1D5-C202F367A8D3}</c15:txfldGUID>
                      <c15:f>Diagramm!$K$58</c15:f>
                      <c15:dlblFieldTableCache>
                        <c:ptCount val="1"/>
                      </c15:dlblFieldTableCache>
                    </c15:dlblFTEntry>
                  </c15:dlblFieldTable>
                  <c15:showDataLabelsRange val="0"/>
                </c:ext>
                <c:ext xmlns:c16="http://schemas.microsoft.com/office/drawing/2014/chart" uri="{C3380CC4-5D6E-409C-BE32-E72D297353CC}">
                  <c16:uniqueId val="{00000023-DB28-4137-BD70-E3D8191CBAB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{46417005-5FA1-4826-B311-731A1F418D65}</c15:txfldGUID>
                      <c15:f>Diagramm!$K$59</c15:f>
                      <c15:dlblFieldTableCache>
                        <c:ptCount val="1"/>
                      </c15:dlblFieldTableCache>
                    </c15:dlblFTEntry>
                  </c15:dlblFieldTable>
                  <c15:showDataLabelsRange val="0"/>
                </c:ext>
                <c:ext xmlns:c16="http://schemas.microsoft.com/office/drawing/2014/chart" uri="{C3380CC4-5D6E-409C-BE32-E72D297353CC}">
                  <c16:uniqueId val="{00000024-DB28-4137-BD70-E3D8191CBAB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{99A165F2-3D19-44AE-A255-2D0192115699}</c15:txfldGUID>
                      <c15:f>Diagramm!$K$60</c15:f>
                      <c15:dlblFieldTableCache>
                        <c:ptCount val="1"/>
                      </c15:dlblFieldTableCache>
                    </c15:dlblFTEntry>
                  </c15:dlblFieldTable>
                  <c15:showDataLabelsRange val="0"/>
                </c:ext>
                <c:ext xmlns:c16="http://schemas.microsoft.com/office/drawing/2014/chart" uri="{C3380CC4-5D6E-409C-BE32-E72D297353CC}">
                  <c16:uniqueId val="{00000025-DB28-4137-BD70-E3D8191CBAB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{BDAE9CA4-3C28-471C-94CC-C6DB8A2245BC}</c15:txfldGUID>
                      <c15:f>Diagramm!$K$61</c15:f>
                      <c15:dlblFieldTableCache>
                        <c:ptCount val="1"/>
                      </c15:dlblFieldTableCache>
                    </c15:dlblFTEntry>
                  </c15:dlblFieldTable>
                  <c15:showDataLabelsRange val="0"/>
                </c:ext>
                <c:ext xmlns:c16="http://schemas.microsoft.com/office/drawing/2014/chart" uri="{C3380CC4-5D6E-409C-BE32-E72D297353CC}">
                  <c16:uniqueId val="{00000026-DB28-4137-BD70-E3D8191CBAB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{529176DA-D932-473E-9610-582395072B11}</c15:txfldGUID>
                      <c15:f>Diagramm!$K$62</c15:f>
                      <c15:dlblFieldTableCache>
                        <c:ptCount val="1"/>
                      </c15:dlblFieldTableCache>
                    </c15:dlblFTEntry>
                  </c15:dlblFieldTable>
                  <c15:showDataLabelsRange val="0"/>
                </c:ext>
                <c:ext xmlns:c16="http://schemas.microsoft.com/office/drawing/2014/chart" uri="{C3380CC4-5D6E-409C-BE32-E72D297353CC}">
                  <c16:uniqueId val="{00000027-DB28-4137-BD70-E3D8191CBAB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{5D26E2A6-5CF0-41D7-8597-758488FBB327}</c15:txfldGUID>
                      <c15:f>Diagramm!$K$63</c15:f>
                      <c15:dlblFieldTableCache>
                        <c:ptCount val="1"/>
                      </c15:dlblFieldTableCache>
                    </c15:dlblFTEntry>
                  </c15:dlblFieldTable>
                  <c15:showDataLabelsRange val="0"/>
                </c:ext>
                <c:ext xmlns:c16="http://schemas.microsoft.com/office/drawing/2014/chart" uri="{C3380CC4-5D6E-409C-BE32-E72D297353CC}">
                  <c16:uniqueId val="{00000028-DB28-4137-BD70-E3D8191CBAB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{FC6DDEEB-A2DA-4E75-9D73-C9EC76C9FCFB}</c15:txfldGUID>
                      <c15:f>Diagramm!$K$64</c15:f>
                      <c15:dlblFieldTableCache>
                        <c:ptCount val="1"/>
                      </c15:dlblFieldTableCache>
                    </c15:dlblFTEntry>
                  </c15:dlblFieldTable>
                  <c15:showDataLabelsRange val="0"/>
                </c:ext>
                <c:ext xmlns:c16="http://schemas.microsoft.com/office/drawing/2014/chart" uri="{C3380CC4-5D6E-409C-BE32-E72D297353CC}">
                  <c16:uniqueId val="{00000029-DB28-4137-BD70-E3D8191CBAB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{3B6A7366-26A4-407D-8722-4BE282A0A287}</c15:txfldGUID>
                      <c15:f>Diagramm!$K$65</c15:f>
                      <c15:dlblFieldTableCache>
                        <c:ptCount val="1"/>
                      </c15:dlblFieldTableCache>
                    </c15:dlblFTEntry>
                  </c15:dlblFieldTable>
                  <c15:showDataLabelsRange val="0"/>
                </c:ext>
                <c:ext xmlns:c16="http://schemas.microsoft.com/office/drawing/2014/chart" uri="{C3380CC4-5D6E-409C-BE32-E72D297353CC}">
                  <c16:uniqueId val="{0000002A-DB28-4137-BD70-E3D8191CBAB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{42F956F6-DD22-452C-9A51-7FE53F8AA7B5}</c15:txfldGUID>
                      <c15:f>Diagramm!$K$66</c15:f>
                      <c15:dlblFieldTableCache>
                        <c:ptCount val="1"/>
                      </c15:dlblFieldTableCache>
                    </c15:dlblFTEntry>
                  </c15:dlblFieldTable>
                  <c15:showDataLabelsRange val="0"/>
                </c:ext>
                <c:ext xmlns:c16="http://schemas.microsoft.com/office/drawing/2014/chart" uri="{C3380CC4-5D6E-409C-BE32-E72D297353CC}">
                  <c16:uniqueId val="{0000002B-DB28-4137-BD70-E3D8191CBAB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{E2E32530-129A-4876-B50C-F83FFB7F382F}</c15:txfldGUID>
                      <c15:f>Diagramm!$K$67</c15:f>
                      <c15:dlblFieldTableCache>
                        <c:ptCount val="1"/>
                      </c15:dlblFieldTableCache>
                    </c15:dlblFTEntry>
                  </c15:dlblFieldTable>
                  <c15:showDataLabelsRange val="0"/>
                </c:ext>
                <c:ext xmlns:c16="http://schemas.microsoft.com/office/drawing/2014/chart" uri="{C3380CC4-5D6E-409C-BE32-E72D297353CC}">
                  <c16:uniqueId val="{0000002C-DB28-4137-BD70-E3D8191CBAB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B28-4137-BD70-E3D8191CBAB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{9D0FAEE8-7057-405F-B6F6-719A80C7AACE}</c15:txfldGUID>
                      <c15:f>Diagramm!$J$46</c15:f>
                      <c15:dlblFieldTableCache>
                        <c:ptCount val="1"/>
                      </c15:dlblFieldTableCache>
                    </c15:dlblFTEntry>
                  </c15:dlblFieldTable>
                  <c15:showDataLabelsRange val="0"/>
                </c:ext>
                <c:ext xmlns:c16="http://schemas.microsoft.com/office/drawing/2014/chart" uri="{C3380CC4-5D6E-409C-BE32-E72D297353CC}">
                  <c16:uniqueId val="{0000002E-DB28-4137-BD70-E3D8191CBAB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{3BED3803-2C12-41AA-83AE-659B7898C54C}</c15:txfldGUID>
                      <c15:f>Diagramm!$J$47</c15:f>
                      <c15:dlblFieldTableCache>
                        <c:ptCount val="1"/>
                      </c15:dlblFieldTableCache>
                    </c15:dlblFTEntry>
                  </c15:dlblFieldTable>
                  <c15:showDataLabelsRange val="0"/>
                </c:ext>
                <c:ext xmlns:c16="http://schemas.microsoft.com/office/drawing/2014/chart" uri="{C3380CC4-5D6E-409C-BE32-E72D297353CC}">
                  <c16:uniqueId val="{0000002F-DB28-4137-BD70-E3D8191CBAB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{1973C860-1577-46FF-897F-D5E51229C2C2}</c15:txfldGUID>
                      <c15:f>Diagramm!$J$48</c15:f>
                      <c15:dlblFieldTableCache>
                        <c:ptCount val="1"/>
                      </c15:dlblFieldTableCache>
                    </c15:dlblFTEntry>
                  </c15:dlblFieldTable>
                  <c15:showDataLabelsRange val="0"/>
                </c:ext>
                <c:ext xmlns:c16="http://schemas.microsoft.com/office/drawing/2014/chart" uri="{C3380CC4-5D6E-409C-BE32-E72D297353CC}">
                  <c16:uniqueId val="{00000030-DB28-4137-BD70-E3D8191CBAB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{43185D24-3B39-45A7-8768-9B1F172007F4}</c15:txfldGUID>
                      <c15:f>Diagramm!$J$49</c15:f>
                      <c15:dlblFieldTableCache>
                        <c:ptCount val="1"/>
                      </c15:dlblFieldTableCache>
                    </c15:dlblFTEntry>
                  </c15:dlblFieldTable>
                  <c15:showDataLabelsRange val="0"/>
                </c:ext>
                <c:ext xmlns:c16="http://schemas.microsoft.com/office/drawing/2014/chart" uri="{C3380CC4-5D6E-409C-BE32-E72D297353CC}">
                  <c16:uniqueId val="{00000031-DB28-4137-BD70-E3D8191CBAB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{C1535D5B-8ACA-4752-9F77-61D31E1028DF}</c15:txfldGUID>
                      <c15:f>Diagramm!$J$50</c15:f>
                      <c15:dlblFieldTableCache>
                        <c:ptCount val="1"/>
                      </c15:dlblFieldTableCache>
                    </c15:dlblFTEntry>
                  </c15:dlblFieldTable>
                  <c15:showDataLabelsRange val="0"/>
                </c:ext>
                <c:ext xmlns:c16="http://schemas.microsoft.com/office/drawing/2014/chart" uri="{C3380CC4-5D6E-409C-BE32-E72D297353CC}">
                  <c16:uniqueId val="{00000032-DB28-4137-BD70-E3D8191CBAB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{482E7690-7B83-4F5A-8AE4-63481F6C3653}</c15:txfldGUID>
                      <c15:f>Diagramm!$J$51</c15:f>
                      <c15:dlblFieldTableCache>
                        <c:ptCount val="1"/>
                      </c15:dlblFieldTableCache>
                    </c15:dlblFTEntry>
                  </c15:dlblFieldTable>
                  <c15:showDataLabelsRange val="0"/>
                </c:ext>
                <c:ext xmlns:c16="http://schemas.microsoft.com/office/drawing/2014/chart" uri="{C3380CC4-5D6E-409C-BE32-E72D297353CC}">
                  <c16:uniqueId val="{00000033-DB28-4137-BD70-E3D8191CBAB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{34AB53ED-7783-4651-B9D6-0397DCF97671}</c15:txfldGUID>
                      <c15:f>Diagramm!$J$52</c15:f>
                      <c15:dlblFieldTableCache>
                        <c:ptCount val="1"/>
                      </c15:dlblFieldTableCache>
                    </c15:dlblFTEntry>
                  </c15:dlblFieldTable>
                  <c15:showDataLabelsRange val="0"/>
                </c:ext>
                <c:ext xmlns:c16="http://schemas.microsoft.com/office/drawing/2014/chart" uri="{C3380CC4-5D6E-409C-BE32-E72D297353CC}">
                  <c16:uniqueId val="{00000034-DB28-4137-BD70-E3D8191CBAB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{83005C5D-AA19-4C0D-BDC9-1756386C3D17}</c15:txfldGUID>
                      <c15:f>Diagramm!$J$53</c15:f>
                      <c15:dlblFieldTableCache>
                        <c:ptCount val="1"/>
                      </c15:dlblFieldTableCache>
                    </c15:dlblFTEntry>
                  </c15:dlblFieldTable>
                  <c15:showDataLabelsRange val="0"/>
                </c:ext>
                <c:ext xmlns:c16="http://schemas.microsoft.com/office/drawing/2014/chart" uri="{C3380CC4-5D6E-409C-BE32-E72D297353CC}">
                  <c16:uniqueId val="{00000035-DB28-4137-BD70-E3D8191CBAB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{46548D8B-11E7-4DBD-B955-B209B50B2450}</c15:txfldGUID>
                      <c15:f>Diagramm!$J$54</c15:f>
                      <c15:dlblFieldTableCache>
                        <c:ptCount val="1"/>
                      </c15:dlblFieldTableCache>
                    </c15:dlblFTEntry>
                  </c15:dlblFieldTable>
                  <c15:showDataLabelsRange val="0"/>
                </c:ext>
                <c:ext xmlns:c16="http://schemas.microsoft.com/office/drawing/2014/chart" uri="{C3380CC4-5D6E-409C-BE32-E72D297353CC}">
                  <c16:uniqueId val="{00000036-DB28-4137-BD70-E3D8191CBAB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{9FFBB47C-D347-455C-95A0-FFB7AD54AF11}</c15:txfldGUID>
                      <c15:f>Diagramm!$J$55</c15:f>
                      <c15:dlblFieldTableCache>
                        <c:ptCount val="1"/>
                      </c15:dlblFieldTableCache>
                    </c15:dlblFTEntry>
                  </c15:dlblFieldTable>
                  <c15:showDataLabelsRange val="0"/>
                </c:ext>
                <c:ext xmlns:c16="http://schemas.microsoft.com/office/drawing/2014/chart" uri="{C3380CC4-5D6E-409C-BE32-E72D297353CC}">
                  <c16:uniqueId val="{00000037-DB28-4137-BD70-E3D8191CBAB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{4155BDC6-6D27-4EB0-8880-2EE20B5EDEE0}</c15:txfldGUID>
                      <c15:f>Diagramm!$J$56</c15:f>
                      <c15:dlblFieldTableCache>
                        <c:ptCount val="1"/>
                      </c15:dlblFieldTableCache>
                    </c15:dlblFTEntry>
                  </c15:dlblFieldTable>
                  <c15:showDataLabelsRange val="0"/>
                </c:ext>
                <c:ext xmlns:c16="http://schemas.microsoft.com/office/drawing/2014/chart" uri="{C3380CC4-5D6E-409C-BE32-E72D297353CC}">
                  <c16:uniqueId val="{00000038-DB28-4137-BD70-E3D8191CBAB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{E6C0D3AF-594D-409A-A8C1-5C2C57AA1351}</c15:txfldGUID>
                      <c15:f>Diagramm!$J$57</c15:f>
                      <c15:dlblFieldTableCache>
                        <c:ptCount val="1"/>
                      </c15:dlblFieldTableCache>
                    </c15:dlblFTEntry>
                  </c15:dlblFieldTable>
                  <c15:showDataLabelsRange val="0"/>
                </c:ext>
                <c:ext xmlns:c16="http://schemas.microsoft.com/office/drawing/2014/chart" uri="{C3380CC4-5D6E-409C-BE32-E72D297353CC}">
                  <c16:uniqueId val="{00000039-DB28-4137-BD70-E3D8191CBAB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{F1123F7E-445A-4E8C-A6BF-A91A4464B339}</c15:txfldGUID>
                      <c15:f>Diagramm!$J$58</c15:f>
                      <c15:dlblFieldTableCache>
                        <c:ptCount val="1"/>
                      </c15:dlblFieldTableCache>
                    </c15:dlblFTEntry>
                  </c15:dlblFieldTable>
                  <c15:showDataLabelsRange val="0"/>
                </c:ext>
                <c:ext xmlns:c16="http://schemas.microsoft.com/office/drawing/2014/chart" uri="{C3380CC4-5D6E-409C-BE32-E72D297353CC}">
                  <c16:uniqueId val="{0000003A-DB28-4137-BD70-E3D8191CBAB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{2E3D6627-9681-4CE8-9F87-40C2C28A3779}</c15:txfldGUID>
                      <c15:f>Diagramm!$J$59</c15:f>
                      <c15:dlblFieldTableCache>
                        <c:ptCount val="1"/>
                      </c15:dlblFieldTableCache>
                    </c15:dlblFTEntry>
                  </c15:dlblFieldTable>
                  <c15:showDataLabelsRange val="0"/>
                </c:ext>
                <c:ext xmlns:c16="http://schemas.microsoft.com/office/drawing/2014/chart" uri="{C3380CC4-5D6E-409C-BE32-E72D297353CC}">
                  <c16:uniqueId val="{0000003B-DB28-4137-BD70-E3D8191CBAB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{CE3F7D83-60EF-4500-A716-868001AA6303}</c15:txfldGUID>
                      <c15:f>Diagramm!$J$60</c15:f>
                      <c15:dlblFieldTableCache>
                        <c:ptCount val="1"/>
                      </c15:dlblFieldTableCache>
                    </c15:dlblFTEntry>
                  </c15:dlblFieldTable>
                  <c15:showDataLabelsRange val="0"/>
                </c:ext>
                <c:ext xmlns:c16="http://schemas.microsoft.com/office/drawing/2014/chart" uri="{C3380CC4-5D6E-409C-BE32-E72D297353CC}">
                  <c16:uniqueId val="{0000003C-DB28-4137-BD70-E3D8191CBAB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{23906795-9D19-441D-8534-3F9BFB285C3B}</c15:txfldGUID>
                      <c15:f>Diagramm!$J$61</c15:f>
                      <c15:dlblFieldTableCache>
                        <c:ptCount val="1"/>
                      </c15:dlblFieldTableCache>
                    </c15:dlblFTEntry>
                  </c15:dlblFieldTable>
                  <c15:showDataLabelsRange val="0"/>
                </c:ext>
                <c:ext xmlns:c16="http://schemas.microsoft.com/office/drawing/2014/chart" uri="{C3380CC4-5D6E-409C-BE32-E72D297353CC}">
                  <c16:uniqueId val="{0000003D-DB28-4137-BD70-E3D8191CBAB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{A703D34D-A92F-4773-A645-D9A5494DF4DC}</c15:txfldGUID>
                      <c15:f>Diagramm!$J$62</c15:f>
                      <c15:dlblFieldTableCache>
                        <c:ptCount val="1"/>
                      </c15:dlblFieldTableCache>
                    </c15:dlblFTEntry>
                  </c15:dlblFieldTable>
                  <c15:showDataLabelsRange val="0"/>
                </c:ext>
                <c:ext xmlns:c16="http://schemas.microsoft.com/office/drawing/2014/chart" uri="{C3380CC4-5D6E-409C-BE32-E72D297353CC}">
                  <c16:uniqueId val="{0000003E-DB28-4137-BD70-E3D8191CBAB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{ECFF51A1-5603-49ED-9647-AC8B918B4D5A}</c15:txfldGUID>
                      <c15:f>Diagramm!$J$63</c15:f>
                      <c15:dlblFieldTableCache>
                        <c:ptCount val="1"/>
                      </c15:dlblFieldTableCache>
                    </c15:dlblFTEntry>
                  </c15:dlblFieldTable>
                  <c15:showDataLabelsRange val="0"/>
                </c:ext>
                <c:ext xmlns:c16="http://schemas.microsoft.com/office/drawing/2014/chart" uri="{C3380CC4-5D6E-409C-BE32-E72D297353CC}">
                  <c16:uniqueId val="{0000003F-DB28-4137-BD70-E3D8191CBAB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{4B2D791F-55A4-480C-BADF-4BDF68C42914}</c15:txfldGUID>
                      <c15:f>Diagramm!$J$64</c15:f>
                      <c15:dlblFieldTableCache>
                        <c:ptCount val="1"/>
                      </c15:dlblFieldTableCache>
                    </c15:dlblFTEntry>
                  </c15:dlblFieldTable>
                  <c15:showDataLabelsRange val="0"/>
                </c:ext>
                <c:ext xmlns:c16="http://schemas.microsoft.com/office/drawing/2014/chart" uri="{C3380CC4-5D6E-409C-BE32-E72D297353CC}">
                  <c16:uniqueId val="{00000040-DB28-4137-BD70-E3D8191CBAB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{F62809EC-0366-4F80-9F3F-D58C0511D16F}</c15:txfldGUID>
                      <c15:f>Diagramm!$J$65</c15:f>
                      <c15:dlblFieldTableCache>
                        <c:ptCount val="1"/>
                      </c15:dlblFieldTableCache>
                    </c15:dlblFTEntry>
                  </c15:dlblFieldTable>
                  <c15:showDataLabelsRange val="0"/>
                </c:ext>
                <c:ext xmlns:c16="http://schemas.microsoft.com/office/drawing/2014/chart" uri="{C3380CC4-5D6E-409C-BE32-E72D297353CC}">
                  <c16:uniqueId val="{00000041-DB28-4137-BD70-E3D8191CBAB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{2345D2B9-06D7-421B-9D1D-5898FF0A5FA1}</c15:txfldGUID>
                      <c15:f>Diagramm!$J$66</c15:f>
                      <c15:dlblFieldTableCache>
                        <c:ptCount val="1"/>
                      </c15:dlblFieldTableCache>
                    </c15:dlblFTEntry>
                  </c15:dlblFieldTable>
                  <c15:showDataLabelsRange val="0"/>
                </c:ext>
                <c:ext xmlns:c16="http://schemas.microsoft.com/office/drawing/2014/chart" uri="{C3380CC4-5D6E-409C-BE32-E72D297353CC}">
                  <c16:uniqueId val="{00000042-DB28-4137-BD70-E3D8191CBAB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{53C93F9F-50F5-4502-AB16-B18C6DB91999}</c15:txfldGUID>
                      <c15:f>Diagramm!$J$67</c15:f>
                      <c15:dlblFieldTableCache>
                        <c:ptCount val="1"/>
                      </c15:dlblFieldTableCache>
                    </c15:dlblFTEntry>
                  </c15:dlblFieldTable>
                  <c15:showDataLabelsRange val="0"/>
                </c:ext>
                <c:ext xmlns:c16="http://schemas.microsoft.com/office/drawing/2014/chart" uri="{C3380CC4-5D6E-409C-BE32-E72D297353CC}">
                  <c16:uniqueId val="{00000043-DB28-4137-BD70-E3D8191CBAB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B28-4137-BD70-E3D8191CBAB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41-48C8-85FC-4221F23E61D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41-48C8-85FC-4221F23E61D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41-48C8-85FC-4221F23E61D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41-48C8-85FC-4221F23E61D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41-48C8-85FC-4221F23E61D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41-48C8-85FC-4221F23E61D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41-48C8-85FC-4221F23E61D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41-48C8-85FC-4221F23E61D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41-48C8-85FC-4221F23E61D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41-48C8-85FC-4221F23E61D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41-48C8-85FC-4221F23E61D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41-48C8-85FC-4221F23E61D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41-48C8-85FC-4221F23E61D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41-48C8-85FC-4221F23E61D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41-48C8-85FC-4221F23E61D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41-48C8-85FC-4221F23E61D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41-48C8-85FC-4221F23E61D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41-48C8-85FC-4221F23E61D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41-48C8-85FC-4221F23E61D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41-48C8-85FC-4221F23E61D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41-48C8-85FC-4221F23E61D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41-48C8-85FC-4221F23E61D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41-48C8-85FC-4221F23E61D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41-48C8-85FC-4221F23E61D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41-48C8-85FC-4221F23E61D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41-48C8-85FC-4221F23E61D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41-48C8-85FC-4221F23E61D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41-48C8-85FC-4221F23E61D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41-48C8-85FC-4221F23E61D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41-48C8-85FC-4221F23E61D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41-48C8-85FC-4221F23E61D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41-48C8-85FC-4221F23E61D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41-48C8-85FC-4221F23E61D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41-48C8-85FC-4221F23E61D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41-48C8-85FC-4221F23E61D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41-48C8-85FC-4221F23E61D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41-48C8-85FC-4221F23E61D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41-48C8-85FC-4221F23E61D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41-48C8-85FC-4221F23E61D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41-48C8-85FC-4221F23E61D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A41-48C8-85FC-4221F23E61D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A41-48C8-85FC-4221F23E61D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A41-48C8-85FC-4221F23E61D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A41-48C8-85FC-4221F23E61D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A41-48C8-85FC-4221F23E61D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41-48C8-85FC-4221F23E61D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A41-48C8-85FC-4221F23E61D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A41-48C8-85FC-4221F23E61D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A41-48C8-85FC-4221F23E61D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A41-48C8-85FC-4221F23E61D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A41-48C8-85FC-4221F23E61D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A41-48C8-85FC-4221F23E61D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A41-48C8-85FC-4221F23E61D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A41-48C8-85FC-4221F23E61D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A41-48C8-85FC-4221F23E61D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A41-48C8-85FC-4221F23E61D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A41-48C8-85FC-4221F23E61D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A41-48C8-85FC-4221F23E61D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A41-48C8-85FC-4221F23E61D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A41-48C8-85FC-4221F23E61D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A41-48C8-85FC-4221F23E61D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A41-48C8-85FC-4221F23E61D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A41-48C8-85FC-4221F23E61D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A41-48C8-85FC-4221F23E61D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A41-48C8-85FC-4221F23E61D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A41-48C8-85FC-4221F23E61D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A41-48C8-85FC-4221F23E61D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A41-48C8-85FC-4221F23E61D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41-48C8-85FC-4221F23E61D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100.85490111643753</c:v>
                </c:pt>
                <c:pt idx="2">
                  <c:v>101.75159739856755</c:v>
                </c:pt>
                <c:pt idx="3">
                  <c:v>100.60413012228253</c:v>
                </c:pt>
                <c:pt idx="4">
                  <c:v>101.35580984466131</c:v>
                </c:pt>
                <c:pt idx="5">
                  <c:v>102.19044663833883</c:v>
                </c:pt>
                <c:pt idx="6">
                  <c:v>104.14025444390265</c:v>
                </c:pt>
                <c:pt idx="7">
                  <c:v>103.58931816886513</c:v>
                </c:pt>
                <c:pt idx="8">
                  <c:v>103.42150424600889</c:v>
                </c:pt>
                <c:pt idx="9">
                  <c:v>103.89834909095515</c:v>
                </c:pt>
                <c:pt idx="10">
                  <c:v>105.06608069000019</c:v>
                </c:pt>
                <c:pt idx="11">
                  <c:v>104.54807393944768</c:v>
                </c:pt>
                <c:pt idx="12">
                  <c:v>104.50627877375518</c:v>
                </c:pt>
                <c:pt idx="13">
                  <c:v>103.85718718534889</c:v>
                </c:pt>
                <c:pt idx="14">
                  <c:v>105.53279337356645</c:v>
                </c:pt>
                <c:pt idx="15">
                  <c:v>104.97679101783895</c:v>
                </c:pt>
                <c:pt idx="16">
                  <c:v>104.62406514979767</c:v>
                </c:pt>
                <c:pt idx="17">
                  <c:v>105.02238574404895</c:v>
                </c:pt>
                <c:pt idx="18">
                  <c:v>106.37819558871024</c:v>
                </c:pt>
                <c:pt idx="19">
                  <c:v>105.6410808483152</c:v>
                </c:pt>
                <c:pt idx="20">
                  <c:v>105.34661490820896</c:v>
                </c:pt>
                <c:pt idx="21">
                  <c:v>105.78483088789396</c:v>
                </c:pt>
                <c:pt idx="22">
                  <c:v>107.40344366834901</c:v>
                </c:pt>
                <c:pt idx="23">
                  <c:v>106.92153274271277</c:v>
                </c:pt>
                <c:pt idx="24">
                  <c:v>106.77968248339276</c:v>
                </c:pt>
              </c:numCache>
            </c:numRef>
          </c:val>
          <c:smooth val="0"/>
          <c:extLst>
            <c:ext xmlns:c16="http://schemas.microsoft.com/office/drawing/2014/chart" uri="{C3380CC4-5D6E-409C-BE32-E72D297353CC}">
              <c16:uniqueId val="{00000000-609E-41E9-9F4E-16D9F16D02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102.05795884082318</c:v>
                </c:pt>
                <c:pt idx="2">
                  <c:v>105.96388072238557</c:v>
                </c:pt>
                <c:pt idx="3">
                  <c:v>105.81688366232676</c:v>
                </c:pt>
                <c:pt idx="4">
                  <c:v>101.55396892062159</c:v>
                </c:pt>
                <c:pt idx="5">
                  <c:v>104.95590088198237</c:v>
                </c:pt>
                <c:pt idx="6">
                  <c:v>108.88282234355313</c:v>
                </c:pt>
                <c:pt idx="7">
                  <c:v>106.99286014279714</c:v>
                </c:pt>
                <c:pt idx="8">
                  <c:v>105.06089878202435</c:v>
                </c:pt>
                <c:pt idx="9">
                  <c:v>107.20285594288114</c:v>
                </c:pt>
                <c:pt idx="10">
                  <c:v>110.22679546409071</c:v>
                </c:pt>
                <c:pt idx="11">
                  <c:v>110.22679546409071</c:v>
                </c:pt>
                <c:pt idx="12">
                  <c:v>108.06383872322553</c:v>
                </c:pt>
                <c:pt idx="13">
                  <c:v>110.54178916421671</c:v>
                </c:pt>
                <c:pt idx="14">
                  <c:v>115.09869802603947</c:v>
                </c:pt>
                <c:pt idx="15">
                  <c:v>115.83368332633349</c:v>
                </c:pt>
                <c:pt idx="16">
                  <c:v>116.73666526669466</c:v>
                </c:pt>
                <c:pt idx="17">
                  <c:v>119.10961780764384</c:v>
                </c:pt>
                <c:pt idx="18">
                  <c:v>125.892482150357</c:v>
                </c:pt>
                <c:pt idx="19">
                  <c:v>127.78244435111297</c:v>
                </c:pt>
                <c:pt idx="20">
                  <c:v>126.66946661066778</c:v>
                </c:pt>
                <c:pt idx="21">
                  <c:v>128.85342293154136</c:v>
                </c:pt>
                <c:pt idx="22">
                  <c:v>132.31835363292734</c:v>
                </c:pt>
                <c:pt idx="23">
                  <c:v>132.17135657286855</c:v>
                </c:pt>
                <c:pt idx="24">
                  <c:v>128.39143217135657</c:v>
                </c:pt>
              </c:numCache>
            </c:numRef>
          </c:val>
          <c:smooth val="0"/>
          <c:extLst>
            <c:ext xmlns:c16="http://schemas.microsoft.com/office/drawing/2014/chart" uri="{C3380CC4-5D6E-409C-BE32-E72D297353CC}">
              <c16:uniqueId val="{00000001-609E-41E9-9F4E-16D9F16D02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102.13169587139934</c:v>
                </c:pt>
                <c:pt idx="2">
                  <c:v>100.28955119564675</c:v>
                </c:pt>
                <c:pt idx="3">
                  <c:v>100.52917977135441</c:v>
                </c:pt>
                <c:pt idx="4">
                  <c:v>90.709400429334536</c:v>
                </c:pt>
                <c:pt idx="5">
                  <c:v>90.714392691328442</c:v>
                </c:pt>
                <c:pt idx="6">
                  <c:v>87.469422395287296</c:v>
                </c:pt>
                <c:pt idx="7">
                  <c:v>89.196745045179966</c:v>
                </c:pt>
                <c:pt idx="8">
                  <c:v>86.615745594328786</c:v>
                </c:pt>
                <c:pt idx="9">
                  <c:v>88.702511107782939</c:v>
                </c:pt>
                <c:pt idx="10">
                  <c:v>85.966751535120565</c:v>
                </c:pt>
                <c:pt idx="11">
                  <c:v>87.184863461634464</c:v>
                </c:pt>
                <c:pt idx="12">
                  <c:v>84.359243173081722</c:v>
                </c:pt>
                <c:pt idx="13">
                  <c:v>84.354250911087817</c:v>
                </c:pt>
                <c:pt idx="14">
                  <c:v>81.933003844041735</c:v>
                </c:pt>
                <c:pt idx="15">
                  <c:v>82.981378862762725</c:v>
                </c:pt>
                <c:pt idx="16">
                  <c:v>82.626928261195147</c:v>
                </c:pt>
                <c:pt idx="17">
                  <c:v>84.364235435075628</c:v>
                </c:pt>
                <c:pt idx="18">
                  <c:v>82.127702061804214</c:v>
                </c:pt>
                <c:pt idx="19">
                  <c:v>83.959862213568968</c:v>
                </c:pt>
                <c:pt idx="20">
                  <c:v>82.382307423493586</c:v>
                </c:pt>
                <c:pt idx="21">
                  <c:v>84.663771154710204</c:v>
                </c:pt>
                <c:pt idx="22">
                  <c:v>81.413808596675153</c:v>
                </c:pt>
                <c:pt idx="23">
                  <c:v>82.572013379262145</c:v>
                </c:pt>
                <c:pt idx="24">
                  <c:v>78.698018071988415</c:v>
                </c:pt>
              </c:numCache>
            </c:numRef>
          </c:val>
          <c:smooth val="0"/>
          <c:extLst>
            <c:ext xmlns:c16="http://schemas.microsoft.com/office/drawing/2014/chart" uri="{C3380CC4-5D6E-409C-BE32-E72D297353CC}">
              <c16:uniqueId val="{00000002-609E-41E9-9F4E-16D9F16D02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9E-41E9-9F4E-16D9F16D025E}"/>
                </c:ext>
              </c:extLst>
            </c:dLbl>
            <c:dLbl>
              <c:idx val="1"/>
              <c:delete val="1"/>
              <c:extLst>
                <c:ext xmlns:c15="http://schemas.microsoft.com/office/drawing/2012/chart" uri="{CE6537A1-D6FC-4f65-9D91-7224C49458BB}"/>
                <c:ext xmlns:c16="http://schemas.microsoft.com/office/drawing/2014/chart" uri="{C3380CC4-5D6E-409C-BE32-E72D297353CC}">
                  <c16:uniqueId val="{00000004-609E-41E9-9F4E-16D9F16D025E}"/>
                </c:ext>
              </c:extLst>
            </c:dLbl>
            <c:dLbl>
              <c:idx val="2"/>
              <c:delete val="1"/>
              <c:extLst>
                <c:ext xmlns:c15="http://schemas.microsoft.com/office/drawing/2012/chart" uri="{CE6537A1-D6FC-4f65-9D91-7224C49458BB}"/>
                <c:ext xmlns:c16="http://schemas.microsoft.com/office/drawing/2014/chart" uri="{C3380CC4-5D6E-409C-BE32-E72D297353CC}">
                  <c16:uniqueId val="{00000005-609E-41E9-9F4E-16D9F16D025E}"/>
                </c:ext>
              </c:extLst>
            </c:dLbl>
            <c:dLbl>
              <c:idx val="3"/>
              <c:delete val="1"/>
              <c:extLst>
                <c:ext xmlns:c15="http://schemas.microsoft.com/office/drawing/2012/chart" uri="{CE6537A1-D6FC-4f65-9D91-7224C49458BB}"/>
                <c:ext xmlns:c16="http://schemas.microsoft.com/office/drawing/2014/chart" uri="{C3380CC4-5D6E-409C-BE32-E72D297353CC}">
                  <c16:uniqueId val="{00000006-609E-41E9-9F4E-16D9F16D025E}"/>
                </c:ext>
              </c:extLst>
            </c:dLbl>
            <c:dLbl>
              <c:idx val="4"/>
              <c:delete val="1"/>
              <c:extLst>
                <c:ext xmlns:c15="http://schemas.microsoft.com/office/drawing/2012/chart" uri="{CE6537A1-D6FC-4f65-9D91-7224C49458BB}"/>
                <c:ext xmlns:c16="http://schemas.microsoft.com/office/drawing/2014/chart" uri="{C3380CC4-5D6E-409C-BE32-E72D297353CC}">
                  <c16:uniqueId val="{00000007-609E-41E9-9F4E-16D9F16D025E}"/>
                </c:ext>
              </c:extLst>
            </c:dLbl>
            <c:dLbl>
              <c:idx val="5"/>
              <c:delete val="1"/>
              <c:extLst>
                <c:ext xmlns:c15="http://schemas.microsoft.com/office/drawing/2012/chart" uri="{CE6537A1-D6FC-4f65-9D91-7224C49458BB}"/>
                <c:ext xmlns:c16="http://schemas.microsoft.com/office/drawing/2014/chart" uri="{C3380CC4-5D6E-409C-BE32-E72D297353CC}">
                  <c16:uniqueId val="{00000008-609E-41E9-9F4E-16D9F16D025E}"/>
                </c:ext>
              </c:extLst>
            </c:dLbl>
            <c:dLbl>
              <c:idx val="6"/>
              <c:delete val="1"/>
              <c:extLst>
                <c:ext xmlns:c15="http://schemas.microsoft.com/office/drawing/2012/chart" uri="{CE6537A1-D6FC-4f65-9D91-7224C49458BB}"/>
                <c:ext xmlns:c16="http://schemas.microsoft.com/office/drawing/2014/chart" uri="{C3380CC4-5D6E-409C-BE32-E72D297353CC}">
                  <c16:uniqueId val="{00000009-609E-41E9-9F4E-16D9F16D025E}"/>
                </c:ext>
              </c:extLst>
            </c:dLbl>
            <c:dLbl>
              <c:idx val="7"/>
              <c:delete val="1"/>
              <c:extLst>
                <c:ext xmlns:c15="http://schemas.microsoft.com/office/drawing/2012/chart" uri="{CE6537A1-D6FC-4f65-9D91-7224C49458BB}"/>
                <c:ext xmlns:c16="http://schemas.microsoft.com/office/drawing/2014/chart" uri="{C3380CC4-5D6E-409C-BE32-E72D297353CC}">
                  <c16:uniqueId val="{0000000A-609E-41E9-9F4E-16D9F16D025E}"/>
                </c:ext>
              </c:extLst>
            </c:dLbl>
            <c:dLbl>
              <c:idx val="8"/>
              <c:delete val="1"/>
              <c:extLst>
                <c:ext xmlns:c15="http://schemas.microsoft.com/office/drawing/2012/chart" uri="{CE6537A1-D6FC-4f65-9D91-7224C49458BB}"/>
                <c:ext xmlns:c16="http://schemas.microsoft.com/office/drawing/2014/chart" uri="{C3380CC4-5D6E-409C-BE32-E72D297353CC}">
                  <c16:uniqueId val="{0000000B-609E-41E9-9F4E-16D9F16D025E}"/>
                </c:ext>
              </c:extLst>
            </c:dLbl>
            <c:dLbl>
              <c:idx val="9"/>
              <c:delete val="1"/>
              <c:extLst>
                <c:ext xmlns:c15="http://schemas.microsoft.com/office/drawing/2012/chart" uri="{CE6537A1-D6FC-4f65-9D91-7224C49458BB}"/>
                <c:ext xmlns:c16="http://schemas.microsoft.com/office/drawing/2014/chart" uri="{C3380CC4-5D6E-409C-BE32-E72D297353CC}">
                  <c16:uniqueId val="{0000000C-609E-41E9-9F4E-16D9F16D025E}"/>
                </c:ext>
              </c:extLst>
            </c:dLbl>
            <c:dLbl>
              <c:idx val="10"/>
              <c:delete val="1"/>
              <c:extLst>
                <c:ext xmlns:c15="http://schemas.microsoft.com/office/drawing/2012/chart" uri="{CE6537A1-D6FC-4f65-9D91-7224C49458BB}"/>
                <c:ext xmlns:c16="http://schemas.microsoft.com/office/drawing/2014/chart" uri="{C3380CC4-5D6E-409C-BE32-E72D297353CC}">
                  <c16:uniqueId val="{0000000D-609E-41E9-9F4E-16D9F16D025E}"/>
                </c:ext>
              </c:extLst>
            </c:dLbl>
            <c:dLbl>
              <c:idx val="11"/>
              <c:delete val="1"/>
              <c:extLst>
                <c:ext xmlns:c15="http://schemas.microsoft.com/office/drawing/2012/chart" uri="{CE6537A1-D6FC-4f65-9D91-7224C49458BB}"/>
                <c:ext xmlns:c16="http://schemas.microsoft.com/office/drawing/2014/chart" uri="{C3380CC4-5D6E-409C-BE32-E72D297353CC}">
                  <c16:uniqueId val="{0000000E-609E-41E9-9F4E-16D9F16D025E}"/>
                </c:ext>
              </c:extLst>
            </c:dLbl>
            <c:dLbl>
              <c:idx val="12"/>
              <c:delete val="1"/>
              <c:extLst>
                <c:ext xmlns:c15="http://schemas.microsoft.com/office/drawing/2012/chart" uri="{CE6537A1-D6FC-4f65-9D91-7224C49458BB}"/>
                <c:ext xmlns:c16="http://schemas.microsoft.com/office/drawing/2014/chart" uri="{C3380CC4-5D6E-409C-BE32-E72D297353CC}">
                  <c16:uniqueId val="{0000000F-609E-41E9-9F4E-16D9F16D02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9E-41E9-9F4E-16D9F16D025E}"/>
                </c:ext>
              </c:extLst>
            </c:dLbl>
            <c:dLbl>
              <c:idx val="14"/>
              <c:delete val="1"/>
              <c:extLst>
                <c:ext xmlns:c15="http://schemas.microsoft.com/office/drawing/2012/chart" uri="{CE6537A1-D6FC-4f65-9D91-7224C49458BB}"/>
                <c:ext xmlns:c16="http://schemas.microsoft.com/office/drawing/2014/chart" uri="{C3380CC4-5D6E-409C-BE32-E72D297353CC}">
                  <c16:uniqueId val="{00000011-609E-41E9-9F4E-16D9F16D025E}"/>
                </c:ext>
              </c:extLst>
            </c:dLbl>
            <c:dLbl>
              <c:idx val="15"/>
              <c:delete val="1"/>
              <c:extLst>
                <c:ext xmlns:c15="http://schemas.microsoft.com/office/drawing/2012/chart" uri="{CE6537A1-D6FC-4f65-9D91-7224C49458BB}"/>
                <c:ext xmlns:c16="http://schemas.microsoft.com/office/drawing/2014/chart" uri="{C3380CC4-5D6E-409C-BE32-E72D297353CC}">
                  <c16:uniqueId val="{00000012-609E-41E9-9F4E-16D9F16D025E}"/>
                </c:ext>
              </c:extLst>
            </c:dLbl>
            <c:dLbl>
              <c:idx val="16"/>
              <c:delete val="1"/>
              <c:extLst>
                <c:ext xmlns:c15="http://schemas.microsoft.com/office/drawing/2012/chart" uri="{CE6537A1-D6FC-4f65-9D91-7224C49458BB}"/>
                <c:ext xmlns:c16="http://schemas.microsoft.com/office/drawing/2014/chart" uri="{C3380CC4-5D6E-409C-BE32-E72D297353CC}">
                  <c16:uniqueId val="{00000013-609E-41E9-9F4E-16D9F16D025E}"/>
                </c:ext>
              </c:extLst>
            </c:dLbl>
            <c:dLbl>
              <c:idx val="17"/>
              <c:delete val="1"/>
              <c:extLst>
                <c:ext xmlns:c15="http://schemas.microsoft.com/office/drawing/2012/chart" uri="{CE6537A1-D6FC-4f65-9D91-7224C49458BB}"/>
                <c:ext xmlns:c16="http://schemas.microsoft.com/office/drawing/2014/chart" uri="{C3380CC4-5D6E-409C-BE32-E72D297353CC}">
                  <c16:uniqueId val="{00000014-609E-41E9-9F4E-16D9F16D025E}"/>
                </c:ext>
              </c:extLst>
            </c:dLbl>
            <c:dLbl>
              <c:idx val="18"/>
              <c:delete val="1"/>
              <c:extLst>
                <c:ext xmlns:c15="http://schemas.microsoft.com/office/drawing/2012/chart" uri="{CE6537A1-D6FC-4f65-9D91-7224C49458BB}"/>
                <c:ext xmlns:c16="http://schemas.microsoft.com/office/drawing/2014/chart" uri="{C3380CC4-5D6E-409C-BE32-E72D297353CC}">
                  <c16:uniqueId val="{00000015-609E-41E9-9F4E-16D9F16D025E}"/>
                </c:ext>
              </c:extLst>
            </c:dLbl>
            <c:dLbl>
              <c:idx val="19"/>
              <c:delete val="1"/>
              <c:extLst>
                <c:ext xmlns:c15="http://schemas.microsoft.com/office/drawing/2012/chart" uri="{CE6537A1-D6FC-4f65-9D91-7224C49458BB}"/>
                <c:ext xmlns:c16="http://schemas.microsoft.com/office/drawing/2014/chart" uri="{C3380CC4-5D6E-409C-BE32-E72D297353CC}">
                  <c16:uniqueId val="{00000016-609E-41E9-9F4E-16D9F16D025E}"/>
                </c:ext>
              </c:extLst>
            </c:dLbl>
            <c:dLbl>
              <c:idx val="20"/>
              <c:delete val="1"/>
              <c:extLst>
                <c:ext xmlns:c15="http://schemas.microsoft.com/office/drawing/2012/chart" uri="{CE6537A1-D6FC-4f65-9D91-7224C49458BB}"/>
                <c:ext xmlns:c16="http://schemas.microsoft.com/office/drawing/2014/chart" uri="{C3380CC4-5D6E-409C-BE32-E72D297353CC}">
                  <c16:uniqueId val="{00000017-609E-41E9-9F4E-16D9F16D025E}"/>
                </c:ext>
              </c:extLst>
            </c:dLbl>
            <c:dLbl>
              <c:idx val="21"/>
              <c:delete val="1"/>
              <c:extLst>
                <c:ext xmlns:c15="http://schemas.microsoft.com/office/drawing/2012/chart" uri="{CE6537A1-D6FC-4f65-9D91-7224C49458BB}"/>
                <c:ext xmlns:c16="http://schemas.microsoft.com/office/drawing/2014/chart" uri="{C3380CC4-5D6E-409C-BE32-E72D297353CC}">
                  <c16:uniqueId val="{00000018-609E-41E9-9F4E-16D9F16D025E}"/>
                </c:ext>
              </c:extLst>
            </c:dLbl>
            <c:dLbl>
              <c:idx val="22"/>
              <c:delete val="1"/>
              <c:extLst>
                <c:ext xmlns:c15="http://schemas.microsoft.com/office/drawing/2012/chart" uri="{CE6537A1-D6FC-4f65-9D91-7224C49458BB}"/>
                <c:ext xmlns:c16="http://schemas.microsoft.com/office/drawing/2014/chart" uri="{C3380CC4-5D6E-409C-BE32-E72D297353CC}">
                  <c16:uniqueId val="{00000019-609E-41E9-9F4E-16D9F16D025E}"/>
                </c:ext>
              </c:extLst>
            </c:dLbl>
            <c:dLbl>
              <c:idx val="23"/>
              <c:delete val="1"/>
              <c:extLst>
                <c:ext xmlns:c15="http://schemas.microsoft.com/office/drawing/2012/chart" uri="{CE6537A1-D6FC-4f65-9D91-7224C49458BB}"/>
                <c:ext xmlns:c16="http://schemas.microsoft.com/office/drawing/2014/chart" uri="{C3380CC4-5D6E-409C-BE32-E72D297353CC}">
                  <c16:uniqueId val="{0000001A-609E-41E9-9F4E-16D9F16D025E}"/>
                </c:ext>
              </c:extLst>
            </c:dLbl>
            <c:dLbl>
              <c:idx val="24"/>
              <c:delete val="1"/>
              <c:extLst>
                <c:ext xmlns:c15="http://schemas.microsoft.com/office/drawing/2012/chart" uri="{CE6537A1-D6FC-4f65-9D91-7224C49458BB}"/>
                <c:ext xmlns:c16="http://schemas.microsoft.com/office/drawing/2014/chart" uri="{C3380CC4-5D6E-409C-BE32-E72D297353CC}">
                  <c16:uniqueId val="{0000001B-609E-41E9-9F4E-16D9F16D02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9E-41E9-9F4E-16D9F16D02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Halle (044)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168619</v>
      </c>
      <c r="F11" s="238">
        <v>168843</v>
      </c>
      <c r="G11" s="238">
        <v>169604</v>
      </c>
      <c r="H11" s="238">
        <v>167048</v>
      </c>
      <c r="I11" s="265">
        <v>166356</v>
      </c>
      <c r="J11" s="263">
        <v>2263</v>
      </c>
      <c r="K11" s="266">
        <v>1.360335665680829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13.378682117673572</v>
      </c>
      <c r="E13" s="115">
        <v>22559</v>
      </c>
      <c r="F13" s="114">
        <v>22546</v>
      </c>
      <c r="G13" s="114">
        <v>22494</v>
      </c>
      <c r="H13" s="114">
        <v>22308</v>
      </c>
      <c r="I13" s="140">
        <v>21832</v>
      </c>
      <c r="J13" s="115">
        <v>727</v>
      </c>
      <c r="K13" s="116">
        <v>3.3299743495786003</v>
      </c>
    </row>
    <row r="14" spans="1:255" ht="14.1" customHeight="1" x14ac:dyDescent="0.2">
      <c r="A14" s="306" t="s">
        <v>230</v>
      </c>
      <c r="B14" s="307"/>
      <c r="C14" s="308"/>
      <c r="D14" s="113">
        <v>59.970703182915329</v>
      </c>
      <c r="E14" s="115">
        <v>101122</v>
      </c>
      <c r="F14" s="114">
        <v>101286</v>
      </c>
      <c r="G14" s="114">
        <v>102171</v>
      </c>
      <c r="H14" s="114">
        <v>100370</v>
      </c>
      <c r="I14" s="140">
        <v>100314</v>
      </c>
      <c r="J14" s="115">
        <v>808</v>
      </c>
      <c r="K14" s="116">
        <v>0.80547082162011285</v>
      </c>
    </row>
    <row r="15" spans="1:255" ht="14.1" customHeight="1" x14ac:dyDescent="0.2">
      <c r="A15" s="306" t="s">
        <v>231</v>
      </c>
      <c r="B15" s="307"/>
      <c r="C15" s="308"/>
      <c r="D15" s="113">
        <v>11.958913289724171</v>
      </c>
      <c r="E15" s="115">
        <v>20165</v>
      </c>
      <c r="F15" s="114">
        <v>20235</v>
      </c>
      <c r="G15" s="114">
        <v>20214</v>
      </c>
      <c r="H15" s="114">
        <v>19798</v>
      </c>
      <c r="I15" s="140">
        <v>19732</v>
      </c>
      <c r="J15" s="115">
        <v>433</v>
      </c>
      <c r="K15" s="116">
        <v>2.1944050273667139</v>
      </c>
    </row>
    <row r="16" spans="1:255" ht="14.1" customHeight="1" x14ac:dyDescent="0.2">
      <c r="A16" s="306" t="s">
        <v>232</v>
      </c>
      <c r="B16" s="307"/>
      <c r="C16" s="308"/>
      <c r="D16" s="113">
        <v>13.882777148482674</v>
      </c>
      <c r="E16" s="115">
        <v>23409</v>
      </c>
      <c r="F16" s="114">
        <v>23393</v>
      </c>
      <c r="G16" s="114">
        <v>23336</v>
      </c>
      <c r="H16" s="114">
        <v>23216</v>
      </c>
      <c r="I16" s="140">
        <v>23113</v>
      </c>
      <c r="J16" s="115">
        <v>296</v>
      </c>
      <c r="K16" s="116">
        <v>1.280664561069528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0.69802335442625085</v>
      </c>
      <c r="E18" s="115">
        <v>1177</v>
      </c>
      <c r="F18" s="114">
        <v>1159</v>
      </c>
      <c r="G18" s="114">
        <v>1232</v>
      </c>
      <c r="H18" s="114">
        <v>1224</v>
      </c>
      <c r="I18" s="140">
        <v>1208</v>
      </c>
      <c r="J18" s="115">
        <v>-31</v>
      </c>
      <c r="K18" s="116">
        <v>-2.5662251655629138</v>
      </c>
    </row>
    <row r="19" spans="1:255" ht="14.1" customHeight="1" x14ac:dyDescent="0.2">
      <c r="A19" s="306" t="s">
        <v>235</v>
      </c>
      <c r="B19" s="307" t="s">
        <v>236</v>
      </c>
      <c r="C19" s="308"/>
      <c r="D19" s="113">
        <v>0.3670997930245109</v>
      </c>
      <c r="E19" s="115">
        <v>619</v>
      </c>
      <c r="F19" s="114">
        <v>612</v>
      </c>
      <c r="G19" s="114">
        <v>665</v>
      </c>
      <c r="H19" s="114">
        <v>657</v>
      </c>
      <c r="I19" s="140">
        <v>634</v>
      </c>
      <c r="J19" s="115">
        <v>-15</v>
      </c>
      <c r="K19" s="116">
        <v>-2.3659305993690851</v>
      </c>
    </row>
    <row r="20" spans="1:255" ht="14.1" customHeight="1" x14ac:dyDescent="0.2">
      <c r="A20" s="306">
        <v>12</v>
      </c>
      <c r="B20" s="307" t="s">
        <v>237</v>
      </c>
      <c r="C20" s="308"/>
      <c r="D20" s="113">
        <v>0.68438313594553402</v>
      </c>
      <c r="E20" s="115">
        <v>1154</v>
      </c>
      <c r="F20" s="114">
        <v>1173</v>
      </c>
      <c r="G20" s="114">
        <v>1224</v>
      </c>
      <c r="H20" s="114">
        <v>1215</v>
      </c>
      <c r="I20" s="140">
        <v>1194</v>
      </c>
      <c r="J20" s="115">
        <v>-40</v>
      </c>
      <c r="K20" s="116">
        <v>-3.3500837520938025</v>
      </c>
    </row>
    <row r="21" spans="1:255" ht="14.1" customHeight="1" x14ac:dyDescent="0.2">
      <c r="A21" s="306">
        <v>21</v>
      </c>
      <c r="B21" s="307" t="s">
        <v>238</v>
      </c>
      <c r="C21" s="308"/>
      <c r="D21" s="113">
        <v>0.31550418398875574</v>
      </c>
      <c r="E21" s="115">
        <v>532</v>
      </c>
      <c r="F21" s="114">
        <v>532</v>
      </c>
      <c r="G21" s="114">
        <v>553</v>
      </c>
      <c r="H21" s="114">
        <v>540</v>
      </c>
      <c r="I21" s="140">
        <v>468</v>
      </c>
      <c r="J21" s="115">
        <v>64</v>
      </c>
      <c r="K21" s="116">
        <v>13.675213675213675</v>
      </c>
    </row>
    <row r="22" spans="1:255" ht="14.1" customHeight="1" x14ac:dyDescent="0.2">
      <c r="A22" s="306">
        <v>22</v>
      </c>
      <c r="B22" s="307" t="s">
        <v>239</v>
      </c>
      <c r="C22" s="308"/>
      <c r="D22" s="113">
        <v>1.0485176640829326</v>
      </c>
      <c r="E22" s="115">
        <v>1768</v>
      </c>
      <c r="F22" s="114">
        <v>1786</v>
      </c>
      <c r="G22" s="114">
        <v>1817</v>
      </c>
      <c r="H22" s="114">
        <v>1760</v>
      </c>
      <c r="I22" s="140">
        <v>1783</v>
      </c>
      <c r="J22" s="115">
        <v>-15</v>
      </c>
      <c r="K22" s="116">
        <v>-0.84127874369040945</v>
      </c>
    </row>
    <row r="23" spans="1:255" ht="14.1" customHeight="1" x14ac:dyDescent="0.2">
      <c r="A23" s="306">
        <v>23</v>
      </c>
      <c r="B23" s="307" t="s">
        <v>240</v>
      </c>
      <c r="C23" s="308"/>
      <c r="D23" s="113">
        <v>0.38370527639234014</v>
      </c>
      <c r="E23" s="115">
        <v>647</v>
      </c>
      <c r="F23" s="114">
        <v>637</v>
      </c>
      <c r="G23" s="114">
        <v>626</v>
      </c>
      <c r="H23" s="114">
        <v>598</v>
      </c>
      <c r="I23" s="140">
        <v>587</v>
      </c>
      <c r="J23" s="115">
        <v>60</v>
      </c>
      <c r="K23" s="116">
        <v>10.221465076660989</v>
      </c>
    </row>
    <row r="24" spans="1:255" ht="14.1" customHeight="1" x14ac:dyDescent="0.2">
      <c r="A24" s="306">
        <v>24</v>
      </c>
      <c r="B24" s="307" t="s">
        <v>241</v>
      </c>
      <c r="C24" s="308"/>
      <c r="D24" s="113">
        <v>2.4255866776579151</v>
      </c>
      <c r="E24" s="115">
        <v>4090</v>
      </c>
      <c r="F24" s="114">
        <v>4071</v>
      </c>
      <c r="G24" s="114">
        <v>4179</v>
      </c>
      <c r="H24" s="114">
        <v>4088</v>
      </c>
      <c r="I24" s="140">
        <v>4086</v>
      </c>
      <c r="J24" s="115">
        <v>4</v>
      </c>
      <c r="K24" s="116">
        <v>9.7895252080274109E-2</v>
      </c>
    </row>
    <row r="25" spans="1:255" ht="14.1" customHeight="1" x14ac:dyDescent="0.2">
      <c r="A25" s="306">
        <v>25</v>
      </c>
      <c r="B25" s="307" t="s">
        <v>242</v>
      </c>
      <c r="C25" s="308"/>
      <c r="D25" s="113">
        <v>3.9360926111529544</v>
      </c>
      <c r="E25" s="115">
        <v>6637</v>
      </c>
      <c r="F25" s="114">
        <v>6638</v>
      </c>
      <c r="G25" s="114">
        <v>6715</v>
      </c>
      <c r="H25" s="114">
        <v>6678</v>
      </c>
      <c r="I25" s="140">
        <v>6671</v>
      </c>
      <c r="J25" s="115">
        <v>-34</v>
      </c>
      <c r="K25" s="116">
        <v>-0.50966871533503222</v>
      </c>
    </row>
    <row r="26" spans="1:255" ht="14.1" customHeight="1" x14ac:dyDescent="0.2">
      <c r="A26" s="306">
        <v>26</v>
      </c>
      <c r="B26" s="307" t="s">
        <v>243</v>
      </c>
      <c r="C26" s="308"/>
      <c r="D26" s="113">
        <v>2.9035873774604286</v>
      </c>
      <c r="E26" s="115">
        <v>4896</v>
      </c>
      <c r="F26" s="114">
        <v>4950</v>
      </c>
      <c r="G26" s="114">
        <v>4997</v>
      </c>
      <c r="H26" s="114">
        <v>4968</v>
      </c>
      <c r="I26" s="140">
        <v>5044</v>
      </c>
      <c r="J26" s="115">
        <v>-148</v>
      </c>
      <c r="K26" s="116">
        <v>-2.9341792228390164</v>
      </c>
    </row>
    <row r="27" spans="1:255" ht="14.1" customHeight="1" x14ac:dyDescent="0.2">
      <c r="A27" s="306">
        <v>27</v>
      </c>
      <c r="B27" s="307" t="s">
        <v>244</v>
      </c>
      <c r="C27" s="308"/>
      <c r="D27" s="113">
        <v>1.8604071901742982</v>
      </c>
      <c r="E27" s="115">
        <v>3137</v>
      </c>
      <c r="F27" s="114">
        <v>3138</v>
      </c>
      <c r="G27" s="114">
        <v>3139</v>
      </c>
      <c r="H27" s="114">
        <v>3061</v>
      </c>
      <c r="I27" s="140">
        <v>3081</v>
      </c>
      <c r="J27" s="115">
        <v>56</v>
      </c>
      <c r="K27" s="116">
        <v>1.8175916910094125</v>
      </c>
    </row>
    <row r="28" spans="1:255" ht="14.1" customHeight="1" x14ac:dyDescent="0.2">
      <c r="A28" s="306">
        <v>28</v>
      </c>
      <c r="B28" s="307" t="s">
        <v>245</v>
      </c>
      <c r="C28" s="308"/>
      <c r="D28" s="113">
        <v>0.15360072115242054</v>
      </c>
      <c r="E28" s="115">
        <v>259</v>
      </c>
      <c r="F28" s="114">
        <v>289</v>
      </c>
      <c r="G28" s="114">
        <v>289</v>
      </c>
      <c r="H28" s="114">
        <v>295</v>
      </c>
      <c r="I28" s="140">
        <v>302</v>
      </c>
      <c r="J28" s="115">
        <v>-43</v>
      </c>
      <c r="K28" s="116">
        <v>-14.23841059602649</v>
      </c>
    </row>
    <row r="29" spans="1:255" ht="14.1" customHeight="1" x14ac:dyDescent="0.2">
      <c r="A29" s="306">
        <v>29</v>
      </c>
      <c r="B29" s="307" t="s">
        <v>246</v>
      </c>
      <c r="C29" s="308"/>
      <c r="D29" s="113">
        <v>1.7412035417123812</v>
      </c>
      <c r="E29" s="115">
        <v>2936</v>
      </c>
      <c r="F29" s="114">
        <v>2937</v>
      </c>
      <c r="G29" s="114">
        <v>2899</v>
      </c>
      <c r="H29" s="114">
        <v>2835</v>
      </c>
      <c r="I29" s="140">
        <v>2800</v>
      </c>
      <c r="J29" s="115">
        <v>136</v>
      </c>
      <c r="K29" s="116">
        <v>4.8571428571428568</v>
      </c>
    </row>
    <row r="30" spans="1:255" ht="14.1" customHeight="1" x14ac:dyDescent="0.2">
      <c r="A30" s="306" t="s">
        <v>247</v>
      </c>
      <c r="B30" s="307" t="s">
        <v>248</v>
      </c>
      <c r="C30" s="308"/>
      <c r="D30" s="113">
        <v>0.49223397126065271</v>
      </c>
      <c r="E30" s="115">
        <v>830</v>
      </c>
      <c r="F30" s="114">
        <v>802</v>
      </c>
      <c r="G30" s="114">
        <v>799</v>
      </c>
      <c r="H30" s="114">
        <v>768</v>
      </c>
      <c r="I30" s="140">
        <v>782</v>
      </c>
      <c r="J30" s="115">
        <v>48</v>
      </c>
      <c r="K30" s="116">
        <v>6.1381074168797953</v>
      </c>
    </row>
    <row r="31" spans="1:255" ht="14.1" customHeight="1" x14ac:dyDescent="0.2">
      <c r="A31" s="306" t="s">
        <v>249</v>
      </c>
      <c r="B31" s="307" t="s">
        <v>250</v>
      </c>
      <c r="C31" s="308"/>
      <c r="D31" s="113">
        <v>1.2394807228129689</v>
      </c>
      <c r="E31" s="115">
        <v>2090</v>
      </c>
      <c r="F31" s="114">
        <v>2119</v>
      </c>
      <c r="G31" s="114">
        <v>2083</v>
      </c>
      <c r="H31" s="114">
        <v>2054</v>
      </c>
      <c r="I31" s="140">
        <v>2006</v>
      </c>
      <c r="J31" s="115">
        <v>84</v>
      </c>
      <c r="K31" s="116">
        <v>4.1874376869391821</v>
      </c>
    </row>
    <row r="32" spans="1:255" ht="14.1" customHeight="1" x14ac:dyDescent="0.2">
      <c r="A32" s="306">
        <v>31</v>
      </c>
      <c r="B32" s="307" t="s">
        <v>251</v>
      </c>
      <c r="C32" s="308"/>
      <c r="D32" s="113">
        <v>0.88898641315628724</v>
      </c>
      <c r="E32" s="115">
        <v>1499</v>
      </c>
      <c r="F32" s="114">
        <v>1488</v>
      </c>
      <c r="G32" s="114">
        <v>1492</v>
      </c>
      <c r="H32" s="114">
        <v>1492</v>
      </c>
      <c r="I32" s="140">
        <v>1486</v>
      </c>
      <c r="J32" s="115">
        <v>13</v>
      </c>
      <c r="K32" s="116">
        <v>0.87483176312247646</v>
      </c>
    </row>
    <row r="33" spans="1:11" ht="14.1" customHeight="1" x14ac:dyDescent="0.2">
      <c r="A33" s="306">
        <v>32</v>
      </c>
      <c r="B33" s="307" t="s">
        <v>252</v>
      </c>
      <c r="C33" s="308"/>
      <c r="D33" s="113">
        <v>2.0086704345299164</v>
      </c>
      <c r="E33" s="115">
        <v>3387</v>
      </c>
      <c r="F33" s="114">
        <v>3383</v>
      </c>
      <c r="G33" s="114">
        <v>3591</v>
      </c>
      <c r="H33" s="114">
        <v>3510</v>
      </c>
      <c r="I33" s="140">
        <v>3405</v>
      </c>
      <c r="J33" s="115">
        <v>-18</v>
      </c>
      <c r="K33" s="116">
        <v>-0.52863436123348018</v>
      </c>
    </row>
    <row r="34" spans="1:11" ht="14.1" customHeight="1" x14ac:dyDescent="0.2">
      <c r="A34" s="306">
        <v>33</v>
      </c>
      <c r="B34" s="307" t="s">
        <v>253</v>
      </c>
      <c r="C34" s="308"/>
      <c r="D34" s="113">
        <v>1.3219150866746927</v>
      </c>
      <c r="E34" s="115">
        <v>2229</v>
      </c>
      <c r="F34" s="114">
        <v>2170</v>
      </c>
      <c r="G34" s="114">
        <v>2338</v>
      </c>
      <c r="H34" s="114">
        <v>2235</v>
      </c>
      <c r="I34" s="140">
        <v>2201</v>
      </c>
      <c r="J34" s="115">
        <v>28</v>
      </c>
      <c r="K34" s="116">
        <v>1.2721490231712858</v>
      </c>
    </row>
    <row r="35" spans="1:11" ht="14.1" customHeight="1" x14ac:dyDescent="0.2">
      <c r="A35" s="306">
        <v>34</v>
      </c>
      <c r="B35" s="307" t="s">
        <v>254</v>
      </c>
      <c r="C35" s="308"/>
      <c r="D35" s="113">
        <v>3.0471061979966669</v>
      </c>
      <c r="E35" s="115">
        <v>5138</v>
      </c>
      <c r="F35" s="114">
        <v>5183</v>
      </c>
      <c r="G35" s="114">
        <v>5231</v>
      </c>
      <c r="H35" s="114">
        <v>5081</v>
      </c>
      <c r="I35" s="140">
        <v>5046</v>
      </c>
      <c r="J35" s="115">
        <v>92</v>
      </c>
      <c r="K35" s="116">
        <v>1.823226317875545</v>
      </c>
    </row>
    <row r="36" spans="1:11" ht="14.1" customHeight="1" x14ac:dyDescent="0.2">
      <c r="A36" s="306">
        <v>41</v>
      </c>
      <c r="B36" s="307" t="s">
        <v>255</v>
      </c>
      <c r="C36" s="308"/>
      <c r="D36" s="113">
        <v>3.0156743901932761</v>
      </c>
      <c r="E36" s="115">
        <v>5085</v>
      </c>
      <c r="F36" s="114">
        <v>5104</v>
      </c>
      <c r="G36" s="114">
        <v>5136</v>
      </c>
      <c r="H36" s="114">
        <v>5061</v>
      </c>
      <c r="I36" s="140">
        <v>5065</v>
      </c>
      <c r="J36" s="115">
        <v>20</v>
      </c>
      <c r="K36" s="116">
        <v>0.39486673247778875</v>
      </c>
    </row>
    <row r="37" spans="1:11" ht="14.1" customHeight="1" x14ac:dyDescent="0.2">
      <c r="A37" s="306">
        <v>42</v>
      </c>
      <c r="B37" s="307" t="s">
        <v>256</v>
      </c>
      <c r="C37" s="308"/>
      <c r="D37" s="113">
        <v>0.21171991293982292</v>
      </c>
      <c r="E37" s="115">
        <v>357</v>
      </c>
      <c r="F37" s="114">
        <v>352</v>
      </c>
      <c r="G37" s="114">
        <v>348</v>
      </c>
      <c r="H37" s="114">
        <v>354</v>
      </c>
      <c r="I37" s="140">
        <v>341</v>
      </c>
      <c r="J37" s="115">
        <v>16</v>
      </c>
      <c r="K37" s="116">
        <v>4.6920821114369504</v>
      </c>
    </row>
    <row r="38" spans="1:11" ht="14.1" customHeight="1" x14ac:dyDescent="0.2">
      <c r="A38" s="306">
        <v>43</v>
      </c>
      <c r="B38" s="307" t="s">
        <v>257</v>
      </c>
      <c r="C38" s="308"/>
      <c r="D38" s="113">
        <v>1.5953125092664528</v>
      </c>
      <c r="E38" s="115">
        <v>2690</v>
      </c>
      <c r="F38" s="114">
        <v>2686</v>
      </c>
      <c r="G38" s="114">
        <v>2683</v>
      </c>
      <c r="H38" s="114">
        <v>2569</v>
      </c>
      <c r="I38" s="140">
        <v>2538</v>
      </c>
      <c r="J38" s="115">
        <v>152</v>
      </c>
      <c r="K38" s="116">
        <v>5.9889676910953504</v>
      </c>
    </row>
    <row r="39" spans="1:11" ht="14.1" customHeight="1" x14ac:dyDescent="0.2">
      <c r="A39" s="306">
        <v>51</v>
      </c>
      <c r="B39" s="307" t="s">
        <v>258</v>
      </c>
      <c r="C39" s="308"/>
      <c r="D39" s="113">
        <v>6.974896067465707</v>
      </c>
      <c r="E39" s="115">
        <v>11761</v>
      </c>
      <c r="F39" s="114">
        <v>11739</v>
      </c>
      <c r="G39" s="114">
        <v>11930</v>
      </c>
      <c r="H39" s="114">
        <v>11839</v>
      </c>
      <c r="I39" s="140">
        <v>11721</v>
      </c>
      <c r="J39" s="115">
        <v>40</v>
      </c>
      <c r="K39" s="116">
        <v>0.34126780991382988</v>
      </c>
    </row>
    <row r="40" spans="1:11" ht="14.1" customHeight="1" x14ac:dyDescent="0.2">
      <c r="A40" s="306" t="s">
        <v>259</v>
      </c>
      <c r="B40" s="307" t="s">
        <v>260</v>
      </c>
      <c r="C40" s="308"/>
      <c r="D40" s="113">
        <v>5.457273498241598</v>
      </c>
      <c r="E40" s="115">
        <v>9202</v>
      </c>
      <c r="F40" s="114">
        <v>9175</v>
      </c>
      <c r="G40" s="114">
        <v>9263</v>
      </c>
      <c r="H40" s="114">
        <v>9228</v>
      </c>
      <c r="I40" s="140">
        <v>9137</v>
      </c>
      <c r="J40" s="115">
        <v>65</v>
      </c>
      <c r="K40" s="116">
        <v>0.71139323629199958</v>
      </c>
    </row>
    <row r="41" spans="1:11" ht="14.1" customHeight="1" x14ac:dyDescent="0.2">
      <c r="A41" s="306"/>
      <c r="B41" s="307" t="s">
        <v>261</v>
      </c>
      <c r="C41" s="308"/>
      <c r="D41" s="113">
        <v>4.3844406620843444</v>
      </c>
      <c r="E41" s="115">
        <v>7393</v>
      </c>
      <c r="F41" s="114">
        <v>7363</v>
      </c>
      <c r="G41" s="114">
        <v>7490</v>
      </c>
      <c r="H41" s="114">
        <v>7390</v>
      </c>
      <c r="I41" s="140">
        <v>7251</v>
      </c>
      <c r="J41" s="115">
        <v>142</v>
      </c>
      <c r="K41" s="116">
        <v>1.9583505723348504</v>
      </c>
    </row>
    <row r="42" spans="1:11" ht="14.1" customHeight="1" x14ac:dyDescent="0.2">
      <c r="A42" s="306">
        <v>52</v>
      </c>
      <c r="B42" s="307" t="s">
        <v>262</v>
      </c>
      <c r="C42" s="308"/>
      <c r="D42" s="113">
        <v>5.0379850432039097</v>
      </c>
      <c r="E42" s="115">
        <v>8495</v>
      </c>
      <c r="F42" s="114">
        <v>8374</v>
      </c>
      <c r="G42" s="114">
        <v>8505</v>
      </c>
      <c r="H42" s="114">
        <v>8375</v>
      </c>
      <c r="I42" s="140">
        <v>8235</v>
      </c>
      <c r="J42" s="115">
        <v>260</v>
      </c>
      <c r="K42" s="116">
        <v>3.1572556162720096</v>
      </c>
    </row>
    <row r="43" spans="1:11" ht="14.1" customHeight="1" x14ac:dyDescent="0.2">
      <c r="A43" s="306" t="s">
        <v>263</v>
      </c>
      <c r="B43" s="307" t="s">
        <v>264</v>
      </c>
      <c r="C43" s="308"/>
      <c r="D43" s="113">
        <v>3.9123704920560556</v>
      </c>
      <c r="E43" s="115">
        <v>6597</v>
      </c>
      <c r="F43" s="114">
        <v>6500</v>
      </c>
      <c r="G43" s="114">
        <v>6577</v>
      </c>
      <c r="H43" s="114">
        <v>6538</v>
      </c>
      <c r="I43" s="140">
        <v>6444</v>
      </c>
      <c r="J43" s="115">
        <v>153</v>
      </c>
      <c r="K43" s="116">
        <v>2.3743016759776538</v>
      </c>
    </row>
    <row r="44" spans="1:11" ht="14.1" customHeight="1" x14ac:dyDescent="0.2">
      <c r="A44" s="306">
        <v>53</v>
      </c>
      <c r="B44" s="307" t="s">
        <v>265</v>
      </c>
      <c r="C44" s="308"/>
      <c r="D44" s="113">
        <v>1.2940415967358365</v>
      </c>
      <c r="E44" s="115">
        <v>2182</v>
      </c>
      <c r="F44" s="114">
        <v>2186</v>
      </c>
      <c r="G44" s="114">
        <v>2182</v>
      </c>
      <c r="H44" s="114">
        <v>2128</v>
      </c>
      <c r="I44" s="140">
        <v>2090</v>
      </c>
      <c r="J44" s="115">
        <v>92</v>
      </c>
      <c r="K44" s="116">
        <v>4.401913875598086</v>
      </c>
    </row>
    <row r="45" spans="1:11" ht="14.1" customHeight="1" x14ac:dyDescent="0.2">
      <c r="A45" s="306" t="s">
        <v>266</v>
      </c>
      <c r="B45" s="307" t="s">
        <v>267</v>
      </c>
      <c r="C45" s="308"/>
      <c r="D45" s="113">
        <v>1.2062697560773104</v>
      </c>
      <c r="E45" s="115">
        <v>2034</v>
      </c>
      <c r="F45" s="114">
        <v>2036</v>
      </c>
      <c r="G45" s="114">
        <v>2029</v>
      </c>
      <c r="H45" s="114">
        <v>1975</v>
      </c>
      <c r="I45" s="140">
        <v>1940</v>
      </c>
      <c r="J45" s="115">
        <v>94</v>
      </c>
      <c r="K45" s="116">
        <v>4.8453608247422677</v>
      </c>
    </row>
    <row r="46" spans="1:11" ht="14.1" customHeight="1" x14ac:dyDescent="0.2">
      <c r="A46" s="306">
        <v>54</v>
      </c>
      <c r="B46" s="307" t="s">
        <v>268</v>
      </c>
      <c r="C46" s="308"/>
      <c r="D46" s="113">
        <v>3.0162674431706984</v>
      </c>
      <c r="E46" s="115">
        <v>5086</v>
      </c>
      <c r="F46" s="114">
        <v>5023</v>
      </c>
      <c r="G46" s="114">
        <v>4808</v>
      </c>
      <c r="H46" s="114">
        <v>4755</v>
      </c>
      <c r="I46" s="140">
        <v>4699</v>
      </c>
      <c r="J46" s="115">
        <v>387</v>
      </c>
      <c r="K46" s="116">
        <v>8.2357948499680784</v>
      </c>
    </row>
    <row r="47" spans="1:11" ht="14.1" customHeight="1" x14ac:dyDescent="0.2">
      <c r="A47" s="306">
        <v>61</v>
      </c>
      <c r="B47" s="307" t="s">
        <v>269</v>
      </c>
      <c r="C47" s="308"/>
      <c r="D47" s="113">
        <v>2.2565665790925102</v>
      </c>
      <c r="E47" s="115">
        <v>3805</v>
      </c>
      <c r="F47" s="114">
        <v>3838</v>
      </c>
      <c r="G47" s="114">
        <v>3838</v>
      </c>
      <c r="H47" s="114">
        <v>3712</v>
      </c>
      <c r="I47" s="140">
        <v>3395</v>
      </c>
      <c r="J47" s="115">
        <v>410</v>
      </c>
      <c r="K47" s="116">
        <v>12.076583210603829</v>
      </c>
    </row>
    <row r="48" spans="1:11" ht="14.1" customHeight="1" x14ac:dyDescent="0.2">
      <c r="A48" s="306">
        <v>62</v>
      </c>
      <c r="B48" s="307" t="s">
        <v>270</v>
      </c>
      <c r="C48" s="308"/>
      <c r="D48" s="113">
        <v>6.3759125602690085</v>
      </c>
      <c r="E48" s="115">
        <v>10751</v>
      </c>
      <c r="F48" s="114">
        <v>10732</v>
      </c>
      <c r="G48" s="114">
        <v>10617</v>
      </c>
      <c r="H48" s="114">
        <v>10544</v>
      </c>
      <c r="I48" s="140">
        <v>10471</v>
      </c>
      <c r="J48" s="115">
        <v>280</v>
      </c>
      <c r="K48" s="116">
        <v>2.6740521440168084</v>
      </c>
    </row>
    <row r="49" spans="1:11" ht="14.1" customHeight="1" x14ac:dyDescent="0.2">
      <c r="A49" s="306">
        <v>63</v>
      </c>
      <c r="B49" s="307" t="s">
        <v>271</v>
      </c>
      <c r="C49" s="308"/>
      <c r="D49" s="113">
        <v>1.757215972102788</v>
      </c>
      <c r="E49" s="115">
        <v>2963</v>
      </c>
      <c r="F49" s="114">
        <v>3055</v>
      </c>
      <c r="G49" s="114">
        <v>3042</v>
      </c>
      <c r="H49" s="114">
        <v>2991</v>
      </c>
      <c r="I49" s="140">
        <v>2909</v>
      </c>
      <c r="J49" s="115">
        <v>54</v>
      </c>
      <c r="K49" s="116">
        <v>1.8563080096253008</v>
      </c>
    </row>
    <row r="50" spans="1:11" ht="14.1" customHeight="1" x14ac:dyDescent="0.2">
      <c r="A50" s="306" t="s">
        <v>272</v>
      </c>
      <c r="B50" s="307" t="s">
        <v>273</v>
      </c>
      <c r="C50" s="308"/>
      <c r="D50" s="113">
        <v>0.41928845503768852</v>
      </c>
      <c r="E50" s="115">
        <v>707</v>
      </c>
      <c r="F50" s="114">
        <v>746</v>
      </c>
      <c r="G50" s="114">
        <v>745</v>
      </c>
      <c r="H50" s="114">
        <v>744</v>
      </c>
      <c r="I50" s="140">
        <v>704</v>
      </c>
      <c r="J50" s="115">
        <v>3</v>
      </c>
      <c r="K50" s="116">
        <v>0.42613636363636365</v>
      </c>
    </row>
    <row r="51" spans="1:11" ht="14.1" customHeight="1" x14ac:dyDescent="0.2">
      <c r="A51" s="306" t="s">
        <v>274</v>
      </c>
      <c r="B51" s="307" t="s">
        <v>275</v>
      </c>
      <c r="C51" s="308"/>
      <c r="D51" s="113">
        <v>1.113160438621982</v>
      </c>
      <c r="E51" s="115">
        <v>1877</v>
      </c>
      <c r="F51" s="114">
        <v>1923</v>
      </c>
      <c r="G51" s="114">
        <v>1917</v>
      </c>
      <c r="H51" s="114">
        <v>1889</v>
      </c>
      <c r="I51" s="140">
        <v>1846</v>
      </c>
      <c r="J51" s="115">
        <v>31</v>
      </c>
      <c r="K51" s="116">
        <v>1.6793066088840736</v>
      </c>
    </row>
    <row r="52" spans="1:11" ht="14.1" customHeight="1" x14ac:dyDescent="0.2">
      <c r="A52" s="306">
        <v>71</v>
      </c>
      <c r="B52" s="307" t="s">
        <v>276</v>
      </c>
      <c r="C52" s="308"/>
      <c r="D52" s="113">
        <v>11.243691398952668</v>
      </c>
      <c r="E52" s="115">
        <v>18959</v>
      </c>
      <c r="F52" s="114">
        <v>18994</v>
      </c>
      <c r="G52" s="114">
        <v>18972</v>
      </c>
      <c r="H52" s="114">
        <v>18808</v>
      </c>
      <c r="I52" s="140">
        <v>18713</v>
      </c>
      <c r="J52" s="115">
        <v>246</v>
      </c>
      <c r="K52" s="116">
        <v>1.3145941324213113</v>
      </c>
    </row>
    <row r="53" spans="1:11" ht="14.1" customHeight="1" x14ac:dyDescent="0.2">
      <c r="A53" s="306" t="s">
        <v>277</v>
      </c>
      <c r="B53" s="307" t="s">
        <v>278</v>
      </c>
      <c r="C53" s="308"/>
      <c r="D53" s="113">
        <v>4.5172845290269779</v>
      </c>
      <c r="E53" s="115">
        <v>7617</v>
      </c>
      <c r="F53" s="114">
        <v>7658</v>
      </c>
      <c r="G53" s="114">
        <v>7646</v>
      </c>
      <c r="H53" s="114">
        <v>7605</v>
      </c>
      <c r="I53" s="140">
        <v>7605</v>
      </c>
      <c r="J53" s="115">
        <v>12</v>
      </c>
      <c r="K53" s="116">
        <v>0.15779092702169625</v>
      </c>
    </row>
    <row r="54" spans="1:11" ht="14.1" customHeight="1" x14ac:dyDescent="0.2">
      <c r="A54" s="306" t="s">
        <v>279</v>
      </c>
      <c r="B54" s="307" t="s">
        <v>280</v>
      </c>
      <c r="C54" s="308"/>
      <c r="D54" s="113">
        <v>5.5681744050196</v>
      </c>
      <c r="E54" s="115">
        <v>9389</v>
      </c>
      <c r="F54" s="114">
        <v>9385</v>
      </c>
      <c r="G54" s="114">
        <v>9370</v>
      </c>
      <c r="H54" s="114">
        <v>9291</v>
      </c>
      <c r="I54" s="140">
        <v>9208</v>
      </c>
      <c r="J54" s="115">
        <v>181</v>
      </c>
      <c r="K54" s="116">
        <v>1.9656820156385753</v>
      </c>
    </row>
    <row r="55" spans="1:11" ht="14.1" customHeight="1" x14ac:dyDescent="0.2">
      <c r="A55" s="306">
        <v>72</v>
      </c>
      <c r="B55" s="307" t="s">
        <v>281</v>
      </c>
      <c r="C55" s="308"/>
      <c r="D55" s="113">
        <v>2.5750360279683786</v>
      </c>
      <c r="E55" s="115">
        <v>4342</v>
      </c>
      <c r="F55" s="114">
        <v>4349</v>
      </c>
      <c r="G55" s="114">
        <v>4370</v>
      </c>
      <c r="H55" s="114">
        <v>4248</v>
      </c>
      <c r="I55" s="140">
        <v>4271</v>
      </c>
      <c r="J55" s="115">
        <v>71</v>
      </c>
      <c r="K55" s="116">
        <v>1.662374151252634</v>
      </c>
    </row>
    <row r="56" spans="1:11" ht="14.1" customHeight="1" x14ac:dyDescent="0.2">
      <c r="A56" s="306" t="s">
        <v>282</v>
      </c>
      <c r="B56" s="307" t="s">
        <v>283</v>
      </c>
      <c r="C56" s="308"/>
      <c r="D56" s="113">
        <v>1.0040386907762471</v>
      </c>
      <c r="E56" s="115">
        <v>1693</v>
      </c>
      <c r="F56" s="114">
        <v>1700</v>
      </c>
      <c r="G56" s="114">
        <v>1712</v>
      </c>
      <c r="H56" s="114">
        <v>1630</v>
      </c>
      <c r="I56" s="140">
        <v>1635</v>
      </c>
      <c r="J56" s="115">
        <v>58</v>
      </c>
      <c r="K56" s="116">
        <v>3.547400611620795</v>
      </c>
    </row>
    <row r="57" spans="1:11" ht="14.1" customHeight="1" x14ac:dyDescent="0.2">
      <c r="A57" s="306" t="s">
        <v>284</v>
      </c>
      <c r="B57" s="307" t="s">
        <v>285</v>
      </c>
      <c r="C57" s="308"/>
      <c r="D57" s="113">
        <v>1.1908503786643261</v>
      </c>
      <c r="E57" s="115">
        <v>2008</v>
      </c>
      <c r="F57" s="114">
        <v>2010</v>
      </c>
      <c r="G57" s="114">
        <v>2010</v>
      </c>
      <c r="H57" s="114">
        <v>1984</v>
      </c>
      <c r="I57" s="140">
        <v>1987</v>
      </c>
      <c r="J57" s="115">
        <v>21</v>
      </c>
      <c r="K57" s="116">
        <v>1.0568696527428283</v>
      </c>
    </row>
    <row r="58" spans="1:11" ht="14.1" customHeight="1" x14ac:dyDescent="0.2">
      <c r="A58" s="306">
        <v>73</v>
      </c>
      <c r="B58" s="307" t="s">
        <v>286</v>
      </c>
      <c r="C58" s="308"/>
      <c r="D58" s="113">
        <v>4.4247682645490718</v>
      </c>
      <c r="E58" s="115">
        <v>7461</v>
      </c>
      <c r="F58" s="114">
        <v>7488</v>
      </c>
      <c r="G58" s="114">
        <v>7468</v>
      </c>
      <c r="H58" s="114">
        <v>7374</v>
      </c>
      <c r="I58" s="140">
        <v>7436</v>
      </c>
      <c r="J58" s="115">
        <v>25</v>
      </c>
      <c r="K58" s="116">
        <v>0.33620225927918235</v>
      </c>
    </row>
    <row r="59" spans="1:11" ht="14.1" customHeight="1" x14ac:dyDescent="0.2">
      <c r="A59" s="306" t="s">
        <v>287</v>
      </c>
      <c r="B59" s="307" t="s">
        <v>288</v>
      </c>
      <c r="C59" s="308"/>
      <c r="D59" s="113">
        <v>3.7107324797324144</v>
      </c>
      <c r="E59" s="115">
        <v>6257</v>
      </c>
      <c r="F59" s="114">
        <v>6255</v>
      </c>
      <c r="G59" s="114">
        <v>6235</v>
      </c>
      <c r="H59" s="114">
        <v>6163</v>
      </c>
      <c r="I59" s="140">
        <v>6220</v>
      </c>
      <c r="J59" s="115">
        <v>37</v>
      </c>
      <c r="K59" s="116">
        <v>0.59485530546623799</v>
      </c>
    </row>
    <row r="60" spans="1:11" ht="14.1" customHeight="1" x14ac:dyDescent="0.2">
      <c r="A60" s="306">
        <v>81</v>
      </c>
      <c r="B60" s="307" t="s">
        <v>289</v>
      </c>
      <c r="C60" s="308"/>
      <c r="D60" s="113">
        <v>9.3737953611396101</v>
      </c>
      <c r="E60" s="115">
        <v>15806</v>
      </c>
      <c r="F60" s="114">
        <v>15747</v>
      </c>
      <c r="G60" s="114">
        <v>15754</v>
      </c>
      <c r="H60" s="114">
        <v>15251</v>
      </c>
      <c r="I60" s="140">
        <v>15254</v>
      </c>
      <c r="J60" s="115">
        <v>552</v>
      </c>
      <c r="K60" s="116">
        <v>3.6187229579126785</v>
      </c>
    </row>
    <row r="61" spans="1:11" ht="14.1" customHeight="1" x14ac:dyDescent="0.2">
      <c r="A61" s="306" t="s">
        <v>290</v>
      </c>
      <c r="B61" s="307" t="s">
        <v>291</v>
      </c>
      <c r="C61" s="308"/>
      <c r="D61" s="113">
        <v>1.8515113955129612</v>
      </c>
      <c r="E61" s="115">
        <v>3122</v>
      </c>
      <c r="F61" s="114">
        <v>3117</v>
      </c>
      <c r="G61" s="114">
        <v>3130</v>
      </c>
      <c r="H61" s="114">
        <v>3050</v>
      </c>
      <c r="I61" s="140">
        <v>3069</v>
      </c>
      <c r="J61" s="115">
        <v>53</v>
      </c>
      <c r="K61" s="116">
        <v>1.7269468882372108</v>
      </c>
    </row>
    <row r="62" spans="1:11" ht="14.1" customHeight="1" x14ac:dyDescent="0.2">
      <c r="A62" s="306" t="s">
        <v>292</v>
      </c>
      <c r="B62" s="307" t="s">
        <v>293</v>
      </c>
      <c r="C62" s="308"/>
      <c r="D62" s="113">
        <v>4.2966688214258184</v>
      </c>
      <c r="E62" s="115">
        <v>7245</v>
      </c>
      <c r="F62" s="114">
        <v>7239</v>
      </c>
      <c r="G62" s="114">
        <v>7260</v>
      </c>
      <c r="H62" s="114">
        <v>6966</v>
      </c>
      <c r="I62" s="140">
        <v>6968</v>
      </c>
      <c r="J62" s="115">
        <v>277</v>
      </c>
      <c r="K62" s="116">
        <v>3.9753157290470722</v>
      </c>
    </row>
    <row r="63" spans="1:11" ht="14.1" customHeight="1" x14ac:dyDescent="0.2">
      <c r="A63" s="306"/>
      <c r="B63" s="307" t="s">
        <v>294</v>
      </c>
      <c r="C63" s="308"/>
      <c r="D63" s="113">
        <v>3.7071741618678797</v>
      </c>
      <c r="E63" s="115">
        <v>6251</v>
      </c>
      <c r="F63" s="114">
        <v>6242</v>
      </c>
      <c r="G63" s="114">
        <v>6261</v>
      </c>
      <c r="H63" s="114">
        <v>6043</v>
      </c>
      <c r="I63" s="140">
        <v>6053</v>
      </c>
      <c r="J63" s="115">
        <v>198</v>
      </c>
      <c r="K63" s="116">
        <v>3.271105237072526</v>
      </c>
    </row>
    <row r="64" spans="1:11" ht="14.1" customHeight="1" x14ac:dyDescent="0.2">
      <c r="A64" s="306" t="s">
        <v>295</v>
      </c>
      <c r="B64" s="307" t="s">
        <v>296</v>
      </c>
      <c r="C64" s="308"/>
      <c r="D64" s="113">
        <v>1.173058789341652</v>
      </c>
      <c r="E64" s="115">
        <v>1978</v>
      </c>
      <c r="F64" s="114">
        <v>1929</v>
      </c>
      <c r="G64" s="114">
        <v>1941</v>
      </c>
      <c r="H64" s="114">
        <v>1946</v>
      </c>
      <c r="I64" s="140">
        <v>1928</v>
      </c>
      <c r="J64" s="115">
        <v>50</v>
      </c>
      <c r="K64" s="116">
        <v>2.5933609958506225</v>
      </c>
    </row>
    <row r="65" spans="1:11" ht="14.1" customHeight="1" x14ac:dyDescent="0.2">
      <c r="A65" s="306" t="s">
        <v>297</v>
      </c>
      <c r="B65" s="307" t="s">
        <v>298</v>
      </c>
      <c r="C65" s="308"/>
      <c r="D65" s="113">
        <v>0.95778055853729416</v>
      </c>
      <c r="E65" s="115">
        <v>1615</v>
      </c>
      <c r="F65" s="114">
        <v>1627</v>
      </c>
      <c r="G65" s="114">
        <v>1599</v>
      </c>
      <c r="H65" s="114">
        <v>1533</v>
      </c>
      <c r="I65" s="140">
        <v>1539</v>
      </c>
      <c r="J65" s="115">
        <v>76</v>
      </c>
      <c r="K65" s="116">
        <v>4.9382716049382713</v>
      </c>
    </row>
    <row r="66" spans="1:11" ht="14.1" customHeight="1" x14ac:dyDescent="0.2">
      <c r="A66" s="306">
        <v>82</v>
      </c>
      <c r="B66" s="307" t="s">
        <v>299</v>
      </c>
      <c r="C66" s="308"/>
      <c r="D66" s="113">
        <v>3.42428789163736</v>
      </c>
      <c r="E66" s="115">
        <v>5774</v>
      </c>
      <c r="F66" s="114">
        <v>5853</v>
      </c>
      <c r="G66" s="114">
        <v>5855</v>
      </c>
      <c r="H66" s="114">
        <v>5692</v>
      </c>
      <c r="I66" s="140">
        <v>5707</v>
      </c>
      <c r="J66" s="115">
        <v>67</v>
      </c>
      <c r="K66" s="116">
        <v>1.1739968459786227</v>
      </c>
    </row>
    <row r="67" spans="1:11" ht="14.1" customHeight="1" x14ac:dyDescent="0.2">
      <c r="A67" s="306" t="s">
        <v>300</v>
      </c>
      <c r="B67" s="307" t="s">
        <v>301</v>
      </c>
      <c r="C67" s="308"/>
      <c r="D67" s="113">
        <v>2.2874053339184788</v>
      </c>
      <c r="E67" s="115">
        <v>3857</v>
      </c>
      <c r="F67" s="114">
        <v>3938</v>
      </c>
      <c r="G67" s="114">
        <v>3922</v>
      </c>
      <c r="H67" s="114">
        <v>3792</v>
      </c>
      <c r="I67" s="140">
        <v>3804</v>
      </c>
      <c r="J67" s="115">
        <v>53</v>
      </c>
      <c r="K67" s="116">
        <v>1.3932702418506835</v>
      </c>
    </row>
    <row r="68" spans="1:11" ht="14.1" customHeight="1" x14ac:dyDescent="0.2">
      <c r="A68" s="306" t="s">
        <v>302</v>
      </c>
      <c r="B68" s="307" t="s">
        <v>303</v>
      </c>
      <c r="C68" s="308"/>
      <c r="D68" s="113">
        <v>0.64346248050338339</v>
      </c>
      <c r="E68" s="115">
        <v>1085</v>
      </c>
      <c r="F68" s="114">
        <v>1087</v>
      </c>
      <c r="G68" s="114">
        <v>1090</v>
      </c>
      <c r="H68" s="114">
        <v>1082</v>
      </c>
      <c r="I68" s="140">
        <v>1092</v>
      </c>
      <c r="J68" s="115">
        <v>-7</v>
      </c>
      <c r="K68" s="116">
        <v>-0.64102564102564108</v>
      </c>
    </row>
    <row r="69" spans="1:11" ht="14.1" customHeight="1" x14ac:dyDescent="0.2">
      <c r="A69" s="306">
        <v>83</v>
      </c>
      <c r="B69" s="307" t="s">
        <v>304</v>
      </c>
      <c r="C69" s="308"/>
      <c r="D69" s="113">
        <v>5.1880274464917955</v>
      </c>
      <c r="E69" s="115">
        <v>8748</v>
      </c>
      <c r="F69" s="114">
        <v>8768</v>
      </c>
      <c r="G69" s="114">
        <v>8690</v>
      </c>
      <c r="H69" s="114">
        <v>8526</v>
      </c>
      <c r="I69" s="140">
        <v>8515</v>
      </c>
      <c r="J69" s="115">
        <v>233</v>
      </c>
      <c r="K69" s="116">
        <v>2.7363476218438052</v>
      </c>
    </row>
    <row r="70" spans="1:11" ht="14.1" customHeight="1" x14ac:dyDescent="0.2">
      <c r="A70" s="306" t="s">
        <v>305</v>
      </c>
      <c r="B70" s="307" t="s">
        <v>306</v>
      </c>
      <c r="C70" s="308"/>
      <c r="D70" s="113">
        <v>4.6898629454569178</v>
      </c>
      <c r="E70" s="115">
        <v>7908</v>
      </c>
      <c r="F70" s="114">
        <v>7934</v>
      </c>
      <c r="G70" s="114">
        <v>7871</v>
      </c>
      <c r="H70" s="114">
        <v>7722</v>
      </c>
      <c r="I70" s="140">
        <v>7734</v>
      </c>
      <c r="J70" s="115">
        <v>174</v>
      </c>
      <c r="K70" s="116">
        <v>2.2498060512024827</v>
      </c>
    </row>
    <row r="71" spans="1:11" ht="14.1" customHeight="1" x14ac:dyDescent="0.2">
      <c r="A71" s="306"/>
      <c r="B71" s="307" t="s">
        <v>307</v>
      </c>
      <c r="C71" s="308"/>
      <c r="D71" s="113">
        <v>2.9534038275639163</v>
      </c>
      <c r="E71" s="115">
        <v>4980</v>
      </c>
      <c r="F71" s="114">
        <v>5007</v>
      </c>
      <c r="G71" s="114">
        <v>4989</v>
      </c>
      <c r="H71" s="114">
        <v>4805</v>
      </c>
      <c r="I71" s="140">
        <v>4818</v>
      </c>
      <c r="J71" s="115">
        <v>162</v>
      </c>
      <c r="K71" s="116">
        <v>3.3623910336239105</v>
      </c>
    </row>
    <row r="72" spans="1:11" ht="14.1" customHeight="1" x14ac:dyDescent="0.2">
      <c r="A72" s="306">
        <v>84</v>
      </c>
      <c r="B72" s="307" t="s">
        <v>308</v>
      </c>
      <c r="C72" s="308"/>
      <c r="D72" s="113">
        <v>3.5470498579638119</v>
      </c>
      <c r="E72" s="115">
        <v>5981</v>
      </c>
      <c r="F72" s="114">
        <v>6058</v>
      </c>
      <c r="G72" s="114">
        <v>6043</v>
      </c>
      <c r="H72" s="114">
        <v>6077</v>
      </c>
      <c r="I72" s="140">
        <v>6089</v>
      </c>
      <c r="J72" s="115">
        <v>-108</v>
      </c>
      <c r="K72" s="116">
        <v>-1.7736902611266219</v>
      </c>
    </row>
    <row r="73" spans="1:11" ht="14.1" customHeight="1" x14ac:dyDescent="0.2">
      <c r="A73" s="306" t="s">
        <v>309</v>
      </c>
      <c r="B73" s="307" t="s">
        <v>310</v>
      </c>
      <c r="C73" s="308"/>
      <c r="D73" s="113">
        <v>1.1570463589512452</v>
      </c>
      <c r="E73" s="115">
        <v>1951</v>
      </c>
      <c r="F73" s="114">
        <v>1931</v>
      </c>
      <c r="G73" s="114">
        <v>1977</v>
      </c>
      <c r="H73" s="114">
        <v>1996</v>
      </c>
      <c r="I73" s="140">
        <v>2042</v>
      </c>
      <c r="J73" s="115">
        <v>-91</v>
      </c>
      <c r="K73" s="116">
        <v>-4.4564152791381</v>
      </c>
    </row>
    <row r="74" spans="1:11" ht="14.1" customHeight="1" x14ac:dyDescent="0.2">
      <c r="A74" s="306" t="s">
        <v>311</v>
      </c>
      <c r="B74" s="307" t="s">
        <v>312</v>
      </c>
      <c r="C74" s="308"/>
      <c r="D74" s="113">
        <v>0.42699814374418066</v>
      </c>
      <c r="E74" s="115">
        <v>720</v>
      </c>
      <c r="F74" s="114">
        <v>726</v>
      </c>
      <c r="G74" s="114">
        <v>714</v>
      </c>
      <c r="H74" s="114">
        <v>716</v>
      </c>
      <c r="I74" s="140">
        <v>712</v>
      </c>
      <c r="J74" s="115">
        <v>8</v>
      </c>
      <c r="K74" s="116">
        <v>1.1235955056179776</v>
      </c>
    </row>
    <row r="75" spans="1:11" ht="14.1" customHeight="1" x14ac:dyDescent="0.2">
      <c r="A75" s="306" t="s">
        <v>313</v>
      </c>
      <c r="B75" s="307" t="s">
        <v>314</v>
      </c>
      <c r="C75" s="308"/>
      <c r="D75" s="113">
        <v>1.4446770530011446</v>
      </c>
      <c r="E75" s="115">
        <v>2436</v>
      </c>
      <c r="F75" s="114">
        <v>2539</v>
      </c>
      <c r="G75" s="114">
        <v>2498</v>
      </c>
      <c r="H75" s="114">
        <v>2529</v>
      </c>
      <c r="I75" s="140">
        <v>2499</v>
      </c>
      <c r="J75" s="115">
        <v>-63</v>
      </c>
      <c r="K75" s="116">
        <v>-2.5210084033613445</v>
      </c>
    </row>
    <row r="76" spans="1:11" ht="14.1" customHeight="1" x14ac:dyDescent="0.2">
      <c r="A76" s="306">
        <v>91</v>
      </c>
      <c r="B76" s="307" t="s">
        <v>315</v>
      </c>
      <c r="C76" s="308"/>
      <c r="D76" s="113">
        <v>0.58237802382886861</v>
      </c>
      <c r="E76" s="115">
        <v>982</v>
      </c>
      <c r="F76" s="114">
        <v>964</v>
      </c>
      <c r="G76" s="114">
        <v>930</v>
      </c>
      <c r="H76" s="114">
        <v>919</v>
      </c>
      <c r="I76" s="140">
        <v>912</v>
      </c>
      <c r="J76" s="115">
        <v>70</v>
      </c>
      <c r="K76" s="116">
        <v>7.6754385964912277</v>
      </c>
    </row>
    <row r="77" spans="1:11" ht="14.1" customHeight="1" x14ac:dyDescent="0.2">
      <c r="A77" s="306">
        <v>92</v>
      </c>
      <c r="B77" s="307" t="s">
        <v>316</v>
      </c>
      <c r="C77" s="308"/>
      <c r="D77" s="113">
        <v>3.3495632164821285</v>
      </c>
      <c r="E77" s="115">
        <v>5648</v>
      </c>
      <c r="F77" s="114">
        <v>5689</v>
      </c>
      <c r="G77" s="114">
        <v>5784</v>
      </c>
      <c r="H77" s="114">
        <v>5973</v>
      </c>
      <c r="I77" s="140">
        <v>6327</v>
      </c>
      <c r="J77" s="115">
        <v>-679</v>
      </c>
      <c r="K77" s="116">
        <v>-10.731784415994943</v>
      </c>
    </row>
    <row r="78" spans="1:11" ht="14.1" customHeight="1" x14ac:dyDescent="0.2">
      <c r="A78" s="306">
        <v>93</v>
      </c>
      <c r="B78" s="307" t="s">
        <v>317</v>
      </c>
      <c r="C78" s="308"/>
      <c r="D78" s="113" t="s">
        <v>514</v>
      </c>
      <c r="E78" s="115" t="s">
        <v>514</v>
      </c>
      <c r="F78" s="114" t="s">
        <v>514</v>
      </c>
      <c r="G78" s="114" t="s">
        <v>514</v>
      </c>
      <c r="H78" s="114" t="s">
        <v>514</v>
      </c>
      <c r="I78" s="140" t="s">
        <v>514</v>
      </c>
      <c r="J78" s="115" t="s">
        <v>514</v>
      </c>
      <c r="K78" s="116" t="s">
        <v>514</v>
      </c>
    </row>
    <row r="79" spans="1:11" ht="14.1" customHeight="1" x14ac:dyDescent="0.2">
      <c r="A79" s="306">
        <v>94</v>
      </c>
      <c r="B79" s="307" t="s">
        <v>318</v>
      </c>
      <c r="C79" s="308"/>
      <c r="D79" s="113">
        <v>0.40149686571501431</v>
      </c>
      <c r="E79" s="115">
        <v>677</v>
      </c>
      <c r="F79" s="114">
        <v>715</v>
      </c>
      <c r="G79" s="114">
        <v>712</v>
      </c>
      <c r="H79" s="114">
        <v>696</v>
      </c>
      <c r="I79" s="140">
        <v>718</v>
      </c>
      <c r="J79" s="115">
        <v>-41</v>
      </c>
      <c r="K79" s="116">
        <v>-5.7103064066852367</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224</v>
      </c>
      <c r="C81" s="312"/>
      <c r="D81" s="125">
        <v>0.80892426120425343</v>
      </c>
      <c r="E81" s="143">
        <v>1364</v>
      </c>
      <c r="F81" s="144">
        <v>1383</v>
      </c>
      <c r="G81" s="144">
        <v>1389</v>
      </c>
      <c r="H81" s="144">
        <v>1356</v>
      </c>
      <c r="I81" s="145">
        <v>1365</v>
      </c>
      <c r="J81" s="143">
        <v>-1</v>
      </c>
      <c r="K81" s="146">
        <v>-7.3260073260073263E-2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21878</v>
      </c>
      <c r="E12" s="114">
        <v>22834</v>
      </c>
      <c r="F12" s="114">
        <v>22609</v>
      </c>
      <c r="G12" s="114">
        <v>23095</v>
      </c>
      <c r="H12" s="140">
        <v>22534</v>
      </c>
      <c r="I12" s="115">
        <v>-656</v>
      </c>
      <c r="J12" s="116">
        <v>-2.9111564746605132</v>
      </c>
      <c r="K12"/>
      <c r="L12"/>
      <c r="M12"/>
      <c r="N12"/>
      <c r="O12"/>
      <c r="P12"/>
    </row>
    <row r="13" spans="1:16" s="110" customFormat="1" ht="14.45" customHeight="1" x14ac:dyDescent="0.2">
      <c r="A13" s="120" t="s">
        <v>105</v>
      </c>
      <c r="B13" s="119" t="s">
        <v>106</v>
      </c>
      <c r="C13" s="113">
        <v>46.530761495566324</v>
      </c>
      <c r="D13" s="115">
        <v>10180</v>
      </c>
      <c r="E13" s="114">
        <v>10565</v>
      </c>
      <c r="F13" s="114">
        <v>10503</v>
      </c>
      <c r="G13" s="114">
        <v>10722</v>
      </c>
      <c r="H13" s="140">
        <v>10459</v>
      </c>
      <c r="I13" s="115">
        <v>-279</v>
      </c>
      <c r="J13" s="116">
        <v>-2.6675590400611915</v>
      </c>
      <c r="K13"/>
      <c r="L13"/>
      <c r="M13"/>
      <c r="N13"/>
      <c r="O13"/>
      <c r="P13"/>
    </row>
    <row r="14" spans="1:16" s="110" customFormat="1" ht="14.45" customHeight="1" x14ac:dyDescent="0.2">
      <c r="A14" s="120"/>
      <c r="B14" s="119" t="s">
        <v>107</v>
      </c>
      <c r="C14" s="113">
        <v>53.469238504433676</v>
      </c>
      <c r="D14" s="115">
        <v>11698</v>
      </c>
      <c r="E14" s="114">
        <v>12269</v>
      </c>
      <c r="F14" s="114">
        <v>12106</v>
      </c>
      <c r="G14" s="114">
        <v>12373</v>
      </c>
      <c r="H14" s="140">
        <v>12075</v>
      </c>
      <c r="I14" s="115">
        <v>-377</v>
      </c>
      <c r="J14" s="116">
        <v>-3.1221532091097308</v>
      </c>
      <c r="K14"/>
      <c r="L14"/>
      <c r="M14"/>
      <c r="N14"/>
      <c r="O14"/>
      <c r="P14"/>
    </row>
    <row r="15" spans="1:16" s="110" customFormat="1" ht="14.45" customHeight="1" x14ac:dyDescent="0.2">
      <c r="A15" s="118" t="s">
        <v>105</v>
      </c>
      <c r="B15" s="121" t="s">
        <v>108</v>
      </c>
      <c r="C15" s="113">
        <v>19.585885364292896</v>
      </c>
      <c r="D15" s="115">
        <v>4285</v>
      </c>
      <c r="E15" s="114">
        <v>4618</v>
      </c>
      <c r="F15" s="114">
        <v>4358</v>
      </c>
      <c r="G15" s="114">
        <v>4732</v>
      </c>
      <c r="H15" s="140">
        <v>4358</v>
      </c>
      <c r="I15" s="115">
        <v>-73</v>
      </c>
      <c r="J15" s="116">
        <v>-1.6750803120697568</v>
      </c>
      <c r="K15"/>
      <c r="L15"/>
      <c r="M15"/>
      <c r="N15"/>
      <c r="O15"/>
      <c r="P15"/>
    </row>
    <row r="16" spans="1:16" s="110" customFormat="1" ht="14.45" customHeight="1" x14ac:dyDescent="0.2">
      <c r="A16" s="118"/>
      <c r="B16" s="121" t="s">
        <v>109</v>
      </c>
      <c r="C16" s="113">
        <v>41.141786269311638</v>
      </c>
      <c r="D16" s="115">
        <v>9001</v>
      </c>
      <c r="E16" s="114">
        <v>9435</v>
      </c>
      <c r="F16" s="114">
        <v>9426</v>
      </c>
      <c r="G16" s="114">
        <v>9579</v>
      </c>
      <c r="H16" s="140">
        <v>9491</v>
      </c>
      <c r="I16" s="115">
        <v>-490</v>
      </c>
      <c r="J16" s="116">
        <v>-5.1627857970709092</v>
      </c>
      <c r="K16"/>
      <c r="L16"/>
      <c r="M16"/>
      <c r="N16"/>
      <c r="O16"/>
      <c r="P16"/>
    </row>
    <row r="17" spans="1:16" s="110" customFormat="1" ht="14.45" customHeight="1" x14ac:dyDescent="0.2">
      <c r="A17" s="118"/>
      <c r="B17" s="121" t="s">
        <v>110</v>
      </c>
      <c r="C17" s="113">
        <v>18.397476917451321</v>
      </c>
      <c r="D17" s="115">
        <v>4025</v>
      </c>
      <c r="E17" s="114">
        <v>4105</v>
      </c>
      <c r="F17" s="114">
        <v>4200</v>
      </c>
      <c r="G17" s="114">
        <v>4202</v>
      </c>
      <c r="H17" s="140">
        <v>4207</v>
      </c>
      <c r="I17" s="115">
        <v>-182</v>
      </c>
      <c r="J17" s="116">
        <v>-4.3261231281198</v>
      </c>
      <c r="K17"/>
      <c r="L17"/>
      <c r="M17"/>
      <c r="N17"/>
      <c r="O17"/>
      <c r="P17"/>
    </row>
    <row r="18" spans="1:16" s="110" customFormat="1" ht="14.45" customHeight="1" x14ac:dyDescent="0.2">
      <c r="A18" s="120"/>
      <c r="B18" s="121" t="s">
        <v>111</v>
      </c>
      <c r="C18" s="113">
        <v>20.874851448944145</v>
      </c>
      <c r="D18" s="115">
        <v>4567</v>
      </c>
      <c r="E18" s="114">
        <v>4676</v>
      </c>
      <c r="F18" s="114">
        <v>4625</v>
      </c>
      <c r="G18" s="114">
        <v>4582</v>
      </c>
      <c r="H18" s="140">
        <v>4478</v>
      </c>
      <c r="I18" s="115">
        <v>89</v>
      </c>
      <c r="J18" s="116">
        <v>1.9874944171505136</v>
      </c>
      <c r="K18"/>
      <c r="L18"/>
      <c r="M18"/>
      <c r="N18"/>
      <c r="O18"/>
      <c r="P18"/>
    </row>
    <row r="19" spans="1:16" s="110" customFormat="1" ht="14.45" customHeight="1" x14ac:dyDescent="0.2">
      <c r="A19" s="120"/>
      <c r="B19" s="121" t="s">
        <v>112</v>
      </c>
      <c r="C19" s="113">
        <v>2.344821281652802</v>
      </c>
      <c r="D19" s="115">
        <v>513</v>
      </c>
      <c r="E19" s="114">
        <v>546</v>
      </c>
      <c r="F19" s="114">
        <v>537</v>
      </c>
      <c r="G19" s="114">
        <v>456</v>
      </c>
      <c r="H19" s="140">
        <v>456</v>
      </c>
      <c r="I19" s="115">
        <v>57</v>
      </c>
      <c r="J19" s="116">
        <v>12.5</v>
      </c>
      <c r="K19"/>
      <c r="L19"/>
      <c r="M19"/>
      <c r="N19"/>
      <c r="O19"/>
      <c r="P19"/>
    </row>
    <row r="20" spans="1:16" s="110" customFormat="1" ht="14.45" customHeight="1" x14ac:dyDescent="0.2">
      <c r="A20" s="120" t="s">
        <v>113</v>
      </c>
      <c r="B20" s="119" t="s">
        <v>116</v>
      </c>
      <c r="C20" s="113">
        <v>93.669439619709294</v>
      </c>
      <c r="D20" s="115">
        <v>20493</v>
      </c>
      <c r="E20" s="114">
        <v>21345</v>
      </c>
      <c r="F20" s="114">
        <v>21175</v>
      </c>
      <c r="G20" s="114">
        <v>21639</v>
      </c>
      <c r="H20" s="140">
        <v>21132</v>
      </c>
      <c r="I20" s="115">
        <v>-639</v>
      </c>
      <c r="J20" s="116">
        <v>-3.0238500851788754</v>
      </c>
      <c r="K20"/>
      <c r="L20"/>
      <c r="M20"/>
      <c r="N20"/>
      <c r="O20"/>
      <c r="P20"/>
    </row>
    <row r="21" spans="1:16" s="110" customFormat="1" ht="14.45" customHeight="1" x14ac:dyDescent="0.2">
      <c r="A21" s="123"/>
      <c r="B21" s="124" t="s">
        <v>117</v>
      </c>
      <c r="C21" s="125">
        <v>6.2162903373251668</v>
      </c>
      <c r="D21" s="143">
        <v>1360</v>
      </c>
      <c r="E21" s="144">
        <v>1464</v>
      </c>
      <c r="F21" s="144">
        <v>1410</v>
      </c>
      <c r="G21" s="144">
        <v>1429</v>
      </c>
      <c r="H21" s="145">
        <v>1365</v>
      </c>
      <c r="I21" s="143">
        <v>-5</v>
      </c>
      <c r="J21" s="146">
        <v>-0.36630036630036628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20516</v>
      </c>
      <c r="E56" s="114">
        <v>21477</v>
      </c>
      <c r="F56" s="114">
        <v>21347</v>
      </c>
      <c r="G56" s="114">
        <v>21739</v>
      </c>
      <c r="H56" s="140">
        <v>21264</v>
      </c>
      <c r="I56" s="115">
        <v>-748</v>
      </c>
      <c r="J56" s="116">
        <v>-3.5176824680210683</v>
      </c>
      <c r="K56"/>
      <c r="L56"/>
      <c r="M56"/>
      <c r="N56"/>
      <c r="O56"/>
      <c r="P56"/>
    </row>
    <row r="57" spans="1:16" s="110" customFormat="1" ht="14.45" customHeight="1" x14ac:dyDescent="0.2">
      <c r="A57" s="120" t="s">
        <v>105</v>
      </c>
      <c r="B57" s="119" t="s">
        <v>106</v>
      </c>
      <c r="C57" s="113">
        <v>45.886137648664459</v>
      </c>
      <c r="D57" s="115">
        <v>9414</v>
      </c>
      <c r="E57" s="114">
        <v>9742</v>
      </c>
      <c r="F57" s="114">
        <v>9698</v>
      </c>
      <c r="G57" s="114">
        <v>9853</v>
      </c>
      <c r="H57" s="140">
        <v>9643</v>
      </c>
      <c r="I57" s="115">
        <v>-229</v>
      </c>
      <c r="J57" s="116">
        <v>-2.3747796328943274</v>
      </c>
    </row>
    <row r="58" spans="1:16" s="110" customFormat="1" ht="14.45" customHeight="1" x14ac:dyDescent="0.2">
      <c r="A58" s="120"/>
      <c r="B58" s="119" t="s">
        <v>107</v>
      </c>
      <c r="C58" s="113">
        <v>54.113862351335541</v>
      </c>
      <c r="D58" s="115">
        <v>11102</v>
      </c>
      <c r="E58" s="114">
        <v>11735</v>
      </c>
      <c r="F58" s="114">
        <v>11649</v>
      </c>
      <c r="G58" s="114">
        <v>11886</v>
      </c>
      <c r="H58" s="140">
        <v>11621</v>
      </c>
      <c r="I58" s="115">
        <v>-519</v>
      </c>
      <c r="J58" s="116">
        <v>-4.4660528353842182</v>
      </c>
    </row>
    <row r="59" spans="1:16" s="110" customFormat="1" ht="14.45" customHeight="1" x14ac:dyDescent="0.2">
      <c r="A59" s="118" t="s">
        <v>105</v>
      </c>
      <c r="B59" s="121" t="s">
        <v>108</v>
      </c>
      <c r="C59" s="113">
        <v>22.928446090855918</v>
      </c>
      <c r="D59" s="115">
        <v>4704</v>
      </c>
      <c r="E59" s="114">
        <v>5032</v>
      </c>
      <c r="F59" s="114">
        <v>4781</v>
      </c>
      <c r="G59" s="114">
        <v>5072</v>
      </c>
      <c r="H59" s="140">
        <v>4745</v>
      </c>
      <c r="I59" s="115">
        <v>-41</v>
      </c>
      <c r="J59" s="116">
        <v>-0.86406743940990516</v>
      </c>
    </row>
    <row r="60" spans="1:16" s="110" customFormat="1" ht="14.45" customHeight="1" x14ac:dyDescent="0.2">
      <c r="A60" s="118"/>
      <c r="B60" s="121" t="s">
        <v>109</v>
      </c>
      <c r="C60" s="113">
        <v>41.796646519789434</v>
      </c>
      <c r="D60" s="115">
        <v>8575</v>
      </c>
      <c r="E60" s="114">
        <v>9022</v>
      </c>
      <c r="F60" s="114">
        <v>9046</v>
      </c>
      <c r="G60" s="114">
        <v>9157</v>
      </c>
      <c r="H60" s="140">
        <v>9095</v>
      </c>
      <c r="I60" s="115">
        <v>-520</v>
      </c>
      <c r="J60" s="116">
        <v>-5.7174271577789995</v>
      </c>
    </row>
    <row r="61" spans="1:16" s="110" customFormat="1" ht="14.45" customHeight="1" x14ac:dyDescent="0.2">
      <c r="A61" s="118"/>
      <c r="B61" s="121" t="s">
        <v>110</v>
      </c>
      <c r="C61" s="113">
        <v>16.245856892181713</v>
      </c>
      <c r="D61" s="115">
        <v>3333</v>
      </c>
      <c r="E61" s="114">
        <v>3388</v>
      </c>
      <c r="F61" s="114">
        <v>3530</v>
      </c>
      <c r="G61" s="114">
        <v>3590</v>
      </c>
      <c r="H61" s="140">
        <v>3594</v>
      </c>
      <c r="I61" s="115">
        <v>-261</v>
      </c>
      <c r="J61" s="116">
        <v>-7.2621035058430721</v>
      </c>
    </row>
    <row r="62" spans="1:16" s="110" customFormat="1" ht="14.45" customHeight="1" x14ac:dyDescent="0.2">
      <c r="A62" s="120"/>
      <c r="B62" s="121" t="s">
        <v>111</v>
      </c>
      <c r="C62" s="113">
        <v>19.029050497172939</v>
      </c>
      <c r="D62" s="115">
        <v>3904</v>
      </c>
      <c r="E62" s="114">
        <v>4035</v>
      </c>
      <c r="F62" s="114">
        <v>3990</v>
      </c>
      <c r="G62" s="114">
        <v>3920</v>
      </c>
      <c r="H62" s="140">
        <v>3830</v>
      </c>
      <c r="I62" s="115">
        <v>74</v>
      </c>
      <c r="J62" s="116">
        <v>1.9321148825065275</v>
      </c>
    </row>
    <row r="63" spans="1:16" s="110" customFormat="1" ht="14.45" customHeight="1" x14ac:dyDescent="0.2">
      <c r="A63" s="120"/>
      <c r="B63" s="121" t="s">
        <v>112</v>
      </c>
      <c r="C63" s="113">
        <v>2.1592903100019498</v>
      </c>
      <c r="D63" s="115">
        <v>443</v>
      </c>
      <c r="E63" s="114">
        <v>483</v>
      </c>
      <c r="F63" s="114">
        <v>471</v>
      </c>
      <c r="G63" s="114">
        <v>394</v>
      </c>
      <c r="H63" s="140">
        <v>393</v>
      </c>
      <c r="I63" s="115">
        <v>50</v>
      </c>
      <c r="J63" s="116">
        <v>12.72264631043257</v>
      </c>
    </row>
    <row r="64" spans="1:16" s="110" customFormat="1" ht="14.45" customHeight="1" x14ac:dyDescent="0.2">
      <c r="A64" s="120" t="s">
        <v>113</v>
      </c>
      <c r="B64" s="119" t="s">
        <v>116</v>
      </c>
      <c r="C64" s="113">
        <v>92.946968219925907</v>
      </c>
      <c r="D64" s="115">
        <v>19069</v>
      </c>
      <c r="E64" s="114">
        <v>19927</v>
      </c>
      <c r="F64" s="114">
        <v>19839</v>
      </c>
      <c r="G64" s="114">
        <v>20164</v>
      </c>
      <c r="H64" s="140">
        <v>19758</v>
      </c>
      <c r="I64" s="115">
        <v>-689</v>
      </c>
      <c r="J64" s="116">
        <v>-3.487195060228768</v>
      </c>
    </row>
    <row r="65" spans="1:10" s="110" customFormat="1" ht="14.45" customHeight="1" x14ac:dyDescent="0.2">
      <c r="A65" s="123"/>
      <c r="B65" s="124" t="s">
        <v>117</v>
      </c>
      <c r="C65" s="125">
        <v>6.9165529342951846</v>
      </c>
      <c r="D65" s="143">
        <v>1419</v>
      </c>
      <c r="E65" s="144">
        <v>1523</v>
      </c>
      <c r="F65" s="144">
        <v>1483</v>
      </c>
      <c r="G65" s="144">
        <v>1547</v>
      </c>
      <c r="H65" s="145">
        <v>1469</v>
      </c>
      <c r="I65" s="143">
        <v>-50</v>
      </c>
      <c r="J65" s="146">
        <v>-3.4036759700476513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21878</v>
      </c>
      <c r="G11" s="114">
        <v>22834</v>
      </c>
      <c r="H11" s="114">
        <v>22609</v>
      </c>
      <c r="I11" s="114">
        <v>23095</v>
      </c>
      <c r="J11" s="140">
        <v>22534</v>
      </c>
      <c r="K11" s="114">
        <v>-656</v>
      </c>
      <c r="L11" s="116">
        <v>-2.9111564746605132</v>
      </c>
    </row>
    <row r="12" spans="1:17" s="110" customFormat="1" ht="24" customHeight="1" x14ac:dyDescent="0.2">
      <c r="A12" s="604" t="s">
        <v>185</v>
      </c>
      <c r="B12" s="605"/>
      <c r="C12" s="605"/>
      <c r="D12" s="606"/>
      <c r="E12" s="113">
        <v>46.530761495566324</v>
      </c>
      <c r="F12" s="115">
        <v>10180</v>
      </c>
      <c r="G12" s="114">
        <v>10565</v>
      </c>
      <c r="H12" s="114">
        <v>10503</v>
      </c>
      <c r="I12" s="114">
        <v>10722</v>
      </c>
      <c r="J12" s="140">
        <v>10459</v>
      </c>
      <c r="K12" s="114">
        <v>-279</v>
      </c>
      <c r="L12" s="116">
        <v>-2.6675590400611915</v>
      </c>
    </row>
    <row r="13" spans="1:17" s="110" customFormat="1" ht="15" customHeight="1" x14ac:dyDescent="0.2">
      <c r="A13" s="120"/>
      <c r="B13" s="612" t="s">
        <v>107</v>
      </c>
      <c r="C13" s="612"/>
      <c r="E13" s="113">
        <v>53.469238504433676</v>
      </c>
      <c r="F13" s="115">
        <v>11698</v>
      </c>
      <c r="G13" s="114">
        <v>12269</v>
      </c>
      <c r="H13" s="114">
        <v>12106</v>
      </c>
      <c r="I13" s="114">
        <v>12373</v>
      </c>
      <c r="J13" s="140">
        <v>12075</v>
      </c>
      <c r="K13" s="114">
        <v>-377</v>
      </c>
      <c r="L13" s="116">
        <v>-3.1221532091097308</v>
      </c>
    </row>
    <row r="14" spans="1:17" s="110" customFormat="1" ht="22.5" customHeight="1" x14ac:dyDescent="0.2">
      <c r="A14" s="604" t="s">
        <v>186</v>
      </c>
      <c r="B14" s="605"/>
      <c r="C14" s="605"/>
      <c r="D14" s="606"/>
      <c r="E14" s="113">
        <v>19.585885364292896</v>
      </c>
      <c r="F14" s="115">
        <v>4285</v>
      </c>
      <c r="G14" s="114">
        <v>4618</v>
      </c>
      <c r="H14" s="114">
        <v>4358</v>
      </c>
      <c r="I14" s="114">
        <v>4732</v>
      </c>
      <c r="J14" s="140">
        <v>4358</v>
      </c>
      <c r="K14" s="114">
        <v>-73</v>
      </c>
      <c r="L14" s="116">
        <v>-1.6750803120697568</v>
      </c>
    </row>
    <row r="15" spans="1:17" s="110" customFormat="1" ht="15" customHeight="1" x14ac:dyDescent="0.2">
      <c r="A15" s="120"/>
      <c r="B15" s="119"/>
      <c r="C15" s="258" t="s">
        <v>106</v>
      </c>
      <c r="E15" s="113">
        <v>44.27071178529755</v>
      </c>
      <c r="F15" s="115">
        <v>1897</v>
      </c>
      <c r="G15" s="114">
        <v>2029</v>
      </c>
      <c r="H15" s="114">
        <v>1923</v>
      </c>
      <c r="I15" s="114">
        <v>2077</v>
      </c>
      <c r="J15" s="140">
        <v>1925</v>
      </c>
      <c r="K15" s="114">
        <v>-28</v>
      </c>
      <c r="L15" s="116">
        <v>-1.4545454545454546</v>
      </c>
    </row>
    <row r="16" spans="1:17" s="110" customFormat="1" ht="15" customHeight="1" x14ac:dyDescent="0.2">
      <c r="A16" s="120"/>
      <c r="B16" s="119"/>
      <c r="C16" s="258" t="s">
        <v>107</v>
      </c>
      <c r="E16" s="113">
        <v>55.72928821470245</v>
      </c>
      <c r="F16" s="115">
        <v>2388</v>
      </c>
      <c r="G16" s="114">
        <v>2589</v>
      </c>
      <c r="H16" s="114">
        <v>2435</v>
      </c>
      <c r="I16" s="114">
        <v>2655</v>
      </c>
      <c r="J16" s="140">
        <v>2433</v>
      </c>
      <c r="K16" s="114">
        <v>-45</v>
      </c>
      <c r="L16" s="116">
        <v>-1.8495684340320593</v>
      </c>
    </row>
    <row r="17" spans="1:12" s="110" customFormat="1" ht="15" customHeight="1" x14ac:dyDescent="0.2">
      <c r="A17" s="120"/>
      <c r="B17" s="121" t="s">
        <v>109</v>
      </c>
      <c r="C17" s="258"/>
      <c r="E17" s="113">
        <v>41.141786269311638</v>
      </c>
      <c r="F17" s="115">
        <v>9001</v>
      </c>
      <c r="G17" s="114">
        <v>9435</v>
      </c>
      <c r="H17" s="114">
        <v>9426</v>
      </c>
      <c r="I17" s="114">
        <v>9579</v>
      </c>
      <c r="J17" s="140">
        <v>9491</v>
      </c>
      <c r="K17" s="114">
        <v>-490</v>
      </c>
      <c r="L17" s="116">
        <v>-5.1627857970709092</v>
      </c>
    </row>
    <row r="18" spans="1:12" s="110" customFormat="1" ht="15" customHeight="1" x14ac:dyDescent="0.2">
      <c r="A18" s="120"/>
      <c r="B18" s="119"/>
      <c r="C18" s="258" t="s">
        <v>106</v>
      </c>
      <c r="E18" s="113">
        <v>44.650594378402403</v>
      </c>
      <c r="F18" s="115">
        <v>4019</v>
      </c>
      <c r="G18" s="114">
        <v>4201</v>
      </c>
      <c r="H18" s="114">
        <v>4220</v>
      </c>
      <c r="I18" s="114">
        <v>4299</v>
      </c>
      <c r="J18" s="140">
        <v>4236</v>
      </c>
      <c r="K18" s="114">
        <v>-217</v>
      </c>
      <c r="L18" s="116">
        <v>-5.1227573182247399</v>
      </c>
    </row>
    <row r="19" spans="1:12" s="110" customFormat="1" ht="15" customHeight="1" x14ac:dyDescent="0.2">
      <c r="A19" s="120"/>
      <c r="B19" s="119"/>
      <c r="C19" s="258" t="s">
        <v>107</v>
      </c>
      <c r="E19" s="113">
        <v>55.349405621597597</v>
      </c>
      <c r="F19" s="115">
        <v>4982</v>
      </c>
      <c r="G19" s="114">
        <v>5234</v>
      </c>
      <c r="H19" s="114">
        <v>5206</v>
      </c>
      <c r="I19" s="114">
        <v>5280</v>
      </c>
      <c r="J19" s="140">
        <v>5255</v>
      </c>
      <c r="K19" s="114">
        <v>-273</v>
      </c>
      <c r="L19" s="116">
        <v>-5.1950523311132253</v>
      </c>
    </row>
    <row r="20" spans="1:12" s="110" customFormat="1" ht="15" customHeight="1" x14ac:dyDescent="0.2">
      <c r="A20" s="120"/>
      <c r="B20" s="121" t="s">
        <v>110</v>
      </c>
      <c r="C20" s="258"/>
      <c r="E20" s="113">
        <v>18.397476917451321</v>
      </c>
      <c r="F20" s="115">
        <v>4025</v>
      </c>
      <c r="G20" s="114">
        <v>4105</v>
      </c>
      <c r="H20" s="114">
        <v>4200</v>
      </c>
      <c r="I20" s="114">
        <v>4202</v>
      </c>
      <c r="J20" s="140">
        <v>4207</v>
      </c>
      <c r="K20" s="114">
        <v>-182</v>
      </c>
      <c r="L20" s="116">
        <v>-4.3261231281198</v>
      </c>
    </row>
    <row r="21" spans="1:12" s="110" customFormat="1" ht="15" customHeight="1" x14ac:dyDescent="0.2">
      <c r="A21" s="120"/>
      <c r="B21" s="119"/>
      <c r="C21" s="258" t="s">
        <v>106</v>
      </c>
      <c r="E21" s="113">
        <v>42.211180124223603</v>
      </c>
      <c r="F21" s="115">
        <v>1699</v>
      </c>
      <c r="G21" s="114">
        <v>1722</v>
      </c>
      <c r="H21" s="114">
        <v>1761</v>
      </c>
      <c r="I21" s="114">
        <v>1772</v>
      </c>
      <c r="J21" s="140">
        <v>1774</v>
      </c>
      <c r="K21" s="114">
        <v>-75</v>
      </c>
      <c r="L21" s="116">
        <v>-4.2277339346110487</v>
      </c>
    </row>
    <row r="22" spans="1:12" s="110" customFormat="1" ht="15" customHeight="1" x14ac:dyDescent="0.2">
      <c r="A22" s="120"/>
      <c r="B22" s="119"/>
      <c r="C22" s="258" t="s">
        <v>107</v>
      </c>
      <c r="E22" s="113">
        <v>57.788819875776397</v>
      </c>
      <c r="F22" s="115">
        <v>2326</v>
      </c>
      <c r="G22" s="114">
        <v>2383</v>
      </c>
      <c r="H22" s="114">
        <v>2439</v>
      </c>
      <c r="I22" s="114">
        <v>2430</v>
      </c>
      <c r="J22" s="140">
        <v>2433</v>
      </c>
      <c r="K22" s="114">
        <v>-107</v>
      </c>
      <c r="L22" s="116">
        <v>-4.3978627209206742</v>
      </c>
    </row>
    <row r="23" spans="1:12" s="110" customFormat="1" ht="15" customHeight="1" x14ac:dyDescent="0.2">
      <c r="A23" s="120"/>
      <c r="B23" s="121" t="s">
        <v>111</v>
      </c>
      <c r="C23" s="258"/>
      <c r="E23" s="113">
        <v>20.874851448944145</v>
      </c>
      <c r="F23" s="115">
        <v>4567</v>
      </c>
      <c r="G23" s="114">
        <v>4676</v>
      </c>
      <c r="H23" s="114">
        <v>4625</v>
      </c>
      <c r="I23" s="114">
        <v>4582</v>
      </c>
      <c r="J23" s="140">
        <v>4478</v>
      </c>
      <c r="K23" s="114">
        <v>89</v>
      </c>
      <c r="L23" s="116">
        <v>1.9874944171505136</v>
      </c>
    </row>
    <row r="24" spans="1:12" s="110" customFormat="1" ht="15" customHeight="1" x14ac:dyDescent="0.2">
      <c r="A24" s="120"/>
      <c r="B24" s="119"/>
      <c r="C24" s="258" t="s">
        <v>106</v>
      </c>
      <c r="E24" s="113">
        <v>56.163783665425882</v>
      </c>
      <c r="F24" s="115">
        <v>2565</v>
      </c>
      <c r="G24" s="114">
        <v>2613</v>
      </c>
      <c r="H24" s="114">
        <v>2599</v>
      </c>
      <c r="I24" s="114">
        <v>2574</v>
      </c>
      <c r="J24" s="140">
        <v>2524</v>
      </c>
      <c r="K24" s="114">
        <v>41</v>
      </c>
      <c r="L24" s="116">
        <v>1.624405705229794</v>
      </c>
    </row>
    <row r="25" spans="1:12" s="110" customFormat="1" ht="15" customHeight="1" x14ac:dyDescent="0.2">
      <c r="A25" s="120"/>
      <c r="B25" s="119"/>
      <c r="C25" s="258" t="s">
        <v>107</v>
      </c>
      <c r="E25" s="113">
        <v>43.836216334574118</v>
      </c>
      <c r="F25" s="115">
        <v>2002</v>
      </c>
      <c r="G25" s="114">
        <v>2063</v>
      </c>
      <c r="H25" s="114">
        <v>2026</v>
      </c>
      <c r="I25" s="114">
        <v>2008</v>
      </c>
      <c r="J25" s="140">
        <v>1954</v>
      </c>
      <c r="K25" s="114">
        <v>48</v>
      </c>
      <c r="L25" s="116">
        <v>2.4564994882292734</v>
      </c>
    </row>
    <row r="26" spans="1:12" s="110" customFormat="1" ht="15" customHeight="1" x14ac:dyDescent="0.2">
      <c r="A26" s="120"/>
      <c r="C26" s="121" t="s">
        <v>187</v>
      </c>
      <c r="D26" s="110" t="s">
        <v>188</v>
      </c>
      <c r="E26" s="113">
        <v>2.344821281652802</v>
      </c>
      <c r="F26" s="115">
        <v>513</v>
      </c>
      <c r="G26" s="114">
        <v>546</v>
      </c>
      <c r="H26" s="114">
        <v>537</v>
      </c>
      <c r="I26" s="114">
        <v>456</v>
      </c>
      <c r="J26" s="140">
        <v>456</v>
      </c>
      <c r="K26" s="114">
        <v>57</v>
      </c>
      <c r="L26" s="116">
        <v>12.5</v>
      </c>
    </row>
    <row r="27" spans="1:12" s="110" customFormat="1" ht="15" customHeight="1" x14ac:dyDescent="0.2">
      <c r="A27" s="120"/>
      <c r="B27" s="119"/>
      <c r="D27" s="259" t="s">
        <v>106</v>
      </c>
      <c r="E27" s="113">
        <v>55.165692007797269</v>
      </c>
      <c r="F27" s="115">
        <v>283</v>
      </c>
      <c r="G27" s="114">
        <v>294</v>
      </c>
      <c r="H27" s="114">
        <v>300</v>
      </c>
      <c r="I27" s="114">
        <v>242</v>
      </c>
      <c r="J27" s="140">
        <v>239</v>
      </c>
      <c r="K27" s="114">
        <v>44</v>
      </c>
      <c r="L27" s="116">
        <v>18.410041841004183</v>
      </c>
    </row>
    <row r="28" spans="1:12" s="110" customFormat="1" ht="15" customHeight="1" x14ac:dyDescent="0.2">
      <c r="A28" s="120"/>
      <c r="B28" s="119"/>
      <c r="D28" s="259" t="s">
        <v>107</v>
      </c>
      <c r="E28" s="113">
        <v>44.834307992202731</v>
      </c>
      <c r="F28" s="115">
        <v>230</v>
      </c>
      <c r="G28" s="114">
        <v>252</v>
      </c>
      <c r="H28" s="114">
        <v>237</v>
      </c>
      <c r="I28" s="114">
        <v>214</v>
      </c>
      <c r="J28" s="140">
        <v>217</v>
      </c>
      <c r="K28" s="114">
        <v>13</v>
      </c>
      <c r="L28" s="116">
        <v>5.9907834101382491</v>
      </c>
    </row>
    <row r="29" spans="1:12" s="110" customFormat="1" ht="24" customHeight="1" x14ac:dyDescent="0.2">
      <c r="A29" s="604" t="s">
        <v>189</v>
      </c>
      <c r="B29" s="605"/>
      <c r="C29" s="605"/>
      <c r="D29" s="606"/>
      <c r="E29" s="113">
        <v>93.669439619709294</v>
      </c>
      <c r="F29" s="115">
        <v>20493</v>
      </c>
      <c r="G29" s="114">
        <v>21345</v>
      </c>
      <c r="H29" s="114">
        <v>21175</v>
      </c>
      <c r="I29" s="114">
        <v>21639</v>
      </c>
      <c r="J29" s="140">
        <v>21132</v>
      </c>
      <c r="K29" s="114">
        <v>-639</v>
      </c>
      <c r="L29" s="116">
        <v>-3.0238500851788754</v>
      </c>
    </row>
    <row r="30" spans="1:12" s="110" customFormat="1" ht="15" customHeight="1" x14ac:dyDescent="0.2">
      <c r="A30" s="120"/>
      <c r="B30" s="119"/>
      <c r="C30" s="258" t="s">
        <v>106</v>
      </c>
      <c r="E30" s="113">
        <v>45.44966573952081</v>
      </c>
      <c r="F30" s="115">
        <v>9314</v>
      </c>
      <c r="G30" s="114">
        <v>9637</v>
      </c>
      <c r="H30" s="114">
        <v>9603</v>
      </c>
      <c r="I30" s="114">
        <v>9809</v>
      </c>
      <c r="J30" s="140">
        <v>9586</v>
      </c>
      <c r="K30" s="114">
        <v>-272</v>
      </c>
      <c r="L30" s="116">
        <v>-2.8374713123304818</v>
      </c>
    </row>
    <row r="31" spans="1:12" s="110" customFormat="1" ht="15" customHeight="1" x14ac:dyDescent="0.2">
      <c r="A31" s="120"/>
      <c r="B31" s="119"/>
      <c r="C31" s="258" t="s">
        <v>107</v>
      </c>
      <c r="E31" s="113">
        <v>54.55033426047919</v>
      </c>
      <c r="F31" s="115">
        <v>11179</v>
      </c>
      <c r="G31" s="114">
        <v>11708</v>
      </c>
      <c r="H31" s="114">
        <v>11572</v>
      </c>
      <c r="I31" s="114">
        <v>11830</v>
      </c>
      <c r="J31" s="140">
        <v>11546</v>
      </c>
      <c r="K31" s="114">
        <v>-367</v>
      </c>
      <c r="L31" s="116">
        <v>-3.1785899878745885</v>
      </c>
    </row>
    <row r="32" spans="1:12" s="110" customFormat="1" ht="15" customHeight="1" x14ac:dyDescent="0.2">
      <c r="A32" s="120"/>
      <c r="B32" s="119" t="s">
        <v>117</v>
      </c>
      <c r="C32" s="258"/>
      <c r="E32" s="113">
        <v>6.2162903373251668</v>
      </c>
      <c r="F32" s="114">
        <v>1360</v>
      </c>
      <c r="G32" s="114">
        <v>1464</v>
      </c>
      <c r="H32" s="114">
        <v>1410</v>
      </c>
      <c r="I32" s="114">
        <v>1429</v>
      </c>
      <c r="J32" s="140">
        <v>1365</v>
      </c>
      <c r="K32" s="114">
        <v>-5</v>
      </c>
      <c r="L32" s="116">
        <v>-0.36630036630036628</v>
      </c>
    </row>
    <row r="33" spans="1:12" s="110" customFormat="1" ht="15" customHeight="1" x14ac:dyDescent="0.2">
      <c r="A33" s="120"/>
      <c r="B33" s="119"/>
      <c r="C33" s="258" t="s">
        <v>106</v>
      </c>
      <c r="E33" s="113">
        <v>62.794117647058826</v>
      </c>
      <c r="F33" s="114">
        <v>854</v>
      </c>
      <c r="G33" s="114">
        <v>918</v>
      </c>
      <c r="H33" s="114">
        <v>890</v>
      </c>
      <c r="I33" s="114">
        <v>901</v>
      </c>
      <c r="J33" s="140">
        <v>854</v>
      </c>
      <c r="K33" s="114">
        <v>0</v>
      </c>
      <c r="L33" s="116">
        <v>0</v>
      </c>
    </row>
    <row r="34" spans="1:12" s="110" customFormat="1" ht="15" customHeight="1" x14ac:dyDescent="0.2">
      <c r="A34" s="120"/>
      <c r="B34" s="119"/>
      <c r="C34" s="258" t="s">
        <v>107</v>
      </c>
      <c r="E34" s="113">
        <v>37.205882352941174</v>
      </c>
      <c r="F34" s="114">
        <v>506</v>
      </c>
      <c r="G34" s="114">
        <v>546</v>
      </c>
      <c r="H34" s="114">
        <v>520</v>
      </c>
      <c r="I34" s="114">
        <v>528</v>
      </c>
      <c r="J34" s="140">
        <v>511</v>
      </c>
      <c r="K34" s="114">
        <v>-5</v>
      </c>
      <c r="L34" s="116">
        <v>-0.97847358121330719</v>
      </c>
    </row>
    <row r="35" spans="1:12" s="110" customFormat="1" ht="24" customHeight="1" x14ac:dyDescent="0.2">
      <c r="A35" s="604" t="s">
        <v>192</v>
      </c>
      <c r="B35" s="605"/>
      <c r="C35" s="605"/>
      <c r="D35" s="606"/>
      <c r="E35" s="113">
        <v>19.63159338147911</v>
      </c>
      <c r="F35" s="114">
        <v>4295</v>
      </c>
      <c r="G35" s="114">
        <v>4554</v>
      </c>
      <c r="H35" s="114">
        <v>4331</v>
      </c>
      <c r="I35" s="114">
        <v>4614</v>
      </c>
      <c r="J35" s="114">
        <v>4286</v>
      </c>
      <c r="K35" s="318">
        <v>9</v>
      </c>
      <c r="L35" s="319">
        <v>0.20998600093327111</v>
      </c>
    </row>
    <row r="36" spans="1:12" s="110" customFormat="1" ht="15" customHeight="1" x14ac:dyDescent="0.2">
      <c r="A36" s="120"/>
      <c r="B36" s="119"/>
      <c r="C36" s="258" t="s">
        <v>106</v>
      </c>
      <c r="E36" s="113">
        <v>46.658905704307337</v>
      </c>
      <c r="F36" s="114">
        <v>2004</v>
      </c>
      <c r="G36" s="114">
        <v>2101</v>
      </c>
      <c r="H36" s="114">
        <v>1982</v>
      </c>
      <c r="I36" s="114">
        <v>2130</v>
      </c>
      <c r="J36" s="114">
        <v>1971</v>
      </c>
      <c r="K36" s="318">
        <v>33</v>
      </c>
      <c r="L36" s="116">
        <v>1.6742770167427701</v>
      </c>
    </row>
    <row r="37" spans="1:12" s="110" customFormat="1" ht="15" customHeight="1" x14ac:dyDescent="0.2">
      <c r="A37" s="120"/>
      <c r="B37" s="119"/>
      <c r="C37" s="258" t="s">
        <v>107</v>
      </c>
      <c r="E37" s="113">
        <v>53.341094295692663</v>
      </c>
      <c r="F37" s="114">
        <v>2291</v>
      </c>
      <c r="G37" s="114">
        <v>2453</v>
      </c>
      <c r="H37" s="114">
        <v>2349</v>
      </c>
      <c r="I37" s="114">
        <v>2484</v>
      </c>
      <c r="J37" s="140">
        <v>2315</v>
      </c>
      <c r="K37" s="114">
        <v>-24</v>
      </c>
      <c r="L37" s="116">
        <v>-1.0367170626349893</v>
      </c>
    </row>
    <row r="38" spans="1:12" s="110" customFormat="1" ht="15" customHeight="1" x14ac:dyDescent="0.2">
      <c r="A38" s="120"/>
      <c r="B38" s="119" t="s">
        <v>329</v>
      </c>
      <c r="C38" s="258"/>
      <c r="E38" s="113">
        <v>51.901453514946525</v>
      </c>
      <c r="F38" s="114">
        <v>11355</v>
      </c>
      <c r="G38" s="114">
        <v>11747</v>
      </c>
      <c r="H38" s="114">
        <v>11779</v>
      </c>
      <c r="I38" s="114">
        <v>11845</v>
      </c>
      <c r="J38" s="140">
        <v>11707</v>
      </c>
      <c r="K38" s="114">
        <v>-352</v>
      </c>
      <c r="L38" s="116">
        <v>-3.0067480994276927</v>
      </c>
    </row>
    <row r="39" spans="1:12" s="110" customFormat="1" ht="15" customHeight="1" x14ac:dyDescent="0.2">
      <c r="A39" s="120"/>
      <c r="B39" s="119"/>
      <c r="C39" s="258" t="s">
        <v>106</v>
      </c>
      <c r="E39" s="113">
        <v>45.398502862175256</v>
      </c>
      <c r="F39" s="115">
        <v>5155</v>
      </c>
      <c r="G39" s="114">
        <v>5310</v>
      </c>
      <c r="H39" s="114">
        <v>5322</v>
      </c>
      <c r="I39" s="114">
        <v>5339</v>
      </c>
      <c r="J39" s="140">
        <v>5287</v>
      </c>
      <c r="K39" s="114">
        <v>-132</v>
      </c>
      <c r="L39" s="116">
        <v>-2.4966899943257044</v>
      </c>
    </row>
    <row r="40" spans="1:12" s="110" customFormat="1" ht="15" customHeight="1" x14ac:dyDescent="0.2">
      <c r="A40" s="120"/>
      <c r="B40" s="119"/>
      <c r="C40" s="258" t="s">
        <v>107</v>
      </c>
      <c r="E40" s="113">
        <v>54.601497137824744</v>
      </c>
      <c r="F40" s="115">
        <v>6200</v>
      </c>
      <c r="G40" s="114">
        <v>6437</v>
      </c>
      <c r="H40" s="114">
        <v>6457</v>
      </c>
      <c r="I40" s="114">
        <v>6506</v>
      </c>
      <c r="J40" s="140">
        <v>6420</v>
      </c>
      <c r="K40" s="114">
        <v>-220</v>
      </c>
      <c r="L40" s="116">
        <v>-3.4267912772585669</v>
      </c>
    </row>
    <row r="41" spans="1:12" s="110" customFormat="1" ht="15" customHeight="1" x14ac:dyDescent="0.2">
      <c r="A41" s="120"/>
      <c r="B41" s="320" t="s">
        <v>516</v>
      </c>
      <c r="C41" s="258"/>
      <c r="E41" s="113">
        <v>12.112624554346832</v>
      </c>
      <c r="F41" s="115">
        <v>2650</v>
      </c>
      <c r="G41" s="114">
        <v>2772</v>
      </c>
      <c r="H41" s="114">
        <v>2714</v>
      </c>
      <c r="I41" s="114">
        <v>2751</v>
      </c>
      <c r="J41" s="140">
        <v>2674</v>
      </c>
      <c r="K41" s="114">
        <v>-24</v>
      </c>
      <c r="L41" s="116">
        <v>-0.89753178758414365</v>
      </c>
    </row>
    <row r="42" spans="1:12" s="110" customFormat="1" ht="15" customHeight="1" x14ac:dyDescent="0.2">
      <c r="A42" s="120"/>
      <c r="B42" s="119"/>
      <c r="C42" s="268" t="s">
        <v>106</v>
      </c>
      <c r="D42" s="182"/>
      <c r="E42" s="113">
        <v>47.924528301886795</v>
      </c>
      <c r="F42" s="115">
        <v>1270</v>
      </c>
      <c r="G42" s="114">
        <v>1334</v>
      </c>
      <c r="H42" s="114">
        <v>1328</v>
      </c>
      <c r="I42" s="114">
        <v>1343</v>
      </c>
      <c r="J42" s="140">
        <v>1297</v>
      </c>
      <c r="K42" s="114">
        <v>-27</v>
      </c>
      <c r="L42" s="116">
        <v>-2.081727062451812</v>
      </c>
    </row>
    <row r="43" spans="1:12" s="110" customFormat="1" ht="15" customHeight="1" x14ac:dyDescent="0.2">
      <c r="A43" s="120"/>
      <c r="B43" s="119"/>
      <c r="C43" s="268" t="s">
        <v>107</v>
      </c>
      <c r="D43" s="182"/>
      <c r="E43" s="113">
        <v>52.075471698113205</v>
      </c>
      <c r="F43" s="115">
        <v>1380</v>
      </c>
      <c r="G43" s="114">
        <v>1438</v>
      </c>
      <c r="H43" s="114">
        <v>1386</v>
      </c>
      <c r="I43" s="114">
        <v>1408</v>
      </c>
      <c r="J43" s="140">
        <v>1377</v>
      </c>
      <c r="K43" s="114">
        <v>3</v>
      </c>
      <c r="L43" s="116">
        <v>0.2178649237472767</v>
      </c>
    </row>
    <row r="44" spans="1:12" s="110" customFormat="1" ht="15" customHeight="1" x14ac:dyDescent="0.2">
      <c r="A44" s="120"/>
      <c r="B44" s="119" t="s">
        <v>205</v>
      </c>
      <c r="C44" s="268"/>
      <c r="D44" s="182"/>
      <c r="E44" s="113">
        <v>16.354328549227535</v>
      </c>
      <c r="F44" s="115">
        <v>3578</v>
      </c>
      <c r="G44" s="114">
        <v>3761</v>
      </c>
      <c r="H44" s="114">
        <v>3785</v>
      </c>
      <c r="I44" s="114">
        <v>3885</v>
      </c>
      <c r="J44" s="140">
        <v>3867</v>
      </c>
      <c r="K44" s="114">
        <v>-289</v>
      </c>
      <c r="L44" s="116">
        <v>-7.4734936643392809</v>
      </c>
    </row>
    <row r="45" spans="1:12" s="110" customFormat="1" ht="15" customHeight="1" x14ac:dyDescent="0.2">
      <c r="A45" s="120"/>
      <c r="B45" s="119"/>
      <c r="C45" s="268" t="s">
        <v>106</v>
      </c>
      <c r="D45" s="182"/>
      <c r="E45" s="113">
        <v>48.937954164337619</v>
      </c>
      <c r="F45" s="115">
        <v>1751</v>
      </c>
      <c r="G45" s="114">
        <v>1820</v>
      </c>
      <c r="H45" s="114">
        <v>1871</v>
      </c>
      <c r="I45" s="114">
        <v>1910</v>
      </c>
      <c r="J45" s="140">
        <v>1904</v>
      </c>
      <c r="K45" s="114">
        <v>-153</v>
      </c>
      <c r="L45" s="116">
        <v>-8.0357142857142865</v>
      </c>
    </row>
    <row r="46" spans="1:12" s="110" customFormat="1" ht="15" customHeight="1" x14ac:dyDescent="0.2">
      <c r="A46" s="123"/>
      <c r="B46" s="124"/>
      <c r="C46" s="260" t="s">
        <v>107</v>
      </c>
      <c r="D46" s="261"/>
      <c r="E46" s="125">
        <v>51.062045835662381</v>
      </c>
      <c r="F46" s="143">
        <v>1827</v>
      </c>
      <c r="G46" s="144">
        <v>1941</v>
      </c>
      <c r="H46" s="144">
        <v>1914</v>
      </c>
      <c r="I46" s="144">
        <v>1975</v>
      </c>
      <c r="J46" s="145">
        <v>1963</v>
      </c>
      <c r="K46" s="144">
        <v>-136</v>
      </c>
      <c r="L46" s="146">
        <v>-6.9281711665817625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21878</v>
      </c>
      <c r="E11" s="114">
        <v>22834</v>
      </c>
      <c r="F11" s="114">
        <v>22609</v>
      </c>
      <c r="G11" s="114">
        <v>23095</v>
      </c>
      <c r="H11" s="140">
        <v>22534</v>
      </c>
      <c r="I11" s="115">
        <v>-656</v>
      </c>
      <c r="J11" s="116">
        <v>-2.9111564746605132</v>
      </c>
    </row>
    <row r="12" spans="1:15" s="110" customFormat="1" ht="24.95" customHeight="1" x14ac:dyDescent="0.2">
      <c r="A12" s="193" t="s">
        <v>132</v>
      </c>
      <c r="B12" s="194" t="s">
        <v>133</v>
      </c>
      <c r="C12" s="113">
        <v>0.87302312825669626</v>
      </c>
      <c r="D12" s="115">
        <v>191</v>
      </c>
      <c r="E12" s="114">
        <v>195</v>
      </c>
      <c r="F12" s="114">
        <v>206</v>
      </c>
      <c r="G12" s="114">
        <v>220</v>
      </c>
      <c r="H12" s="140">
        <v>189</v>
      </c>
      <c r="I12" s="115">
        <v>2</v>
      </c>
      <c r="J12" s="116">
        <v>1.0582010582010581</v>
      </c>
    </row>
    <row r="13" spans="1:15" s="110" customFormat="1" ht="24.95" customHeight="1" x14ac:dyDescent="0.2">
      <c r="A13" s="193" t="s">
        <v>134</v>
      </c>
      <c r="B13" s="199" t="s">
        <v>214</v>
      </c>
      <c r="C13" s="113">
        <v>0.52564219764146636</v>
      </c>
      <c r="D13" s="115">
        <v>115</v>
      </c>
      <c r="E13" s="114">
        <v>117</v>
      </c>
      <c r="F13" s="114">
        <v>118</v>
      </c>
      <c r="G13" s="114">
        <v>117</v>
      </c>
      <c r="H13" s="140">
        <v>110</v>
      </c>
      <c r="I13" s="115">
        <v>5</v>
      </c>
      <c r="J13" s="116">
        <v>4.5454545454545459</v>
      </c>
    </row>
    <row r="14" spans="1:15" s="287" customFormat="1" ht="24.95" customHeight="1" x14ac:dyDescent="0.2">
      <c r="A14" s="193" t="s">
        <v>215</v>
      </c>
      <c r="B14" s="199" t="s">
        <v>137</v>
      </c>
      <c r="C14" s="113">
        <v>3.6566413748971569</v>
      </c>
      <c r="D14" s="115">
        <v>800</v>
      </c>
      <c r="E14" s="114">
        <v>801</v>
      </c>
      <c r="F14" s="114">
        <v>794</v>
      </c>
      <c r="G14" s="114">
        <v>809</v>
      </c>
      <c r="H14" s="140">
        <v>771</v>
      </c>
      <c r="I14" s="115">
        <v>29</v>
      </c>
      <c r="J14" s="116">
        <v>3.7613488975356679</v>
      </c>
      <c r="K14" s="110"/>
      <c r="L14" s="110"/>
      <c r="M14" s="110"/>
      <c r="N14" s="110"/>
      <c r="O14" s="110"/>
    </row>
    <row r="15" spans="1:15" s="110" customFormat="1" ht="24.95" customHeight="1" x14ac:dyDescent="0.2">
      <c r="A15" s="193" t="s">
        <v>216</v>
      </c>
      <c r="B15" s="199" t="s">
        <v>217</v>
      </c>
      <c r="C15" s="113">
        <v>0.90044793856842487</v>
      </c>
      <c r="D15" s="115">
        <v>197</v>
      </c>
      <c r="E15" s="114">
        <v>194</v>
      </c>
      <c r="F15" s="114">
        <v>191</v>
      </c>
      <c r="G15" s="114">
        <v>197</v>
      </c>
      <c r="H15" s="140">
        <v>191</v>
      </c>
      <c r="I15" s="115">
        <v>6</v>
      </c>
      <c r="J15" s="116">
        <v>3.1413612565445028</v>
      </c>
    </row>
    <row r="16" spans="1:15" s="287" customFormat="1" ht="24.95" customHeight="1" x14ac:dyDescent="0.2">
      <c r="A16" s="193" t="s">
        <v>218</v>
      </c>
      <c r="B16" s="199" t="s">
        <v>141</v>
      </c>
      <c r="C16" s="113">
        <v>2.0294359630679222</v>
      </c>
      <c r="D16" s="115">
        <v>444</v>
      </c>
      <c r="E16" s="114">
        <v>452</v>
      </c>
      <c r="F16" s="114">
        <v>448</v>
      </c>
      <c r="G16" s="114">
        <v>453</v>
      </c>
      <c r="H16" s="140">
        <v>436</v>
      </c>
      <c r="I16" s="115">
        <v>8</v>
      </c>
      <c r="J16" s="116">
        <v>1.834862385321101</v>
      </c>
      <c r="K16" s="110"/>
      <c r="L16" s="110"/>
      <c r="M16" s="110"/>
      <c r="N16" s="110"/>
      <c r="O16" s="110"/>
    </row>
    <row r="17" spans="1:15" s="110" customFormat="1" ht="24.95" customHeight="1" x14ac:dyDescent="0.2">
      <c r="A17" s="193" t="s">
        <v>142</v>
      </c>
      <c r="B17" s="199" t="s">
        <v>220</v>
      </c>
      <c r="C17" s="113">
        <v>0.72675747326080997</v>
      </c>
      <c r="D17" s="115">
        <v>159</v>
      </c>
      <c r="E17" s="114">
        <v>155</v>
      </c>
      <c r="F17" s="114">
        <v>155</v>
      </c>
      <c r="G17" s="114">
        <v>159</v>
      </c>
      <c r="H17" s="140">
        <v>144</v>
      </c>
      <c r="I17" s="115">
        <v>15</v>
      </c>
      <c r="J17" s="116">
        <v>10.416666666666666</v>
      </c>
    </row>
    <row r="18" spans="1:15" s="287" customFormat="1" ht="24.95" customHeight="1" x14ac:dyDescent="0.2">
      <c r="A18" s="201" t="s">
        <v>144</v>
      </c>
      <c r="B18" s="202" t="s">
        <v>145</v>
      </c>
      <c r="C18" s="113">
        <v>4.195995977694488</v>
      </c>
      <c r="D18" s="115">
        <v>918</v>
      </c>
      <c r="E18" s="114">
        <v>899</v>
      </c>
      <c r="F18" s="114">
        <v>913</v>
      </c>
      <c r="G18" s="114">
        <v>912</v>
      </c>
      <c r="H18" s="140">
        <v>925</v>
      </c>
      <c r="I18" s="115">
        <v>-7</v>
      </c>
      <c r="J18" s="116">
        <v>-0.7567567567567568</v>
      </c>
      <c r="K18" s="110"/>
      <c r="L18" s="110"/>
      <c r="M18" s="110"/>
      <c r="N18" s="110"/>
      <c r="O18" s="110"/>
    </row>
    <row r="19" spans="1:15" s="110" customFormat="1" ht="24.95" customHeight="1" x14ac:dyDescent="0.2">
      <c r="A19" s="193" t="s">
        <v>146</v>
      </c>
      <c r="B19" s="199" t="s">
        <v>147</v>
      </c>
      <c r="C19" s="113">
        <v>13.33759941493738</v>
      </c>
      <c r="D19" s="115">
        <v>2918</v>
      </c>
      <c r="E19" s="114">
        <v>3072</v>
      </c>
      <c r="F19" s="114">
        <v>2985</v>
      </c>
      <c r="G19" s="114">
        <v>2989</v>
      </c>
      <c r="H19" s="140">
        <v>2925</v>
      </c>
      <c r="I19" s="115">
        <v>-7</v>
      </c>
      <c r="J19" s="116">
        <v>-0.23931623931623933</v>
      </c>
    </row>
    <row r="20" spans="1:15" s="287" customFormat="1" ht="24.95" customHeight="1" x14ac:dyDescent="0.2">
      <c r="A20" s="193" t="s">
        <v>148</v>
      </c>
      <c r="B20" s="199" t="s">
        <v>149</v>
      </c>
      <c r="C20" s="113">
        <v>15.778407532681232</v>
      </c>
      <c r="D20" s="115">
        <v>3452</v>
      </c>
      <c r="E20" s="114">
        <v>3469</v>
      </c>
      <c r="F20" s="114">
        <v>3425</v>
      </c>
      <c r="G20" s="114">
        <v>3439</v>
      </c>
      <c r="H20" s="140">
        <v>3428</v>
      </c>
      <c r="I20" s="115">
        <v>24</v>
      </c>
      <c r="J20" s="116">
        <v>0.7001166861143524</v>
      </c>
      <c r="K20" s="110"/>
      <c r="L20" s="110"/>
      <c r="M20" s="110"/>
      <c r="N20" s="110"/>
      <c r="O20" s="110"/>
    </row>
    <row r="21" spans="1:15" s="110" customFormat="1" ht="24.95" customHeight="1" x14ac:dyDescent="0.2">
      <c r="A21" s="201" t="s">
        <v>150</v>
      </c>
      <c r="B21" s="202" t="s">
        <v>151</v>
      </c>
      <c r="C21" s="113">
        <v>10.298016272054118</v>
      </c>
      <c r="D21" s="115">
        <v>2253</v>
      </c>
      <c r="E21" s="114">
        <v>2565</v>
      </c>
      <c r="F21" s="114">
        <v>2617</v>
      </c>
      <c r="G21" s="114">
        <v>2730</v>
      </c>
      <c r="H21" s="140">
        <v>2604</v>
      </c>
      <c r="I21" s="115">
        <v>-351</v>
      </c>
      <c r="J21" s="116">
        <v>-13.47926267281106</v>
      </c>
    </row>
    <row r="22" spans="1:15" s="110" customFormat="1" ht="24.95" customHeight="1" x14ac:dyDescent="0.2">
      <c r="A22" s="201" t="s">
        <v>152</v>
      </c>
      <c r="B22" s="199" t="s">
        <v>153</v>
      </c>
      <c r="C22" s="113">
        <v>1.352957308711948</v>
      </c>
      <c r="D22" s="115">
        <v>296</v>
      </c>
      <c r="E22" s="114">
        <v>300</v>
      </c>
      <c r="F22" s="114">
        <v>295</v>
      </c>
      <c r="G22" s="114">
        <v>315</v>
      </c>
      <c r="H22" s="140">
        <v>301</v>
      </c>
      <c r="I22" s="115">
        <v>-5</v>
      </c>
      <c r="J22" s="116">
        <v>-1.6611295681063123</v>
      </c>
    </row>
    <row r="23" spans="1:15" s="110" customFormat="1" ht="24.95" customHeight="1" x14ac:dyDescent="0.2">
      <c r="A23" s="193" t="s">
        <v>154</v>
      </c>
      <c r="B23" s="199" t="s">
        <v>155</v>
      </c>
      <c r="C23" s="113">
        <v>0.77703629216564585</v>
      </c>
      <c r="D23" s="115">
        <v>170</v>
      </c>
      <c r="E23" s="114">
        <v>165</v>
      </c>
      <c r="F23" s="114">
        <v>160</v>
      </c>
      <c r="G23" s="114">
        <v>153</v>
      </c>
      <c r="H23" s="140">
        <v>148</v>
      </c>
      <c r="I23" s="115">
        <v>22</v>
      </c>
      <c r="J23" s="116">
        <v>14.864864864864865</v>
      </c>
    </row>
    <row r="24" spans="1:15" s="110" customFormat="1" ht="24.95" customHeight="1" x14ac:dyDescent="0.2">
      <c r="A24" s="193" t="s">
        <v>156</v>
      </c>
      <c r="B24" s="199" t="s">
        <v>221</v>
      </c>
      <c r="C24" s="113">
        <v>7.6698052838467872</v>
      </c>
      <c r="D24" s="115">
        <v>1678</v>
      </c>
      <c r="E24" s="114">
        <v>1670</v>
      </c>
      <c r="F24" s="114">
        <v>1674</v>
      </c>
      <c r="G24" s="114">
        <v>1690</v>
      </c>
      <c r="H24" s="140">
        <v>1666</v>
      </c>
      <c r="I24" s="115">
        <v>12</v>
      </c>
      <c r="J24" s="116">
        <v>0.72028811524609848</v>
      </c>
    </row>
    <row r="25" spans="1:15" s="110" customFormat="1" ht="24.95" customHeight="1" x14ac:dyDescent="0.2">
      <c r="A25" s="193" t="s">
        <v>222</v>
      </c>
      <c r="B25" s="204" t="s">
        <v>159</v>
      </c>
      <c r="C25" s="113">
        <v>15.801261541274339</v>
      </c>
      <c r="D25" s="115">
        <v>3457</v>
      </c>
      <c r="E25" s="114">
        <v>3543</v>
      </c>
      <c r="F25" s="114">
        <v>3578</v>
      </c>
      <c r="G25" s="114">
        <v>3662</v>
      </c>
      <c r="H25" s="140">
        <v>3673</v>
      </c>
      <c r="I25" s="115">
        <v>-216</v>
      </c>
      <c r="J25" s="116">
        <v>-5.8807514293493055</v>
      </c>
    </row>
    <row r="26" spans="1:15" s="110" customFormat="1" ht="24.95" customHeight="1" x14ac:dyDescent="0.2">
      <c r="A26" s="201">
        <v>782.78300000000002</v>
      </c>
      <c r="B26" s="203" t="s">
        <v>160</v>
      </c>
      <c r="C26" s="113">
        <v>0.4250845598317945</v>
      </c>
      <c r="D26" s="115">
        <v>93</v>
      </c>
      <c r="E26" s="114">
        <v>115</v>
      </c>
      <c r="F26" s="114">
        <v>137</v>
      </c>
      <c r="G26" s="114">
        <v>156</v>
      </c>
      <c r="H26" s="140">
        <v>140</v>
      </c>
      <c r="I26" s="115">
        <v>-47</v>
      </c>
      <c r="J26" s="116">
        <v>-33.571428571428569</v>
      </c>
    </row>
    <row r="27" spans="1:15" s="110" customFormat="1" ht="24.95" customHeight="1" x14ac:dyDescent="0.2">
      <c r="A27" s="193" t="s">
        <v>161</v>
      </c>
      <c r="B27" s="199" t="s">
        <v>162</v>
      </c>
      <c r="C27" s="113">
        <v>0.46622177529938752</v>
      </c>
      <c r="D27" s="115">
        <v>102</v>
      </c>
      <c r="E27" s="114">
        <v>101</v>
      </c>
      <c r="F27" s="114">
        <v>105</v>
      </c>
      <c r="G27" s="114">
        <v>100</v>
      </c>
      <c r="H27" s="140">
        <v>102</v>
      </c>
      <c r="I27" s="115">
        <v>0</v>
      </c>
      <c r="J27" s="116">
        <v>0</v>
      </c>
    </row>
    <row r="28" spans="1:15" s="110" customFormat="1" ht="24.95" customHeight="1" x14ac:dyDescent="0.2">
      <c r="A28" s="193" t="s">
        <v>163</v>
      </c>
      <c r="B28" s="199" t="s">
        <v>164</v>
      </c>
      <c r="C28" s="113">
        <v>4.9318950543925402</v>
      </c>
      <c r="D28" s="115">
        <v>1079</v>
      </c>
      <c r="E28" s="114">
        <v>1251</v>
      </c>
      <c r="F28" s="114">
        <v>1113</v>
      </c>
      <c r="G28" s="114">
        <v>1239</v>
      </c>
      <c r="H28" s="140">
        <v>1060</v>
      </c>
      <c r="I28" s="115">
        <v>19</v>
      </c>
      <c r="J28" s="116">
        <v>1.7924528301886793</v>
      </c>
    </row>
    <row r="29" spans="1:15" s="110" customFormat="1" ht="24.95" customHeight="1" x14ac:dyDescent="0.2">
      <c r="A29" s="193">
        <v>86</v>
      </c>
      <c r="B29" s="199" t="s">
        <v>165</v>
      </c>
      <c r="C29" s="113">
        <v>7.2538623274522349</v>
      </c>
      <c r="D29" s="115">
        <v>1587</v>
      </c>
      <c r="E29" s="114">
        <v>1650</v>
      </c>
      <c r="F29" s="114">
        <v>1608</v>
      </c>
      <c r="G29" s="114">
        <v>1645</v>
      </c>
      <c r="H29" s="140">
        <v>1624</v>
      </c>
      <c r="I29" s="115">
        <v>-37</v>
      </c>
      <c r="J29" s="116">
        <v>-2.2783251231527095</v>
      </c>
    </row>
    <row r="30" spans="1:15" s="110" customFormat="1" ht="24.95" customHeight="1" x14ac:dyDescent="0.2">
      <c r="A30" s="193">
        <v>87.88</v>
      </c>
      <c r="B30" s="204" t="s">
        <v>166</v>
      </c>
      <c r="C30" s="113">
        <v>3.597220952555078</v>
      </c>
      <c r="D30" s="115">
        <v>787</v>
      </c>
      <c r="E30" s="114">
        <v>766</v>
      </c>
      <c r="F30" s="114">
        <v>732</v>
      </c>
      <c r="G30" s="114">
        <v>744</v>
      </c>
      <c r="H30" s="140">
        <v>714</v>
      </c>
      <c r="I30" s="115">
        <v>73</v>
      </c>
      <c r="J30" s="116">
        <v>10.224089635854341</v>
      </c>
    </row>
    <row r="31" spans="1:15" s="110" customFormat="1" ht="24.95" customHeight="1" x14ac:dyDescent="0.2">
      <c r="A31" s="193" t="s">
        <v>167</v>
      </c>
      <c r="B31" s="199" t="s">
        <v>168</v>
      </c>
      <c r="C31" s="113">
        <v>9.0593290063077063</v>
      </c>
      <c r="D31" s="115">
        <v>1982</v>
      </c>
      <c r="E31" s="114">
        <v>2155</v>
      </c>
      <c r="F31" s="114">
        <v>2149</v>
      </c>
      <c r="G31" s="114">
        <v>2175</v>
      </c>
      <c r="H31" s="140">
        <v>2154</v>
      </c>
      <c r="I31" s="115">
        <v>-172</v>
      </c>
      <c r="J31" s="116">
        <v>-7.9851439182915502</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0.87302312825669626</v>
      </c>
      <c r="D34" s="115">
        <v>191</v>
      </c>
      <c r="E34" s="114">
        <v>195</v>
      </c>
      <c r="F34" s="114">
        <v>206</v>
      </c>
      <c r="G34" s="114">
        <v>220</v>
      </c>
      <c r="H34" s="140">
        <v>189</v>
      </c>
      <c r="I34" s="115">
        <v>2</v>
      </c>
      <c r="J34" s="116">
        <v>1.0582010582010581</v>
      </c>
    </row>
    <row r="35" spans="1:10" s="110" customFormat="1" ht="24.95" customHeight="1" x14ac:dyDescent="0.2">
      <c r="A35" s="292" t="s">
        <v>171</v>
      </c>
      <c r="B35" s="293" t="s">
        <v>172</v>
      </c>
      <c r="C35" s="113">
        <v>8.3782795502331116</v>
      </c>
      <c r="D35" s="115">
        <v>1833</v>
      </c>
      <c r="E35" s="114">
        <v>1817</v>
      </c>
      <c r="F35" s="114">
        <v>1825</v>
      </c>
      <c r="G35" s="114">
        <v>1838</v>
      </c>
      <c r="H35" s="140">
        <v>1806</v>
      </c>
      <c r="I35" s="115">
        <v>27</v>
      </c>
      <c r="J35" s="116">
        <v>1.4950166112956811</v>
      </c>
    </row>
    <row r="36" spans="1:10" s="110" customFormat="1" ht="24.95" customHeight="1" x14ac:dyDescent="0.2">
      <c r="A36" s="294" t="s">
        <v>173</v>
      </c>
      <c r="B36" s="295" t="s">
        <v>174</v>
      </c>
      <c r="C36" s="125">
        <v>90.748697321510193</v>
      </c>
      <c r="D36" s="143">
        <v>19854</v>
      </c>
      <c r="E36" s="144">
        <v>20822</v>
      </c>
      <c r="F36" s="144">
        <v>20578</v>
      </c>
      <c r="G36" s="144">
        <v>21037</v>
      </c>
      <c r="H36" s="145">
        <v>20539</v>
      </c>
      <c r="I36" s="143">
        <v>-685</v>
      </c>
      <c r="J36" s="146">
        <v>-3.3351185549442524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21878</v>
      </c>
      <c r="F11" s="264">
        <v>22834</v>
      </c>
      <c r="G11" s="264">
        <v>22609</v>
      </c>
      <c r="H11" s="264">
        <v>23095</v>
      </c>
      <c r="I11" s="265">
        <v>22534</v>
      </c>
      <c r="J11" s="263">
        <v>-656</v>
      </c>
      <c r="K11" s="266">
        <v>-2.9111564746605132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40.529298839016363</v>
      </c>
      <c r="E13" s="115">
        <v>8867</v>
      </c>
      <c r="F13" s="114">
        <v>9186</v>
      </c>
      <c r="G13" s="114">
        <v>9204</v>
      </c>
      <c r="H13" s="114">
        <v>9428</v>
      </c>
      <c r="I13" s="140">
        <v>9331</v>
      </c>
      <c r="J13" s="115">
        <v>-464</v>
      </c>
      <c r="K13" s="116">
        <v>-4.9726717393634123</v>
      </c>
    </row>
    <row r="14" spans="1:15" ht="15.95" customHeight="1" x14ac:dyDescent="0.2">
      <c r="A14" s="306" t="s">
        <v>230</v>
      </c>
      <c r="B14" s="307"/>
      <c r="C14" s="308"/>
      <c r="D14" s="113">
        <v>47.060974494926413</v>
      </c>
      <c r="E14" s="115">
        <v>10296</v>
      </c>
      <c r="F14" s="114">
        <v>10772</v>
      </c>
      <c r="G14" s="114">
        <v>10623</v>
      </c>
      <c r="H14" s="114">
        <v>10829</v>
      </c>
      <c r="I14" s="140">
        <v>10479</v>
      </c>
      <c r="J14" s="115">
        <v>-183</v>
      </c>
      <c r="K14" s="116">
        <v>-1.7463498425422272</v>
      </c>
    </row>
    <row r="15" spans="1:15" ht="15.95" customHeight="1" x14ac:dyDescent="0.2">
      <c r="A15" s="306" t="s">
        <v>231</v>
      </c>
      <c r="B15" s="307"/>
      <c r="C15" s="308"/>
      <c r="D15" s="113">
        <v>5.4301124417222777</v>
      </c>
      <c r="E15" s="115">
        <v>1188</v>
      </c>
      <c r="F15" s="114">
        <v>1236</v>
      </c>
      <c r="G15" s="114">
        <v>1202</v>
      </c>
      <c r="H15" s="114">
        <v>1170</v>
      </c>
      <c r="I15" s="140">
        <v>1168</v>
      </c>
      <c r="J15" s="115">
        <v>20</v>
      </c>
      <c r="K15" s="116">
        <v>1.7123287671232876</v>
      </c>
    </row>
    <row r="16" spans="1:15" ht="15.95" customHeight="1" x14ac:dyDescent="0.2">
      <c r="A16" s="306" t="s">
        <v>232</v>
      </c>
      <c r="B16" s="307"/>
      <c r="C16" s="308"/>
      <c r="D16" s="113">
        <v>4.6439345461193895</v>
      </c>
      <c r="E16" s="115">
        <v>1016</v>
      </c>
      <c r="F16" s="114">
        <v>1111</v>
      </c>
      <c r="G16" s="114">
        <v>1062</v>
      </c>
      <c r="H16" s="114">
        <v>1140</v>
      </c>
      <c r="I16" s="140">
        <v>1053</v>
      </c>
      <c r="J16" s="115">
        <v>-37</v>
      </c>
      <c r="K16" s="116">
        <v>-3.5137701804368473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0.84102751622634608</v>
      </c>
      <c r="E18" s="115">
        <v>184</v>
      </c>
      <c r="F18" s="114">
        <v>191</v>
      </c>
      <c r="G18" s="114">
        <v>203</v>
      </c>
      <c r="H18" s="114">
        <v>222</v>
      </c>
      <c r="I18" s="140">
        <v>196</v>
      </c>
      <c r="J18" s="115">
        <v>-12</v>
      </c>
      <c r="K18" s="116">
        <v>-6.1224489795918364</v>
      </c>
    </row>
    <row r="19" spans="1:11" ht="14.1" customHeight="1" x14ac:dyDescent="0.2">
      <c r="A19" s="306" t="s">
        <v>235</v>
      </c>
      <c r="B19" s="307" t="s">
        <v>236</v>
      </c>
      <c r="C19" s="308"/>
      <c r="D19" s="113">
        <v>0.4342261632690374</v>
      </c>
      <c r="E19" s="115">
        <v>95</v>
      </c>
      <c r="F19" s="114">
        <v>98</v>
      </c>
      <c r="G19" s="114">
        <v>113</v>
      </c>
      <c r="H19" s="114">
        <v>129</v>
      </c>
      <c r="I19" s="140">
        <v>106</v>
      </c>
      <c r="J19" s="115">
        <v>-11</v>
      </c>
      <c r="K19" s="116">
        <v>-10.377358490566039</v>
      </c>
    </row>
    <row r="20" spans="1:11" ht="14.1" customHeight="1" x14ac:dyDescent="0.2">
      <c r="A20" s="306">
        <v>12</v>
      </c>
      <c r="B20" s="307" t="s">
        <v>237</v>
      </c>
      <c r="C20" s="308"/>
      <c r="D20" s="113">
        <v>0.6170582320138952</v>
      </c>
      <c r="E20" s="115">
        <v>135</v>
      </c>
      <c r="F20" s="114">
        <v>147</v>
      </c>
      <c r="G20" s="114">
        <v>159</v>
      </c>
      <c r="H20" s="114">
        <v>152</v>
      </c>
      <c r="I20" s="140">
        <v>145</v>
      </c>
      <c r="J20" s="115">
        <v>-10</v>
      </c>
      <c r="K20" s="116">
        <v>-6.8965517241379306</v>
      </c>
    </row>
    <row r="21" spans="1:11" ht="14.1" customHeight="1" x14ac:dyDescent="0.2">
      <c r="A21" s="306">
        <v>21</v>
      </c>
      <c r="B21" s="307" t="s">
        <v>238</v>
      </c>
      <c r="C21" s="308"/>
      <c r="D21" s="113" t="s">
        <v>514</v>
      </c>
      <c r="E21" s="115" t="s">
        <v>514</v>
      </c>
      <c r="F21" s="114" t="s">
        <v>514</v>
      </c>
      <c r="G21" s="114" t="s">
        <v>514</v>
      </c>
      <c r="H21" s="114" t="s">
        <v>514</v>
      </c>
      <c r="I21" s="140" t="s">
        <v>514</v>
      </c>
      <c r="J21" s="115" t="s">
        <v>514</v>
      </c>
      <c r="K21" s="116" t="s">
        <v>514</v>
      </c>
    </row>
    <row r="22" spans="1:11" ht="14.1" customHeight="1" x14ac:dyDescent="0.2">
      <c r="A22" s="306">
        <v>22</v>
      </c>
      <c r="B22" s="307" t="s">
        <v>239</v>
      </c>
      <c r="C22" s="308"/>
      <c r="D22" s="113">
        <v>0.21482768077520797</v>
      </c>
      <c r="E22" s="115">
        <v>47</v>
      </c>
      <c r="F22" s="114">
        <v>52</v>
      </c>
      <c r="G22" s="114">
        <v>62</v>
      </c>
      <c r="H22" s="114">
        <v>71</v>
      </c>
      <c r="I22" s="140">
        <v>68</v>
      </c>
      <c r="J22" s="115">
        <v>-21</v>
      </c>
      <c r="K22" s="116">
        <v>-30.882352941176471</v>
      </c>
    </row>
    <row r="23" spans="1:11" ht="14.1" customHeight="1" x14ac:dyDescent="0.2">
      <c r="A23" s="306">
        <v>23</v>
      </c>
      <c r="B23" s="307" t="s">
        <v>240</v>
      </c>
      <c r="C23" s="308"/>
      <c r="D23" s="113">
        <v>0.30167291342901548</v>
      </c>
      <c r="E23" s="115">
        <v>66</v>
      </c>
      <c r="F23" s="114">
        <v>72</v>
      </c>
      <c r="G23" s="114">
        <v>66</v>
      </c>
      <c r="H23" s="114">
        <v>65</v>
      </c>
      <c r="I23" s="140">
        <v>52</v>
      </c>
      <c r="J23" s="115">
        <v>14</v>
      </c>
      <c r="K23" s="116">
        <v>26.923076923076923</v>
      </c>
    </row>
    <row r="24" spans="1:11" ht="14.1" customHeight="1" x14ac:dyDescent="0.2">
      <c r="A24" s="306">
        <v>24</v>
      </c>
      <c r="B24" s="307" t="s">
        <v>241</v>
      </c>
      <c r="C24" s="308"/>
      <c r="D24" s="113">
        <v>0.4342261632690374</v>
      </c>
      <c r="E24" s="115">
        <v>95</v>
      </c>
      <c r="F24" s="114">
        <v>99</v>
      </c>
      <c r="G24" s="114">
        <v>94</v>
      </c>
      <c r="H24" s="114">
        <v>94</v>
      </c>
      <c r="I24" s="140">
        <v>92</v>
      </c>
      <c r="J24" s="115">
        <v>3</v>
      </c>
      <c r="K24" s="116">
        <v>3.2608695652173911</v>
      </c>
    </row>
    <row r="25" spans="1:11" ht="14.1" customHeight="1" x14ac:dyDescent="0.2">
      <c r="A25" s="306">
        <v>25</v>
      </c>
      <c r="B25" s="307" t="s">
        <v>242</v>
      </c>
      <c r="C25" s="308"/>
      <c r="D25" s="113">
        <v>0.8684523265380748</v>
      </c>
      <c r="E25" s="115">
        <v>190</v>
      </c>
      <c r="F25" s="114">
        <v>203</v>
      </c>
      <c r="G25" s="114">
        <v>205</v>
      </c>
      <c r="H25" s="114">
        <v>199</v>
      </c>
      <c r="I25" s="140">
        <v>198</v>
      </c>
      <c r="J25" s="115">
        <v>-8</v>
      </c>
      <c r="K25" s="116">
        <v>-4.0404040404040407</v>
      </c>
    </row>
    <row r="26" spans="1:11" ht="14.1" customHeight="1" x14ac:dyDescent="0.2">
      <c r="A26" s="306">
        <v>26</v>
      </c>
      <c r="B26" s="307" t="s">
        <v>243</v>
      </c>
      <c r="C26" s="308"/>
      <c r="D26" s="113">
        <v>0.69933266294908125</v>
      </c>
      <c r="E26" s="115">
        <v>153</v>
      </c>
      <c r="F26" s="114">
        <v>145</v>
      </c>
      <c r="G26" s="114">
        <v>161</v>
      </c>
      <c r="H26" s="114">
        <v>158</v>
      </c>
      <c r="I26" s="140">
        <v>149</v>
      </c>
      <c r="J26" s="115">
        <v>4</v>
      </c>
      <c r="K26" s="116">
        <v>2.6845637583892619</v>
      </c>
    </row>
    <row r="27" spans="1:11" ht="14.1" customHeight="1" x14ac:dyDescent="0.2">
      <c r="A27" s="306">
        <v>27</v>
      </c>
      <c r="B27" s="307" t="s">
        <v>244</v>
      </c>
      <c r="C27" s="308"/>
      <c r="D27" s="113">
        <v>0.70847426638632416</v>
      </c>
      <c r="E27" s="115">
        <v>155</v>
      </c>
      <c r="F27" s="114">
        <v>153</v>
      </c>
      <c r="G27" s="114">
        <v>162</v>
      </c>
      <c r="H27" s="114">
        <v>160</v>
      </c>
      <c r="I27" s="140">
        <v>153</v>
      </c>
      <c r="J27" s="115">
        <v>2</v>
      </c>
      <c r="K27" s="116">
        <v>1.3071895424836601</v>
      </c>
    </row>
    <row r="28" spans="1:11" ht="14.1" customHeight="1" x14ac:dyDescent="0.2">
      <c r="A28" s="306">
        <v>28</v>
      </c>
      <c r="B28" s="307" t="s">
        <v>245</v>
      </c>
      <c r="C28" s="308"/>
      <c r="D28" s="113">
        <v>0.13712405155864338</v>
      </c>
      <c r="E28" s="115">
        <v>30</v>
      </c>
      <c r="F28" s="114">
        <v>25</v>
      </c>
      <c r="G28" s="114">
        <v>23</v>
      </c>
      <c r="H28" s="114">
        <v>29</v>
      </c>
      <c r="I28" s="140">
        <v>27</v>
      </c>
      <c r="J28" s="115">
        <v>3</v>
      </c>
      <c r="K28" s="116">
        <v>11.111111111111111</v>
      </c>
    </row>
    <row r="29" spans="1:11" ht="14.1" customHeight="1" x14ac:dyDescent="0.2">
      <c r="A29" s="306">
        <v>29</v>
      </c>
      <c r="B29" s="307" t="s">
        <v>246</v>
      </c>
      <c r="C29" s="308"/>
      <c r="D29" s="113">
        <v>2.4453789194624735</v>
      </c>
      <c r="E29" s="115">
        <v>535</v>
      </c>
      <c r="F29" s="114">
        <v>612</v>
      </c>
      <c r="G29" s="114">
        <v>597</v>
      </c>
      <c r="H29" s="114">
        <v>635</v>
      </c>
      <c r="I29" s="140">
        <v>634</v>
      </c>
      <c r="J29" s="115">
        <v>-99</v>
      </c>
      <c r="K29" s="116">
        <v>-15.615141955835963</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2.0842855836913796</v>
      </c>
      <c r="E31" s="115">
        <v>456</v>
      </c>
      <c r="F31" s="114">
        <v>526</v>
      </c>
      <c r="G31" s="114">
        <v>510</v>
      </c>
      <c r="H31" s="114">
        <v>543</v>
      </c>
      <c r="I31" s="140">
        <v>532</v>
      </c>
      <c r="J31" s="115">
        <v>-76</v>
      </c>
      <c r="K31" s="116">
        <v>-14.285714285714286</v>
      </c>
    </row>
    <row r="32" spans="1:11" ht="14.1" customHeight="1" x14ac:dyDescent="0.2">
      <c r="A32" s="306">
        <v>31</v>
      </c>
      <c r="B32" s="307" t="s">
        <v>251</v>
      </c>
      <c r="C32" s="308"/>
      <c r="D32" s="113">
        <v>0.28338970655452966</v>
      </c>
      <c r="E32" s="115">
        <v>62</v>
      </c>
      <c r="F32" s="114">
        <v>64</v>
      </c>
      <c r="G32" s="114">
        <v>61</v>
      </c>
      <c r="H32" s="114">
        <v>64</v>
      </c>
      <c r="I32" s="140">
        <v>66</v>
      </c>
      <c r="J32" s="115">
        <v>-4</v>
      </c>
      <c r="K32" s="116">
        <v>-6.0606060606060606</v>
      </c>
    </row>
    <row r="33" spans="1:11" ht="14.1" customHeight="1" x14ac:dyDescent="0.2">
      <c r="A33" s="306">
        <v>32</v>
      </c>
      <c r="B33" s="307" t="s">
        <v>252</v>
      </c>
      <c r="C33" s="308"/>
      <c r="D33" s="113">
        <v>0.9461559557546394</v>
      </c>
      <c r="E33" s="115">
        <v>207</v>
      </c>
      <c r="F33" s="114">
        <v>166</v>
      </c>
      <c r="G33" s="114">
        <v>191</v>
      </c>
      <c r="H33" s="114">
        <v>185</v>
      </c>
      <c r="I33" s="140">
        <v>198</v>
      </c>
      <c r="J33" s="115">
        <v>9</v>
      </c>
      <c r="K33" s="116">
        <v>4.5454545454545459</v>
      </c>
    </row>
    <row r="34" spans="1:11" ht="14.1" customHeight="1" x14ac:dyDescent="0.2">
      <c r="A34" s="306">
        <v>33</v>
      </c>
      <c r="B34" s="307" t="s">
        <v>253</v>
      </c>
      <c r="C34" s="308"/>
      <c r="D34" s="113">
        <v>0.24682329280555809</v>
      </c>
      <c r="E34" s="115">
        <v>54</v>
      </c>
      <c r="F34" s="114">
        <v>56</v>
      </c>
      <c r="G34" s="114">
        <v>58</v>
      </c>
      <c r="H34" s="114">
        <v>60</v>
      </c>
      <c r="I34" s="140">
        <v>64</v>
      </c>
      <c r="J34" s="115">
        <v>-10</v>
      </c>
      <c r="K34" s="116">
        <v>-15.625</v>
      </c>
    </row>
    <row r="35" spans="1:11" ht="14.1" customHeight="1" x14ac:dyDescent="0.2">
      <c r="A35" s="306">
        <v>34</v>
      </c>
      <c r="B35" s="307" t="s">
        <v>254</v>
      </c>
      <c r="C35" s="308"/>
      <c r="D35" s="113">
        <v>3.7617698144254503</v>
      </c>
      <c r="E35" s="115">
        <v>823</v>
      </c>
      <c r="F35" s="114">
        <v>836</v>
      </c>
      <c r="G35" s="114">
        <v>854</v>
      </c>
      <c r="H35" s="114">
        <v>851</v>
      </c>
      <c r="I35" s="140">
        <v>836</v>
      </c>
      <c r="J35" s="115">
        <v>-13</v>
      </c>
      <c r="K35" s="116">
        <v>-1.5550239234449761</v>
      </c>
    </row>
    <row r="36" spans="1:11" ht="14.1" customHeight="1" x14ac:dyDescent="0.2">
      <c r="A36" s="306">
        <v>41</v>
      </c>
      <c r="B36" s="307" t="s">
        <v>255</v>
      </c>
      <c r="C36" s="308"/>
      <c r="D36" s="113">
        <v>0.37023493920833717</v>
      </c>
      <c r="E36" s="115">
        <v>81</v>
      </c>
      <c r="F36" s="114">
        <v>76</v>
      </c>
      <c r="G36" s="114">
        <v>69</v>
      </c>
      <c r="H36" s="114">
        <v>72</v>
      </c>
      <c r="I36" s="140">
        <v>72</v>
      </c>
      <c r="J36" s="115">
        <v>9</v>
      </c>
      <c r="K36" s="116">
        <v>12.5</v>
      </c>
    </row>
    <row r="37" spans="1:11" ht="14.1" customHeight="1" x14ac:dyDescent="0.2">
      <c r="A37" s="306">
        <v>42</v>
      </c>
      <c r="B37" s="307" t="s">
        <v>256</v>
      </c>
      <c r="C37" s="308"/>
      <c r="D37" s="113">
        <v>8.6845232653807475E-2</v>
      </c>
      <c r="E37" s="115">
        <v>19</v>
      </c>
      <c r="F37" s="114">
        <v>23</v>
      </c>
      <c r="G37" s="114">
        <v>24</v>
      </c>
      <c r="H37" s="114">
        <v>25</v>
      </c>
      <c r="I37" s="140">
        <v>21</v>
      </c>
      <c r="J37" s="115">
        <v>-2</v>
      </c>
      <c r="K37" s="116">
        <v>-9.5238095238095237</v>
      </c>
    </row>
    <row r="38" spans="1:11" ht="14.1" customHeight="1" x14ac:dyDescent="0.2">
      <c r="A38" s="306">
        <v>43</v>
      </c>
      <c r="B38" s="307" t="s">
        <v>257</v>
      </c>
      <c r="C38" s="308"/>
      <c r="D38" s="113">
        <v>0.42965536155041595</v>
      </c>
      <c r="E38" s="115">
        <v>94</v>
      </c>
      <c r="F38" s="114">
        <v>92</v>
      </c>
      <c r="G38" s="114">
        <v>86</v>
      </c>
      <c r="H38" s="114">
        <v>78</v>
      </c>
      <c r="I38" s="140">
        <v>79</v>
      </c>
      <c r="J38" s="115">
        <v>15</v>
      </c>
      <c r="K38" s="116">
        <v>18.9873417721519</v>
      </c>
    </row>
    <row r="39" spans="1:11" ht="14.1" customHeight="1" x14ac:dyDescent="0.2">
      <c r="A39" s="306">
        <v>51</v>
      </c>
      <c r="B39" s="307" t="s">
        <v>258</v>
      </c>
      <c r="C39" s="308"/>
      <c r="D39" s="113">
        <v>12.089770545753725</v>
      </c>
      <c r="E39" s="115">
        <v>2645</v>
      </c>
      <c r="F39" s="114">
        <v>2670</v>
      </c>
      <c r="G39" s="114">
        <v>2601</v>
      </c>
      <c r="H39" s="114">
        <v>2574</v>
      </c>
      <c r="I39" s="140">
        <v>2570</v>
      </c>
      <c r="J39" s="115">
        <v>75</v>
      </c>
      <c r="K39" s="116">
        <v>2.9182879377431905</v>
      </c>
    </row>
    <row r="40" spans="1:11" ht="14.1" customHeight="1" x14ac:dyDescent="0.2">
      <c r="A40" s="306" t="s">
        <v>259</v>
      </c>
      <c r="B40" s="307" t="s">
        <v>260</v>
      </c>
      <c r="C40" s="308"/>
      <c r="D40" s="113">
        <v>11.829234847792303</v>
      </c>
      <c r="E40" s="115">
        <v>2588</v>
      </c>
      <c r="F40" s="114">
        <v>2618</v>
      </c>
      <c r="G40" s="114">
        <v>2548</v>
      </c>
      <c r="H40" s="114">
        <v>2524</v>
      </c>
      <c r="I40" s="140">
        <v>2522</v>
      </c>
      <c r="J40" s="115">
        <v>66</v>
      </c>
      <c r="K40" s="116">
        <v>2.6169706582077716</v>
      </c>
    </row>
    <row r="41" spans="1:11" ht="14.1" customHeight="1" x14ac:dyDescent="0.2">
      <c r="A41" s="306"/>
      <c r="B41" s="307" t="s">
        <v>261</v>
      </c>
      <c r="C41" s="308"/>
      <c r="D41" s="113">
        <v>2.4453789194624735</v>
      </c>
      <c r="E41" s="115">
        <v>535</v>
      </c>
      <c r="F41" s="114">
        <v>606</v>
      </c>
      <c r="G41" s="114">
        <v>566</v>
      </c>
      <c r="H41" s="114">
        <v>568</v>
      </c>
      <c r="I41" s="140">
        <v>536</v>
      </c>
      <c r="J41" s="115">
        <v>-1</v>
      </c>
      <c r="K41" s="116">
        <v>-0.18656716417910449</v>
      </c>
    </row>
    <row r="42" spans="1:11" ht="14.1" customHeight="1" x14ac:dyDescent="0.2">
      <c r="A42" s="306">
        <v>52</v>
      </c>
      <c r="B42" s="307" t="s">
        <v>262</v>
      </c>
      <c r="C42" s="308"/>
      <c r="D42" s="113">
        <v>8.1223146539903102</v>
      </c>
      <c r="E42" s="115">
        <v>1777</v>
      </c>
      <c r="F42" s="114">
        <v>1849</v>
      </c>
      <c r="G42" s="114">
        <v>1850</v>
      </c>
      <c r="H42" s="114">
        <v>1908</v>
      </c>
      <c r="I42" s="140">
        <v>1858</v>
      </c>
      <c r="J42" s="115">
        <v>-81</v>
      </c>
      <c r="K42" s="116">
        <v>-4.3595263724434874</v>
      </c>
    </row>
    <row r="43" spans="1:11" ht="14.1" customHeight="1" x14ac:dyDescent="0.2">
      <c r="A43" s="306" t="s">
        <v>263</v>
      </c>
      <c r="B43" s="307" t="s">
        <v>264</v>
      </c>
      <c r="C43" s="308"/>
      <c r="D43" s="113">
        <v>7.9989030075875309</v>
      </c>
      <c r="E43" s="115">
        <v>1750</v>
      </c>
      <c r="F43" s="114">
        <v>1813</v>
      </c>
      <c r="G43" s="114">
        <v>1803</v>
      </c>
      <c r="H43" s="114">
        <v>1876</v>
      </c>
      <c r="I43" s="140">
        <v>1830</v>
      </c>
      <c r="J43" s="115">
        <v>-80</v>
      </c>
      <c r="K43" s="116">
        <v>-4.3715846994535523</v>
      </c>
    </row>
    <row r="44" spans="1:11" ht="14.1" customHeight="1" x14ac:dyDescent="0.2">
      <c r="A44" s="306">
        <v>53</v>
      </c>
      <c r="B44" s="307" t="s">
        <v>265</v>
      </c>
      <c r="C44" s="308"/>
      <c r="D44" s="113">
        <v>2.5230825486790383</v>
      </c>
      <c r="E44" s="115">
        <v>552</v>
      </c>
      <c r="F44" s="114">
        <v>557</v>
      </c>
      <c r="G44" s="114">
        <v>543</v>
      </c>
      <c r="H44" s="114">
        <v>528</v>
      </c>
      <c r="I44" s="140">
        <v>547</v>
      </c>
      <c r="J44" s="115">
        <v>5</v>
      </c>
      <c r="K44" s="116">
        <v>0.91407678244972579</v>
      </c>
    </row>
    <row r="45" spans="1:11" ht="14.1" customHeight="1" x14ac:dyDescent="0.2">
      <c r="A45" s="306" t="s">
        <v>266</v>
      </c>
      <c r="B45" s="307" t="s">
        <v>267</v>
      </c>
      <c r="C45" s="308"/>
      <c r="D45" s="113">
        <v>2.5139409452417953</v>
      </c>
      <c r="E45" s="115">
        <v>550</v>
      </c>
      <c r="F45" s="114">
        <v>553</v>
      </c>
      <c r="G45" s="114">
        <v>539</v>
      </c>
      <c r="H45" s="114">
        <v>523</v>
      </c>
      <c r="I45" s="140">
        <v>541</v>
      </c>
      <c r="J45" s="115">
        <v>9</v>
      </c>
      <c r="K45" s="116">
        <v>1.6635859519408502</v>
      </c>
    </row>
    <row r="46" spans="1:11" ht="14.1" customHeight="1" x14ac:dyDescent="0.2">
      <c r="A46" s="306">
        <v>54</v>
      </c>
      <c r="B46" s="307" t="s">
        <v>268</v>
      </c>
      <c r="C46" s="308"/>
      <c r="D46" s="113">
        <v>10.188317030807204</v>
      </c>
      <c r="E46" s="115">
        <v>2229</v>
      </c>
      <c r="F46" s="114">
        <v>2314</v>
      </c>
      <c r="G46" s="114">
        <v>2364</v>
      </c>
      <c r="H46" s="114">
        <v>2386</v>
      </c>
      <c r="I46" s="140">
        <v>2343</v>
      </c>
      <c r="J46" s="115">
        <v>-114</v>
      </c>
      <c r="K46" s="116">
        <v>-4.8655569782330348</v>
      </c>
    </row>
    <row r="47" spans="1:11" ht="14.1" customHeight="1" x14ac:dyDescent="0.2">
      <c r="A47" s="306">
        <v>61</v>
      </c>
      <c r="B47" s="307" t="s">
        <v>269</v>
      </c>
      <c r="C47" s="308"/>
      <c r="D47" s="113">
        <v>0.66276624920010974</v>
      </c>
      <c r="E47" s="115">
        <v>145</v>
      </c>
      <c r="F47" s="114">
        <v>154</v>
      </c>
      <c r="G47" s="114">
        <v>147</v>
      </c>
      <c r="H47" s="114">
        <v>143</v>
      </c>
      <c r="I47" s="140">
        <v>152</v>
      </c>
      <c r="J47" s="115">
        <v>-7</v>
      </c>
      <c r="K47" s="116">
        <v>-4.6052631578947372</v>
      </c>
    </row>
    <row r="48" spans="1:11" ht="14.1" customHeight="1" x14ac:dyDescent="0.2">
      <c r="A48" s="306">
        <v>62</v>
      </c>
      <c r="B48" s="307" t="s">
        <v>270</v>
      </c>
      <c r="C48" s="308"/>
      <c r="D48" s="113">
        <v>9.2558734802084288</v>
      </c>
      <c r="E48" s="115">
        <v>2025</v>
      </c>
      <c r="F48" s="114">
        <v>2107</v>
      </c>
      <c r="G48" s="114">
        <v>2065</v>
      </c>
      <c r="H48" s="114">
        <v>2181</v>
      </c>
      <c r="I48" s="140">
        <v>2080</v>
      </c>
      <c r="J48" s="115">
        <v>-55</v>
      </c>
      <c r="K48" s="116">
        <v>-2.6442307692307692</v>
      </c>
    </row>
    <row r="49" spans="1:11" ht="14.1" customHeight="1" x14ac:dyDescent="0.2">
      <c r="A49" s="306">
        <v>63</v>
      </c>
      <c r="B49" s="307" t="s">
        <v>271</v>
      </c>
      <c r="C49" s="308"/>
      <c r="D49" s="113">
        <v>8.3965627571075974</v>
      </c>
      <c r="E49" s="115">
        <v>1837</v>
      </c>
      <c r="F49" s="114">
        <v>2140</v>
      </c>
      <c r="G49" s="114">
        <v>2216</v>
      </c>
      <c r="H49" s="114">
        <v>2312</v>
      </c>
      <c r="I49" s="140">
        <v>2241</v>
      </c>
      <c r="J49" s="115">
        <v>-404</v>
      </c>
      <c r="K49" s="116">
        <v>-18.027666220437304</v>
      </c>
    </row>
    <row r="50" spans="1:11" ht="14.1" customHeight="1" x14ac:dyDescent="0.2">
      <c r="A50" s="306" t="s">
        <v>272</v>
      </c>
      <c r="B50" s="307" t="s">
        <v>273</v>
      </c>
      <c r="C50" s="308"/>
      <c r="D50" s="113">
        <v>0.41594295639455159</v>
      </c>
      <c r="E50" s="115">
        <v>91</v>
      </c>
      <c r="F50" s="114">
        <v>86</v>
      </c>
      <c r="G50" s="114">
        <v>91</v>
      </c>
      <c r="H50" s="114">
        <v>86</v>
      </c>
      <c r="I50" s="140">
        <v>83</v>
      </c>
      <c r="J50" s="115">
        <v>8</v>
      </c>
      <c r="K50" s="116">
        <v>9.6385542168674707</v>
      </c>
    </row>
    <row r="51" spans="1:11" ht="14.1" customHeight="1" x14ac:dyDescent="0.2">
      <c r="A51" s="306" t="s">
        <v>274</v>
      </c>
      <c r="B51" s="307" t="s">
        <v>275</v>
      </c>
      <c r="C51" s="308"/>
      <c r="D51" s="113">
        <v>6.993326629490813</v>
      </c>
      <c r="E51" s="115">
        <v>1530</v>
      </c>
      <c r="F51" s="114">
        <v>1781</v>
      </c>
      <c r="G51" s="114">
        <v>1846</v>
      </c>
      <c r="H51" s="114">
        <v>1907</v>
      </c>
      <c r="I51" s="140">
        <v>1779</v>
      </c>
      <c r="J51" s="115">
        <v>-249</v>
      </c>
      <c r="K51" s="116">
        <v>-13.996627318718382</v>
      </c>
    </row>
    <row r="52" spans="1:11" ht="14.1" customHeight="1" x14ac:dyDescent="0.2">
      <c r="A52" s="306">
        <v>71</v>
      </c>
      <c r="B52" s="307" t="s">
        <v>276</v>
      </c>
      <c r="C52" s="308"/>
      <c r="D52" s="113">
        <v>17.70271505622086</v>
      </c>
      <c r="E52" s="115">
        <v>3873</v>
      </c>
      <c r="F52" s="114">
        <v>3990</v>
      </c>
      <c r="G52" s="114">
        <v>3869</v>
      </c>
      <c r="H52" s="114">
        <v>3976</v>
      </c>
      <c r="I52" s="140">
        <v>3860</v>
      </c>
      <c r="J52" s="115">
        <v>13</v>
      </c>
      <c r="K52" s="116">
        <v>0.33678756476683935</v>
      </c>
    </row>
    <row r="53" spans="1:11" ht="14.1" customHeight="1" x14ac:dyDescent="0.2">
      <c r="A53" s="306" t="s">
        <v>277</v>
      </c>
      <c r="B53" s="307" t="s">
        <v>278</v>
      </c>
      <c r="C53" s="308"/>
      <c r="D53" s="113">
        <v>3.8349026419233936</v>
      </c>
      <c r="E53" s="115">
        <v>839</v>
      </c>
      <c r="F53" s="114">
        <v>937</v>
      </c>
      <c r="G53" s="114">
        <v>834</v>
      </c>
      <c r="H53" s="114">
        <v>891</v>
      </c>
      <c r="I53" s="140">
        <v>782</v>
      </c>
      <c r="J53" s="115">
        <v>57</v>
      </c>
      <c r="K53" s="116">
        <v>7.289002557544757</v>
      </c>
    </row>
    <row r="54" spans="1:11" ht="14.1" customHeight="1" x14ac:dyDescent="0.2">
      <c r="A54" s="306" t="s">
        <v>279</v>
      </c>
      <c r="B54" s="307" t="s">
        <v>280</v>
      </c>
      <c r="C54" s="308"/>
      <c r="D54" s="113">
        <v>13.232470975409086</v>
      </c>
      <c r="E54" s="115">
        <v>2895</v>
      </c>
      <c r="F54" s="114">
        <v>2911</v>
      </c>
      <c r="G54" s="114">
        <v>2886</v>
      </c>
      <c r="H54" s="114">
        <v>2936</v>
      </c>
      <c r="I54" s="140">
        <v>2929</v>
      </c>
      <c r="J54" s="115">
        <v>-34</v>
      </c>
      <c r="K54" s="116">
        <v>-1.1608057357459884</v>
      </c>
    </row>
    <row r="55" spans="1:11" ht="14.1" customHeight="1" x14ac:dyDescent="0.2">
      <c r="A55" s="306">
        <v>72</v>
      </c>
      <c r="B55" s="307" t="s">
        <v>281</v>
      </c>
      <c r="C55" s="308"/>
      <c r="D55" s="113">
        <v>1.6911966358899351</v>
      </c>
      <c r="E55" s="115">
        <v>370</v>
      </c>
      <c r="F55" s="114">
        <v>379</v>
      </c>
      <c r="G55" s="114">
        <v>348</v>
      </c>
      <c r="H55" s="114">
        <v>331</v>
      </c>
      <c r="I55" s="140">
        <v>318</v>
      </c>
      <c r="J55" s="115">
        <v>52</v>
      </c>
      <c r="K55" s="116">
        <v>16.352201257861637</v>
      </c>
    </row>
    <row r="56" spans="1:11" ht="14.1" customHeight="1" x14ac:dyDescent="0.2">
      <c r="A56" s="306" t="s">
        <v>282</v>
      </c>
      <c r="B56" s="307" t="s">
        <v>283</v>
      </c>
      <c r="C56" s="308"/>
      <c r="D56" s="113">
        <v>0.44793856842490171</v>
      </c>
      <c r="E56" s="115">
        <v>98</v>
      </c>
      <c r="F56" s="114">
        <v>106</v>
      </c>
      <c r="G56" s="114">
        <v>78</v>
      </c>
      <c r="H56" s="114">
        <v>61</v>
      </c>
      <c r="I56" s="140">
        <v>47</v>
      </c>
      <c r="J56" s="115">
        <v>51</v>
      </c>
      <c r="K56" s="116">
        <v>108.51063829787235</v>
      </c>
    </row>
    <row r="57" spans="1:11" ht="14.1" customHeight="1" x14ac:dyDescent="0.2">
      <c r="A57" s="306" t="s">
        <v>284</v>
      </c>
      <c r="B57" s="307" t="s">
        <v>285</v>
      </c>
      <c r="C57" s="308"/>
      <c r="D57" s="113">
        <v>0.93244355059877504</v>
      </c>
      <c r="E57" s="115">
        <v>204</v>
      </c>
      <c r="F57" s="114">
        <v>207</v>
      </c>
      <c r="G57" s="114">
        <v>208</v>
      </c>
      <c r="H57" s="114">
        <v>209</v>
      </c>
      <c r="I57" s="140">
        <v>209</v>
      </c>
      <c r="J57" s="115">
        <v>-5</v>
      </c>
      <c r="K57" s="116">
        <v>-2.3923444976076556</v>
      </c>
    </row>
    <row r="58" spans="1:11" ht="14.1" customHeight="1" x14ac:dyDescent="0.2">
      <c r="A58" s="306">
        <v>73</v>
      </c>
      <c r="B58" s="307" t="s">
        <v>286</v>
      </c>
      <c r="C58" s="308"/>
      <c r="D58" s="113">
        <v>0.85016911966358899</v>
      </c>
      <c r="E58" s="115">
        <v>186</v>
      </c>
      <c r="F58" s="114">
        <v>185</v>
      </c>
      <c r="G58" s="114">
        <v>185</v>
      </c>
      <c r="H58" s="114">
        <v>186</v>
      </c>
      <c r="I58" s="140">
        <v>181</v>
      </c>
      <c r="J58" s="115">
        <v>5</v>
      </c>
      <c r="K58" s="116">
        <v>2.7624309392265194</v>
      </c>
    </row>
    <row r="59" spans="1:11" ht="14.1" customHeight="1" x14ac:dyDescent="0.2">
      <c r="A59" s="306" t="s">
        <v>287</v>
      </c>
      <c r="B59" s="307" t="s">
        <v>288</v>
      </c>
      <c r="C59" s="308"/>
      <c r="D59" s="113">
        <v>0.48907578389249473</v>
      </c>
      <c r="E59" s="115">
        <v>107</v>
      </c>
      <c r="F59" s="114">
        <v>107</v>
      </c>
      <c r="G59" s="114">
        <v>105</v>
      </c>
      <c r="H59" s="114">
        <v>104</v>
      </c>
      <c r="I59" s="140">
        <v>105</v>
      </c>
      <c r="J59" s="115">
        <v>2</v>
      </c>
      <c r="K59" s="116">
        <v>1.9047619047619047</v>
      </c>
    </row>
    <row r="60" spans="1:11" ht="14.1" customHeight="1" x14ac:dyDescent="0.2">
      <c r="A60" s="306">
        <v>81</v>
      </c>
      <c r="B60" s="307" t="s">
        <v>289</v>
      </c>
      <c r="C60" s="308"/>
      <c r="D60" s="113">
        <v>3.8029070298930434</v>
      </c>
      <c r="E60" s="115">
        <v>832</v>
      </c>
      <c r="F60" s="114">
        <v>845</v>
      </c>
      <c r="G60" s="114">
        <v>830</v>
      </c>
      <c r="H60" s="114">
        <v>855</v>
      </c>
      <c r="I60" s="140">
        <v>817</v>
      </c>
      <c r="J60" s="115">
        <v>15</v>
      </c>
      <c r="K60" s="116">
        <v>1.8359853121175032</v>
      </c>
    </row>
    <row r="61" spans="1:11" ht="14.1" customHeight="1" x14ac:dyDescent="0.2">
      <c r="A61" s="306" t="s">
        <v>290</v>
      </c>
      <c r="B61" s="307" t="s">
        <v>291</v>
      </c>
      <c r="C61" s="308"/>
      <c r="D61" s="113">
        <v>1.1518420330926045</v>
      </c>
      <c r="E61" s="115">
        <v>252</v>
      </c>
      <c r="F61" s="114">
        <v>220</v>
      </c>
      <c r="G61" s="114">
        <v>201</v>
      </c>
      <c r="H61" s="114">
        <v>211</v>
      </c>
      <c r="I61" s="140">
        <v>215</v>
      </c>
      <c r="J61" s="115">
        <v>37</v>
      </c>
      <c r="K61" s="116">
        <v>17.209302325581394</v>
      </c>
    </row>
    <row r="62" spans="1:11" ht="14.1" customHeight="1" x14ac:dyDescent="0.2">
      <c r="A62" s="306" t="s">
        <v>292</v>
      </c>
      <c r="B62" s="307" t="s">
        <v>293</v>
      </c>
      <c r="C62" s="308"/>
      <c r="D62" s="113">
        <v>1.6043514032361277</v>
      </c>
      <c r="E62" s="115">
        <v>351</v>
      </c>
      <c r="F62" s="114">
        <v>388</v>
      </c>
      <c r="G62" s="114">
        <v>398</v>
      </c>
      <c r="H62" s="114">
        <v>396</v>
      </c>
      <c r="I62" s="140">
        <v>382</v>
      </c>
      <c r="J62" s="115">
        <v>-31</v>
      </c>
      <c r="K62" s="116">
        <v>-8.1151832460732987</v>
      </c>
    </row>
    <row r="63" spans="1:11" ht="14.1" customHeight="1" x14ac:dyDescent="0.2">
      <c r="A63" s="306"/>
      <c r="B63" s="307" t="s">
        <v>294</v>
      </c>
      <c r="C63" s="308"/>
      <c r="D63" s="113">
        <v>1.2386872657464119</v>
      </c>
      <c r="E63" s="115">
        <v>271</v>
      </c>
      <c r="F63" s="114">
        <v>279</v>
      </c>
      <c r="G63" s="114">
        <v>276</v>
      </c>
      <c r="H63" s="114">
        <v>276</v>
      </c>
      <c r="I63" s="140">
        <v>263</v>
      </c>
      <c r="J63" s="115">
        <v>8</v>
      </c>
      <c r="K63" s="116">
        <v>3.041825095057034</v>
      </c>
    </row>
    <row r="64" spans="1:11" ht="14.1" customHeight="1" x14ac:dyDescent="0.2">
      <c r="A64" s="306" t="s">
        <v>295</v>
      </c>
      <c r="B64" s="307" t="s">
        <v>296</v>
      </c>
      <c r="C64" s="308"/>
      <c r="D64" s="113">
        <v>0.14626565499588629</v>
      </c>
      <c r="E64" s="115">
        <v>32</v>
      </c>
      <c r="F64" s="114">
        <v>35</v>
      </c>
      <c r="G64" s="114">
        <v>35</v>
      </c>
      <c r="H64" s="114">
        <v>32</v>
      </c>
      <c r="I64" s="140">
        <v>33</v>
      </c>
      <c r="J64" s="115">
        <v>-1</v>
      </c>
      <c r="K64" s="116">
        <v>-3.0303030303030303</v>
      </c>
    </row>
    <row r="65" spans="1:11" ht="14.1" customHeight="1" x14ac:dyDescent="0.2">
      <c r="A65" s="306" t="s">
        <v>297</v>
      </c>
      <c r="B65" s="307" t="s">
        <v>298</v>
      </c>
      <c r="C65" s="308"/>
      <c r="D65" s="113">
        <v>0.56220861139043787</v>
      </c>
      <c r="E65" s="115">
        <v>123</v>
      </c>
      <c r="F65" s="114">
        <v>127</v>
      </c>
      <c r="G65" s="114">
        <v>124</v>
      </c>
      <c r="H65" s="114">
        <v>142</v>
      </c>
      <c r="I65" s="140">
        <v>125</v>
      </c>
      <c r="J65" s="115">
        <v>-2</v>
      </c>
      <c r="K65" s="116">
        <v>-1.6</v>
      </c>
    </row>
    <row r="66" spans="1:11" ht="14.1" customHeight="1" x14ac:dyDescent="0.2">
      <c r="A66" s="306">
        <v>82</v>
      </c>
      <c r="B66" s="307" t="s">
        <v>299</v>
      </c>
      <c r="C66" s="308"/>
      <c r="D66" s="113">
        <v>1.4855105585519701</v>
      </c>
      <c r="E66" s="115">
        <v>325</v>
      </c>
      <c r="F66" s="114">
        <v>349</v>
      </c>
      <c r="G66" s="114">
        <v>339</v>
      </c>
      <c r="H66" s="114">
        <v>330</v>
      </c>
      <c r="I66" s="140">
        <v>345</v>
      </c>
      <c r="J66" s="115">
        <v>-20</v>
      </c>
      <c r="K66" s="116">
        <v>-5.7971014492753623</v>
      </c>
    </row>
    <row r="67" spans="1:11" ht="14.1" customHeight="1" x14ac:dyDescent="0.2">
      <c r="A67" s="306" t="s">
        <v>300</v>
      </c>
      <c r="B67" s="307" t="s">
        <v>301</v>
      </c>
      <c r="C67" s="308"/>
      <c r="D67" s="113">
        <v>0.67647865435597399</v>
      </c>
      <c r="E67" s="115">
        <v>148</v>
      </c>
      <c r="F67" s="114">
        <v>143</v>
      </c>
      <c r="G67" s="114">
        <v>139</v>
      </c>
      <c r="H67" s="114">
        <v>145</v>
      </c>
      <c r="I67" s="140">
        <v>145</v>
      </c>
      <c r="J67" s="115">
        <v>3</v>
      </c>
      <c r="K67" s="116">
        <v>2.0689655172413794</v>
      </c>
    </row>
    <row r="68" spans="1:11" ht="14.1" customHeight="1" x14ac:dyDescent="0.2">
      <c r="A68" s="306" t="s">
        <v>302</v>
      </c>
      <c r="B68" s="307" t="s">
        <v>303</v>
      </c>
      <c r="C68" s="308"/>
      <c r="D68" s="113">
        <v>0.511929792485602</v>
      </c>
      <c r="E68" s="115">
        <v>112</v>
      </c>
      <c r="F68" s="114">
        <v>138</v>
      </c>
      <c r="G68" s="114">
        <v>133</v>
      </c>
      <c r="H68" s="114">
        <v>122</v>
      </c>
      <c r="I68" s="140">
        <v>131</v>
      </c>
      <c r="J68" s="115">
        <v>-19</v>
      </c>
      <c r="K68" s="116">
        <v>-14.503816793893129</v>
      </c>
    </row>
    <row r="69" spans="1:11" ht="14.1" customHeight="1" x14ac:dyDescent="0.2">
      <c r="A69" s="306">
        <v>83</v>
      </c>
      <c r="B69" s="307" t="s">
        <v>304</v>
      </c>
      <c r="C69" s="308"/>
      <c r="D69" s="113">
        <v>1.5860681963616419</v>
      </c>
      <c r="E69" s="115">
        <v>347</v>
      </c>
      <c r="F69" s="114">
        <v>330</v>
      </c>
      <c r="G69" s="114">
        <v>318</v>
      </c>
      <c r="H69" s="114">
        <v>322</v>
      </c>
      <c r="I69" s="140">
        <v>323</v>
      </c>
      <c r="J69" s="115">
        <v>24</v>
      </c>
      <c r="K69" s="116">
        <v>7.4303405572755414</v>
      </c>
    </row>
    <row r="70" spans="1:11" ht="14.1" customHeight="1" x14ac:dyDescent="0.2">
      <c r="A70" s="306" t="s">
        <v>305</v>
      </c>
      <c r="B70" s="307" t="s">
        <v>306</v>
      </c>
      <c r="C70" s="308"/>
      <c r="D70" s="113">
        <v>1.0649968004387971</v>
      </c>
      <c r="E70" s="115">
        <v>233</v>
      </c>
      <c r="F70" s="114">
        <v>213</v>
      </c>
      <c r="G70" s="114">
        <v>196</v>
      </c>
      <c r="H70" s="114">
        <v>199</v>
      </c>
      <c r="I70" s="140">
        <v>202</v>
      </c>
      <c r="J70" s="115">
        <v>31</v>
      </c>
      <c r="K70" s="116">
        <v>15.346534653465346</v>
      </c>
    </row>
    <row r="71" spans="1:11" ht="14.1" customHeight="1" x14ac:dyDescent="0.2">
      <c r="A71" s="306"/>
      <c r="B71" s="307" t="s">
        <v>307</v>
      </c>
      <c r="C71" s="308"/>
      <c r="D71" s="113">
        <v>0.62619983545113811</v>
      </c>
      <c r="E71" s="115">
        <v>137</v>
      </c>
      <c r="F71" s="114">
        <v>126</v>
      </c>
      <c r="G71" s="114">
        <v>110</v>
      </c>
      <c r="H71" s="114">
        <v>112</v>
      </c>
      <c r="I71" s="140">
        <v>116</v>
      </c>
      <c r="J71" s="115">
        <v>21</v>
      </c>
      <c r="K71" s="116">
        <v>18.103448275862068</v>
      </c>
    </row>
    <row r="72" spans="1:11" ht="14.1" customHeight="1" x14ac:dyDescent="0.2">
      <c r="A72" s="306">
        <v>84</v>
      </c>
      <c r="B72" s="307" t="s">
        <v>308</v>
      </c>
      <c r="C72" s="308"/>
      <c r="D72" s="113">
        <v>2.4910869366486881</v>
      </c>
      <c r="E72" s="115">
        <v>545</v>
      </c>
      <c r="F72" s="114">
        <v>633</v>
      </c>
      <c r="G72" s="114">
        <v>585</v>
      </c>
      <c r="H72" s="114">
        <v>654</v>
      </c>
      <c r="I72" s="140">
        <v>578</v>
      </c>
      <c r="J72" s="115">
        <v>-33</v>
      </c>
      <c r="K72" s="116">
        <v>-5.7093425605536332</v>
      </c>
    </row>
    <row r="73" spans="1:11" ht="14.1" customHeight="1" x14ac:dyDescent="0.2">
      <c r="A73" s="306" t="s">
        <v>309</v>
      </c>
      <c r="B73" s="307" t="s">
        <v>310</v>
      </c>
      <c r="C73" s="308"/>
      <c r="D73" s="113">
        <v>7.3132827497943143E-2</v>
      </c>
      <c r="E73" s="115">
        <v>16</v>
      </c>
      <c r="F73" s="114">
        <v>13</v>
      </c>
      <c r="G73" s="114">
        <v>15</v>
      </c>
      <c r="H73" s="114">
        <v>17</v>
      </c>
      <c r="I73" s="140">
        <v>15</v>
      </c>
      <c r="J73" s="115">
        <v>1</v>
      </c>
      <c r="K73" s="116">
        <v>6.666666666666667</v>
      </c>
    </row>
    <row r="74" spans="1:11" ht="14.1" customHeight="1" x14ac:dyDescent="0.2">
      <c r="A74" s="306" t="s">
        <v>311</v>
      </c>
      <c r="B74" s="307" t="s">
        <v>312</v>
      </c>
      <c r="C74" s="308"/>
      <c r="D74" s="113">
        <v>9.1416034372428928E-2</v>
      </c>
      <c r="E74" s="115">
        <v>20</v>
      </c>
      <c r="F74" s="114">
        <v>22</v>
      </c>
      <c r="G74" s="114">
        <v>20</v>
      </c>
      <c r="H74" s="114">
        <v>25</v>
      </c>
      <c r="I74" s="140">
        <v>24</v>
      </c>
      <c r="J74" s="115">
        <v>-4</v>
      </c>
      <c r="K74" s="116">
        <v>-16.666666666666668</v>
      </c>
    </row>
    <row r="75" spans="1:11" ht="14.1" customHeight="1" x14ac:dyDescent="0.2">
      <c r="A75" s="306" t="s">
        <v>313</v>
      </c>
      <c r="B75" s="307" t="s">
        <v>314</v>
      </c>
      <c r="C75" s="308"/>
      <c r="D75" s="113">
        <v>1.3712405155864338</v>
      </c>
      <c r="E75" s="115">
        <v>300</v>
      </c>
      <c r="F75" s="114">
        <v>383</v>
      </c>
      <c r="G75" s="114">
        <v>338</v>
      </c>
      <c r="H75" s="114">
        <v>412</v>
      </c>
      <c r="I75" s="140">
        <v>336</v>
      </c>
      <c r="J75" s="115">
        <v>-36</v>
      </c>
      <c r="K75" s="116">
        <v>-10.714285714285714</v>
      </c>
    </row>
    <row r="76" spans="1:11" ht="14.1" customHeight="1" x14ac:dyDescent="0.2">
      <c r="A76" s="306">
        <v>91</v>
      </c>
      <c r="B76" s="307" t="s">
        <v>315</v>
      </c>
      <c r="C76" s="308"/>
      <c r="D76" s="113">
        <v>0.26053569796142245</v>
      </c>
      <c r="E76" s="115">
        <v>57</v>
      </c>
      <c r="F76" s="114">
        <v>46</v>
      </c>
      <c r="G76" s="114">
        <v>49</v>
      </c>
      <c r="H76" s="114">
        <v>47</v>
      </c>
      <c r="I76" s="140">
        <v>52</v>
      </c>
      <c r="J76" s="115">
        <v>5</v>
      </c>
      <c r="K76" s="116">
        <v>9.615384615384615</v>
      </c>
    </row>
    <row r="77" spans="1:11" ht="14.1" customHeight="1" x14ac:dyDescent="0.2">
      <c r="A77" s="306">
        <v>92</v>
      </c>
      <c r="B77" s="307" t="s">
        <v>316</v>
      </c>
      <c r="C77" s="308"/>
      <c r="D77" s="113">
        <v>2.0248651613493007</v>
      </c>
      <c r="E77" s="115">
        <v>443</v>
      </c>
      <c r="F77" s="114">
        <v>464</v>
      </c>
      <c r="G77" s="114">
        <v>449</v>
      </c>
      <c r="H77" s="114">
        <v>460</v>
      </c>
      <c r="I77" s="140">
        <v>446</v>
      </c>
      <c r="J77" s="115">
        <v>-3</v>
      </c>
      <c r="K77" s="116">
        <v>-0.67264573991031396</v>
      </c>
    </row>
    <row r="78" spans="1:11" ht="14.1" customHeight="1" x14ac:dyDescent="0.2">
      <c r="A78" s="306">
        <v>93</v>
      </c>
      <c r="B78" s="307" t="s">
        <v>317</v>
      </c>
      <c r="C78" s="308"/>
      <c r="D78" s="113">
        <v>9.1416034372428928E-2</v>
      </c>
      <c r="E78" s="115">
        <v>20</v>
      </c>
      <c r="F78" s="114">
        <v>23</v>
      </c>
      <c r="G78" s="114">
        <v>20</v>
      </c>
      <c r="H78" s="114">
        <v>20</v>
      </c>
      <c r="I78" s="140">
        <v>20</v>
      </c>
      <c r="J78" s="115">
        <v>0</v>
      </c>
      <c r="K78" s="116">
        <v>0</v>
      </c>
    </row>
    <row r="79" spans="1:11" ht="14.1" customHeight="1" x14ac:dyDescent="0.2">
      <c r="A79" s="306">
        <v>94</v>
      </c>
      <c r="B79" s="307" t="s">
        <v>318</v>
      </c>
      <c r="C79" s="308"/>
      <c r="D79" s="113">
        <v>0.97358076606636801</v>
      </c>
      <c r="E79" s="115">
        <v>213</v>
      </c>
      <c r="F79" s="114">
        <v>239</v>
      </c>
      <c r="G79" s="114">
        <v>222</v>
      </c>
      <c r="H79" s="114">
        <v>219</v>
      </c>
      <c r="I79" s="140">
        <v>235</v>
      </c>
      <c r="J79" s="115">
        <v>-22</v>
      </c>
      <c r="K79" s="116">
        <v>-9.3617021276595747</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2.3356796782155591</v>
      </c>
      <c r="E81" s="143">
        <v>511</v>
      </c>
      <c r="F81" s="144">
        <v>529</v>
      </c>
      <c r="G81" s="144">
        <v>518</v>
      </c>
      <c r="H81" s="144">
        <v>528</v>
      </c>
      <c r="I81" s="145">
        <v>503</v>
      </c>
      <c r="J81" s="143">
        <v>8</v>
      </c>
      <c r="K81" s="146">
        <v>1.5904572564612327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12157</v>
      </c>
      <c r="G12" s="536">
        <v>10469</v>
      </c>
      <c r="H12" s="536">
        <v>15625</v>
      </c>
      <c r="I12" s="536">
        <v>10986</v>
      </c>
      <c r="J12" s="537">
        <v>12561</v>
      </c>
      <c r="K12" s="538">
        <v>-404</v>
      </c>
      <c r="L12" s="349">
        <v>-3.2163044343603215</v>
      </c>
    </row>
    <row r="13" spans="1:17" s="110" customFormat="1" ht="15" customHeight="1" x14ac:dyDescent="0.2">
      <c r="A13" s="350" t="s">
        <v>345</v>
      </c>
      <c r="B13" s="351" t="s">
        <v>346</v>
      </c>
      <c r="C13" s="347"/>
      <c r="D13" s="347"/>
      <c r="E13" s="348"/>
      <c r="F13" s="536">
        <v>6782</v>
      </c>
      <c r="G13" s="536">
        <v>5524</v>
      </c>
      <c r="H13" s="536">
        <v>8642</v>
      </c>
      <c r="I13" s="536">
        <v>6347</v>
      </c>
      <c r="J13" s="537">
        <v>7374</v>
      </c>
      <c r="K13" s="538">
        <v>-592</v>
      </c>
      <c r="L13" s="349">
        <v>-8.0282072145375647</v>
      </c>
    </row>
    <row r="14" spans="1:17" s="110" customFormat="1" ht="22.5" customHeight="1" x14ac:dyDescent="0.2">
      <c r="A14" s="350"/>
      <c r="B14" s="351" t="s">
        <v>347</v>
      </c>
      <c r="C14" s="347"/>
      <c r="D14" s="347"/>
      <c r="E14" s="348"/>
      <c r="F14" s="536">
        <v>5375</v>
      </c>
      <c r="G14" s="536">
        <v>4945</v>
      </c>
      <c r="H14" s="536">
        <v>6983</v>
      </c>
      <c r="I14" s="536">
        <v>4639</v>
      </c>
      <c r="J14" s="537">
        <v>5187</v>
      </c>
      <c r="K14" s="538">
        <v>188</v>
      </c>
      <c r="L14" s="349">
        <v>3.6244457297088877</v>
      </c>
    </row>
    <row r="15" spans="1:17" s="110" customFormat="1" ht="15" customHeight="1" x14ac:dyDescent="0.2">
      <c r="A15" s="350" t="s">
        <v>348</v>
      </c>
      <c r="B15" s="351" t="s">
        <v>108</v>
      </c>
      <c r="C15" s="347"/>
      <c r="D15" s="347"/>
      <c r="E15" s="348"/>
      <c r="F15" s="536">
        <v>2116</v>
      </c>
      <c r="G15" s="536">
        <v>2096</v>
      </c>
      <c r="H15" s="536">
        <v>5831</v>
      </c>
      <c r="I15" s="536">
        <v>1753</v>
      </c>
      <c r="J15" s="537">
        <v>2007</v>
      </c>
      <c r="K15" s="538">
        <v>109</v>
      </c>
      <c r="L15" s="349">
        <v>5.4309915296462385</v>
      </c>
    </row>
    <row r="16" spans="1:17" s="110" customFormat="1" ht="15" customHeight="1" x14ac:dyDescent="0.2">
      <c r="A16" s="350"/>
      <c r="B16" s="351" t="s">
        <v>109</v>
      </c>
      <c r="C16" s="347"/>
      <c r="D16" s="347"/>
      <c r="E16" s="348"/>
      <c r="F16" s="536">
        <v>8618</v>
      </c>
      <c r="G16" s="536">
        <v>7236</v>
      </c>
      <c r="H16" s="536">
        <v>8580</v>
      </c>
      <c r="I16" s="536">
        <v>8048</v>
      </c>
      <c r="J16" s="537">
        <v>9143</v>
      </c>
      <c r="K16" s="538">
        <v>-525</v>
      </c>
      <c r="L16" s="349">
        <v>-5.7420977797221919</v>
      </c>
    </row>
    <row r="17" spans="1:12" s="110" customFormat="1" ht="15" customHeight="1" x14ac:dyDescent="0.2">
      <c r="A17" s="350"/>
      <c r="B17" s="351" t="s">
        <v>110</v>
      </c>
      <c r="C17" s="347"/>
      <c r="D17" s="347"/>
      <c r="E17" s="348"/>
      <c r="F17" s="536">
        <v>1263</v>
      </c>
      <c r="G17" s="536">
        <v>1005</v>
      </c>
      <c r="H17" s="536">
        <v>1072</v>
      </c>
      <c r="I17" s="536">
        <v>1051</v>
      </c>
      <c r="J17" s="537">
        <v>1223</v>
      </c>
      <c r="K17" s="538">
        <v>40</v>
      </c>
      <c r="L17" s="349">
        <v>3.2706459525756335</v>
      </c>
    </row>
    <row r="18" spans="1:12" s="110" customFormat="1" ht="15" customHeight="1" x14ac:dyDescent="0.2">
      <c r="A18" s="350"/>
      <c r="B18" s="351" t="s">
        <v>111</v>
      </c>
      <c r="C18" s="347"/>
      <c r="D18" s="347"/>
      <c r="E18" s="348"/>
      <c r="F18" s="536">
        <v>160</v>
      </c>
      <c r="G18" s="536">
        <v>132</v>
      </c>
      <c r="H18" s="536">
        <v>142</v>
      </c>
      <c r="I18" s="536">
        <v>134</v>
      </c>
      <c r="J18" s="537">
        <v>188</v>
      </c>
      <c r="K18" s="538">
        <v>-28</v>
      </c>
      <c r="L18" s="349">
        <v>-14.893617021276595</v>
      </c>
    </row>
    <row r="19" spans="1:12" s="110" customFormat="1" ht="15" customHeight="1" x14ac:dyDescent="0.2">
      <c r="A19" s="118" t="s">
        <v>113</v>
      </c>
      <c r="B19" s="119" t="s">
        <v>181</v>
      </c>
      <c r="C19" s="347"/>
      <c r="D19" s="347"/>
      <c r="E19" s="348"/>
      <c r="F19" s="536">
        <v>7330</v>
      </c>
      <c r="G19" s="536">
        <v>5910</v>
      </c>
      <c r="H19" s="536">
        <v>10748</v>
      </c>
      <c r="I19" s="536">
        <v>6686</v>
      </c>
      <c r="J19" s="537">
        <v>8046</v>
      </c>
      <c r="K19" s="538">
        <v>-716</v>
      </c>
      <c r="L19" s="349">
        <v>-8.8988317176236631</v>
      </c>
    </row>
    <row r="20" spans="1:12" s="110" customFormat="1" ht="15" customHeight="1" x14ac:dyDescent="0.2">
      <c r="A20" s="118"/>
      <c r="B20" s="119" t="s">
        <v>182</v>
      </c>
      <c r="C20" s="347"/>
      <c r="D20" s="347"/>
      <c r="E20" s="348"/>
      <c r="F20" s="536">
        <v>4827</v>
      </c>
      <c r="G20" s="536">
        <v>4559</v>
      </c>
      <c r="H20" s="536">
        <v>4877</v>
      </c>
      <c r="I20" s="536">
        <v>4300</v>
      </c>
      <c r="J20" s="537">
        <v>4515</v>
      </c>
      <c r="K20" s="538">
        <v>312</v>
      </c>
      <c r="L20" s="349">
        <v>6.9102990033222591</v>
      </c>
    </row>
    <row r="21" spans="1:12" s="110" customFormat="1" ht="15" customHeight="1" x14ac:dyDescent="0.2">
      <c r="A21" s="118" t="s">
        <v>113</v>
      </c>
      <c r="B21" s="119" t="s">
        <v>116</v>
      </c>
      <c r="C21" s="347"/>
      <c r="D21" s="347"/>
      <c r="E21" s="348"/>
      <c r="F21" s="536">
        <v>10242</v>
      </c>
      <c r="G21" s="536">
        <v>8777</v>
      </c>
      <c r="H21" s="536">
        <v>13256</v>
      </c>
      <c r="I21" s="536">
        <v>8991</v>
      </c>
      <c r="J21" s="537">
        <v>10778</v>
      </c>
      <c r="K21" s="538">
        <v>-536</v>
      </c>
      <c r="L21" s="349">
        <v>-4.9730933382816849</v>
      </c>
    </row>
    <row r="22" spans="1:12" s="110" customFormat="1" ht="15" customHeight="1" x14ac:dyDescent="0.2">
      <c r="A22" s="118"/>
      <c r="B22" s="119" t="s">
        <v>117</v>
      </c>
      <c r="C22" s="347"/>
      <c r="D22" s="347"/>
      <c r="E22" s="348"/>
      <c r="F22" s="536">
        <v>1907</v>
      </c>
      <c r="G22" s="536">
        <v>1686</v>
      </c>
      <c r="H22" s="536">
        <v>2359</v>
      </c>
      <c r="I22" s="536">
        <v>1989</v>
      </c>
      <c r="J22" s="537">
        <v>1777</v>
      </c>
      <c r="K22" s="538">
        <v>130</v>
      </c>
      <c r="L22" s="349">
        <v>7.3157006190208218</v>
      </c>
    </row>
    <row r="23" spans="1:12" s="110" customFormat="1" ht="15" customHeight="1" x14ac:dyDescent="0.2">
      <c r="A23" s="352" t="s">
        <v>348</v>
      </c>
      <c r="B23" s="353" t="s">
        <v>193</v>
      </c>
      <c r="C23" s="354"/>
      <c r="D23" s="354"/>
      <c r="E23" s="355"/>
      <c r="F23" s="539">
        <v>173</v>
      </c>
      <c r="G23" s="539">
        <v>341</v>
      </c>
      <c r="H23" s="539">
        <v>2676</v>
      </c>
      <c r="I23" s="539">
        <v>60</v>
      </c>
      <c r="J23" s="540">
        <v>167</v>
      </c>
      <c r="K23" s="541">
        <v>6</v>
      </c>
      <c r="L23" s="356">
        <v>3.5928143712574849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34.299999999999997</v>
      </c>
      <c r="G25" s="542">
        <v>37.5</v>
      </c>
      <c r="H25" s="542">
        <v>37.299999999999997</v>
      </c>
      <c r="I25" s="542">
        <v>34.9</v>
      </c>
      <c r="J25" s="542">
        <v>32.5</v>
      </c>
      <c r="K25" s="543" t="s">
        <v>350</v>
      </c>
      <c r="L25" s="364">
        <v>1.7999999999999972</v>
      </c>
    </row>
    <row r="26" spans="1:12" s="110" customFormat="1" ht="15" customHeight="1" x14ac:dyDescent="0.2">
      <c r="A26" s="365" t="s">
        <v>105</v>
      </c>
      <c r="B26" s="366" t="s">
        <v>346</v>
      </c>
      <c r="C26" s="362"/>
      <c r="D26" s="362"/>
      <c r="E26" s="363"/>
      <c r="F26" s="542">
        <v>29.6</v>
      </c>
      <c r="G26" s="542">
        <v>33.799999999999997</v>
      </c>
      <c r="H26" s="542">
        <v>33.1</v>
      </c>
      <c r="I26" s="542">
        <v>29.6</v>
      </c>
      <c r="J26" s="544">
        <v>27.7</v>
      </c>
      <c r="K26" s="543" t="s">
        <v>350</v>
      </c>
      <c r="L26" s="364">
        <v>1.9000000000000021</v>
      </c>
    </row>
    <row r="27" spans="1:12" s="110" customFormat="1" ht="15" customHeight="1" x14ac:dyDescent="0.2">
      <c r="A27" s="365"/>
      <c r="B27" s="366" t="s">
        <v>347</v>
      </c>
      <c r="C27" s="362"/>
      <c r="D27" s="362"/>
      <c r="E27" s="363"/>
      <c r="F27" s="542">
        <v>40.1</v>
      </c>
      <c r="G27" s="542">
        <v>41.7</v>
      </c>
      <c r="H27" s="542">
        <v>42.7</v>
      </c>
      <c r="I27" s="542">
        <v>42.3</v>
      </c>
      <c r="J27" s="542">
        <v>39.4</v>
      </c>
      <c r="K27" s="543" t="s">
        <v>350</v>
      </c>
      <c r="L27" s="364">
        <v>0.70000000000000284</v>
      </c>
    </row>
    <row r="28" spans="1:12" s="110" customFormat="1" ht="15" customHeight="1" x14ac:dyDescent="0.2">
      <c r="A28" s="365" t="s">
        <v>113</v>
      </c>
      <c r="B28" s="366" t="s">
        <v>108</v>
      </c>
      <c r="C28" s="362"/>
      <c r="D28" s="362"/>
      <c r="E28" s="363"/>
      <c r="F28" s="542">
        <v>43.1</v>
      </c>
      <c r="G28" s="542">
        <v>45.9</v>
      </c>
      <c r="H28" s="542">
        <v>45.5</v>
      </c>
      <c r="I28" s="542">
        <v>42.4</v>
      </c>
      <c r="J28" s="542">
        <v>41.9</v>
      </c>
      <c r="K28" s="543" t="s">
        <v>350</v>
      </c>
      <c r="L28" s="364">
        <v>1.2000000000000028</v>
      </c>
    </row>
    <row r="29" spans="1:12" s="110" customFormat="1" ht="11.25" x14ac:dyDescent="0.2">
      <c r="A29" s="365"/>
      <c r="B29" s="366" t="s">
        <v>109</v>
      </c>
      <c r="C29" s="362"/>
      <c r="D29" s="362"/>
      <c r="E29" s="363"/>
      <c r="F29" s="542">
        <v>33</v>
      </c>
      <c r="G29" s="542">
        <v>36.700000000000003</v>
      </c>
      <c r="H29" s="542">
        <v>35.5</v>
      </c>
      <c r="I29" s="542">
        <v>33.9</v>
      </c>
      <c r="J29" s="544">
        <v>31.7</v>
      </c>
      <c r="K29" s="543" t="s">
        <v>350</v>
      </c>
      <c r="L29" s="364">
        <v>1.3000000000000007</v>
      </c>
    </row>
    <row r="30" spans="1:12" s="110" customFormat="1" ht="15" customHeight="1" x14ac:dyDescent="0.2">
      <c r="A30" s="365"/>
      <c r="B30" s="366" t="s">
        <v>110</v>
      </c>
      <c r="C30" s="362"/>
      <c r="D30" s="362"/>
      <c r="E30" s="363"/>
      <c r="F30" s="542">
        <v>29.8</v>
      </c>
      <c r="G30" s="542">
        <v>28.4</v>
      </c>
      <c r="H30" s="542">
        <v>32.1</v>
      </c>
      <c r="I30" s="542">
        <v>30.2</v>
      </c>
      <c r="J30" s="542">
        <v>24.9</v>
      </c>
      <c r="K30" s="543" t="s">
        <v>350</v>
      </c>
      <c r="L30" s="364">
        <v>4.9000000000000021</v>
      </c>
    </row>
    <row r="31" spans="1:12" s="110" customFormat="1" ht="15" customHeight="1" x14ac:dyDescent="0.2">
      <c r="A31" s="365"/>
      <c r="B31" s="366" t="s">
        <v>111</v>
      </c>
      <c r="C31" s="362"/>
      <c r="D31" s="362"/>
      <c r="E31" s="363"/>
      <c r="F31" s="542">
        <v>35</v>
      </c>
      <c r="G31" s="542">
        <v>45</v>
      </c>
      <c r="H31" s="542">
        <v>38.700000000000003</v>
      </c>
      <c r="I31" s="542">
        <v>41.8</v>
      </c>
      <c r="J31" s="542">
        <v>33.700000000000003</v>
      </c>
      <c r="K31" s="543" t="s">
        <v>350</v>
      </c>
      <c r="L31" s="364">
        <v>1.2999999999999972</v>
      </c>
    </row>
    <row r="32" spans="1:12" s="110" customFormat="1" ht="15" customHeight="1" x14ac:dyDescent="0.2">
      <c r="A32" s="367" t="s">
        <v>113</v>
      </c>
      <c r="B32" s="368" t="s">
        <v>181</v>
      </c>
      <c r="C32" s="362"/>
      <c r="D32" s="362"/>
      <c r="E32" s="363"/>
      <c r="F32" s="542">
        <v>27.1</v>
      </c>
      <c r="G32" s="542">
        <v>29.6</v>
      </c>
      <c r="H32" s="542">
        <v>31.4</v>
      </c>
      <c r="I32" s="542">
        <v>27.3</v>
      </c>
      <c r="J32" s="544">
        <v>27</v>
      </c>
      <c r="K32" s="543" t="s">
        <v>350</v>
      </c>
      <c r="L32" s="364">
        <v>0.10000000000000142</v>
      </c>
    </row>
    <row r="33" spans="1:12" s="110" customFormat="1" ht="15" customHeight="1" x14ac:dyDescent="0.2">
      <c r="A33" s="367"/>
      <c r="B33" s="368" t="s">
        <v>182</v>
      </c>
      <c r="C33" s="362"/>
      <c r="D33" s="362"/>
      <c r="E33" s="363"/>
      <c r="F33" s="542">
        <v>44.7</v>
      </c>
      <c r="G33" s="542">
        <v>46.9</v>
      </c>
      <c r="H33" s="542">
        <v>46.4</v>
      </c>
      <c r="I33" s="542">
        <v>46.7</v>
      </c>
      <c r="J33" s="542">
        <v>42.1</v>
      </c>
      <c r="K33" s="543" t="s">
        <v>350</v>
      </c>
      <c r="L33" s="364">
        <v>2.6000000000000014</v>
      </c>
    </row>
    <row r="34" spans="1:12" s="369" customFormat="1" ht="15" customHeight="1" x14ac:dyDescent="0.2">
      <c r="A34" s="367" t="s">
        <v>113</v>
      </c>
      <c r="B34" s="368" t="s">
        <v>116</v>
      </c>
      <c r="C34" s="362"/>
      <c r="D34" s="362"/>
      <c r="E34" s="363"/>
      <c r="F34" s="542">
        <v>34.799999999999997</v>
      </c>
      <c r="G34" s="542">
        <v>37.299999999999997</v>
      </c>
      <c r="H34" s="542">
        <v>37.6</v>
      </c>
      <c r="I34" s="542">
        <v>35.5</v>
      </c>
      <c r="J34" s="542">
        <v>32.9</v>
      </c>
      <c r="K34" s="543" t="s">
        <v>350</v>
      </c>
      <c r="L34" s="364">
        <v>1.8999999999999986</v>
      </c>
    </row>
    <row r="35" spans="1:12" s="369" customFormat="1" ht="11.25" x14ac:dyDescent="0.2">
      <c r="A35" s="370"/>
      <c r="B35" s="371" t="s">
        <v>117</v>
      </c>
      <c r="C35" s="372"/>
      <c r="D35" s="372"/>
      <c r="E35" s="373"/>
      <c r="F35" s="545">
        <v>31.6</v>
      </c>
      <c r="G35" s="545">
        <v>38.5</v>
      </c>
      <c r="H35" s="545">
        <v>36</v>
      </c>
      <c r="I35" s="545">
        <v>32.4</v>
      </c>
      <c r="J35" s="546">
        <v>30.4</v>
      </c>
      <c r="K35" s="547" t="s">
        <v>350</v>
      </c>
      <c r="L35" s="374">
        <v>1.2000000000000028</v>
      </c>
    </row>
    <row r="36" spans="1:12" s="369" customFormat="1" ht="15.95" customHeight="1" x14ac:dyDescent="0.2">
      <c r="A36" s="375" t="s">
        <v>351</v>
      </c>
      <c r="B36" s="376"/>
      <c r="C36" s="377"/>
      <c r="D36" s="376"/>
      <c r="E36" s="378"/>
      <c r="F36" s="548">
        <v>11820</v>
      </c>
      <c r="G36" s="548">
        <v>9865</v>
      </c>
      <c r="H36" s="548">
        <v>11990</v>
      </c>
      <c r="I36" s="548">
        <v>10793</v>
      </c>
      <c r="J36" s="548">
        <v>12213</v>
      </c>
      <c r="K36" s="549">
        <v>-393</v>
      </c>
      <c r="L36" s="380">
        <v>-3.2178825841316629</v>
      </c>
    </row>
    <row r="37" spans="1:12" s="369" customFormat="1" ht="15.95" customHeight="1" x14ac:dyDescent="0.2">
      <c r="A37" s="381"/>
      <c r="B37" s="382" t="s">
        <v>113</v>
      </c>
      <c r="C37" s="382" t="s">
        <v>352</v>
      </c>
      <c r="D37" s="382"/>
      <c r="E37" s="383"/>
      <c r="F37" s="548">
        <v>4049</v>
      </c>
      <c r="G37" s="548">
        <v>3698</v>
      </c>
      <c r="H37" s="548">
        <v>4478</v>
      </c>
      <c r="I37" s="548">
        <v>3772</v>
      </c>
      <c r="J37" s="548">
        <v>3971</v>
      </c>
      <c r="K37" s="549">
        <v>78</v>
      </c>
      <c r="L37" s="380">
        <v>1.9642407454041804</v>
      </c>
    </row>
    <row r="38" spans="1:12" s="369" customFormat="1" ht="15.95" customHeight="1" x14ac:dyDescent="0.2">
      <c r="A38" s="381"/>
      <c r="B38" s="384" t="s">
        <v>105</v>
      </c>
      <c r="C38" s="384" t="s">
        <v>106</v>
      </c>
      <c r="D38" s="385"/>
      <c r="E38" s="383"/>
      <c r="F38" s="548">
        <v>6613</v>
      </c>
      <c r="G38" s="548">
        <v>5228</v>
      </c>
      <c r="H38" s="548">
        <v>6704</v>
      </c>
      <c r="I38" s="548">
        <v>6251</v>
      </c>
      <c r="J38" s="550">
        <v>7197</v>
      </c>
      <c r="K38" s="549">
        <v>-584</v>
      </c>
      <c r="L38" s="380">
        <v>-8.1144921495067397</v>
      </c>
    </row>
    <row r="39" spans="1:12" s="369" customFormat="1" ht="15.95" customHeight="1" x14ac:dyDescent="0.2">
      <c r="A39" s="381"/>
      <c r="B39" s="385"/>
      <c r="C39" s="382" t="s">
        <v>353</v>
      </c>
      <c r="D39" s="385"/>
      <c r="E39" s="383"/>
      <c r="F39" s="548">
        <v>1959</v>
      </c>
      <c r="G39" s="548">
        <v>1765</v>
      </c>
      <c r="H39" s="548">
        <v>2220</v>
      </c>
      <c r="I39" s="548">
        <v>1850</v>
      </c>
      <c r="J39" s="548">
        <v>1995</v>
      </c>
      <c r="K39" s="549">
        <v>-36</v>
      </c>
      <c r="L39" s="380">
        <v>-1.8045112781954886</v>
      </c>
    </row>
    <row r="40" spans="1:12" s="369" customFormat="1" ht="15.95" customHeight="1" x14ac:dyDescent="0.2">
      <c r="A40" s="381"/>
      <c r="B40" s="384"/>
      <c r="C40" s="384" t="s">
        <v>107</v>
      </c>
      <c r="D40" s="385"/>
      <c r="E40" s="383"/>
      <c r="F40" s="548">
        <v>5207</v>
      </c>
      <c r="G40" s="548">
        <v>4637</v>
      </c>
      <c r="H40" s="548">
        <v>5286</v>
      </c>
      <c r="I40" s="548">
        <v>4542</v>
      </c>
      <c r="J40" s="548">
        <v>5016</v>
      </c>
      <c r="K40" s="549">
        <v>191</v>
      </c>
      <c r="L40" s="380">
        <v>3.8078149920255182</v>
      </c>
    </row>
    <row r="41" spans="1:12" s="369" customFormat="1" ht="24" customHeight="1" x14ac:dyDescent="0.2">
      <c r="A41" s="381"/>
      <c r="B41" s="385"/>
      <c r="C41" s="382" t="s">
        <v>353</v>
      </c>
      <c r="D41" s="385"/>
      <c r="E41" s="383"/>
      <c r="F41" s="548">
        <v>2090</v>
      </c>
      <c r="G41" s="548">
        <v>1933</v>
      </c>
      <c r="H41" s="548">
        <v>2258</v>
      </c>
      <c r="I41" s="548">
        <v>1922</v>
      </c>
      <c r="J41" s="550">
        <v>1976</v>
      </c>
      <c r="K41" s="549">
        <v>114</v>
      </c>
      <c r="L41" s="380">
        <v>5.7692307692307692</v>
      </c>
    </row>
    <row r="42" spans="1:12" s="110" customFormat="1" ht="15" customHeight="1" x14ac:dyDescent="0.2">
      <c r="A42" s="381"/>
      <c r="B42" s="384" t="s">
        <v>113</v>
      </c>
      <c r="C42" s="384" t="s">
        <v>354</v>
      </c>
      <c r="D42" s="385"/>
      <c r="E42" s="383"/>
      <c r="F42" s="548">
        <v>1865</v>
      </c>
      <c r="G42" s="548">
        <v>1595</v>
      </c>
      <c r="H42" s="548">
        <v>2515</v>
      </c>
      <c r="I42" s="548">
        <v>1649</v>
      </c>
      <c r="J42" s="548">
        <v>1755</v>
      </c>
      <c r="K42" s="549">
        <v>110</v>
      </c>
      <c r="L42" s="380">
        <v>6.267806267806268</v>
      </c>
    </row>
    <row r="43" spans="1:12" s="110" customFormat="1" ht="15" customHeight="1" x14ac:dyDescent="0.2">
      <c r="A43" s="381"/>
      <c r="B43" s="385"/>
      <c r="C43" s="382" t="s">
        <v>353</v>
      </c>
      <c r="D43" s="385"/>
      <c r="E43" s="383"/>
      <c r="F43" s="548">
        <v>803</v>
      </c>
      <c r="G43" s="548">
        <v>732</v>
      </c>
      <c r="H43" s="548">
        <v>1144</v>
      </c>
      <c r="I43" s="548">
        <v>700</v>
      </c>
      <c r="J43" s="548">
        <v>735</v>
      </c>
      <c r="K43" s="549">
        <v>68</v>
      </c>
      <c r="L43" s="380">
        <v>9.2517006802721085</v>
      </c>
    </row>
    <row r="44" spans="1:12" s="110" customFormat="1" ht="15" customHeight="1" x14ac:dyDescent="0.2">
      <c r="A44" s="381"/>
      <c r="B44" s="384"/>
      <c r="C44" s="366" t="s">
        <v>109</v>
      </c>
      <c r="D44" s="385"/>
      <c r="E44" s="383"/>
      <c r="F44" s="548">
        <v>8539</v>
      </c>
      <c r="G44" s="548">
        <v>7141</v>
      </c>
      <c r="H44" s="548">
        <v>8275</v>
      </c>
      <c r="I44" s="548">
        <v>7973</v>
      </c>
      <c r="J44" s="550">
        <v>9060</v>
      </c>
      <c r="K44" s="549">
        <v>-521</v>
      </c>
      <c r="L44" s="380">
        <v>-5.7505518763796912</v>
      </c>
    </row>
    <row r="45" spans="1:12" s="110" customFormat="1" ht="15" customHeight="1" x14ac:dyDescent="0.2">
      <c r="A45" s="381"/>
      <c r="B45" s="385"/>
      <c r="C45" s="382" t="s">
        <v>353</v>
      </c>
      <c r="D45" s="385"/>
      <c r="E45" s="383"/>
      <c r="F45" s="548">
        <v>2816</v>
      </c>
      <c r="G45" s="548">
        <v>2624</v>
      </c>
      <c r="H45" s="548">
        <v>2939</v>
      </c>
      <c r="I45" s="548">
        <v>2703</v>
      </c>
      <c r="J45" s="548">
        <v>2871</v>
      </c>
      <c r="K45" s="549">
        <v>-55</v>
      </c>
      <c r="L45" s="380">
        <v>-1.9157088122605364</v>
      </c>
    </row>
    <row r="46" spans="1:12" s="110" customFormat="1" ht="15" customHeight="1" x14ac:dyDescent="0.2">
      <c r="A46" s="381"/>
      <c r="B46" s="384"/>
      <c r="C46" s="366" t="s">
        <v>110</v>
      </c>
      <c r="D46" s="385"/>
      <c r="E46" s="383"/>
      <c r="F46" s="548">
        <v>1256</v>
      </c>
      <c r="G46" s="548">
        <v>998</v>
      </c>
      <c r="H46" s="548">
        <v>1058</v>
      </c>
      <c r="I46" s="548">
        <v>1037</v>
      </c>
      <c r="J46" s="548">
        <v>1211</v>
      </c>
      <c r="K46" s="549">
        <v>45</v>
      </c>
      <c r="L46" s="380">
        <v>3.7159372419488026</v>
      </c>
    </row>
    <row r="47" spans="1:12" s="110" customFormat="1" ht="15" customHeight="1" x14ac:dyDescent="0.2">
      <c r="A47" s="381"/>
      <c r="B47" s="385"/>
      <c r="C47" s="382" t="s">
        <v>353</v>
      </c>
      <c r="D47" s="385"/>
      <c r="E47" s="383"/>
      <c r="F47" s="548">
        <v>374</v>
      </c>
      <c r="G47" s="548">
        <v>283</v>
      </c>
      <c r="H47" s="548">
        <v>340</v>
      </c>
      <c r="I47" s="548">
        <v>313</v>
      </c>
      <c r="J47" s="550">
        <v>302</v>
      </c>
      <c r="K47" s="549">
        <v>72</v>
      </c>
      <c r="L47" s="380">
        <v>23.841059602649008</v>
      </c>
    </row>
    <row r="48" spans="1:12" s="110" customFormat="1" ht="15" customHeight="1" x14ac:dyDescent="0.2">
      <c r="A48" s="381"/>
      <c r="B48" s="385"/>
      <c r="C48" s="366" t="s">
        <v>111</v>
      </c>
      <c r="D48" s="386"/>
      <c r="E48" s="387"/>
      <c r="F48" s="548">
        <v>160</v>
      </c>
      <c r="G48" s="548">
        <v>131</v>
      </c>
      <c r="H48" s="548">
        <v>142</v>
      </c>
      <c r="I48" s="548">
        <v>134</v>
      </c>
      <c r="J48" s="548">
        <v>187</v>
      </c>
      <c r="K48" s="549">
        <v>-27</v>
      </c>
      <c r="L48" s="380">
        <v>-14.438502673796792</v>
      </c>
    </row>
    <row r="49" spans="1:12" s="110" customFormat="1" ht="15" customHeight="1" x14ac:dyDescent="0.2">
      <c r="A49" s="381"/>
      <c r="B49" s="385"/>
      <c r="C49" s="382" t="s">
        <v>353</v>
      </c>
      <c r="D49" s="385"/>
      <c r="E49" s="383"/>
      <c r="F49" s="548">
        <v>56</v>
      </c>
      <c r="G49" s="548">
        <v>59</v>
      </c>
      <c r="H49" s="548">
        <v>55</v>
      </c>
      <c r="I49" s="548">
        <v>56</v>
      </c>
      <c r="J49" s="548">
        <v>63</v>
      </c>
      <c r="K49" s="549">
        <v>-7</v>
      </c>
      <c r="L49" s="380">
        <v>-11.111111111111111</v>
      </c>
    </row>
    <row r="50" spans="1:12" s="110" customFormat="1" ht="15" customHeight="1" x14ac:dyDescent="0.2">
      <c r="A50" s="381"/>
      <c r="B50" s="384" t="s">
        <v>113</v>
      </c>
      <c r="C50" s="382" t="s">
        <v>181</v>
      </c>
      <c r="D50" s="385"/>
      <c r="E50" s="383"/>
      <c r="F50" s="548">
        <v>7044</v>
      </c>
      <c r="G50" s="548">
        <v>5379</v>
      </c>
      <c r="H50" s="548">
        <v>7235</v>
      </c>
      <c r="I50" s="548">
        <v>6554</v>
      </c>
      <c r="J50" s="550">
        <v>7753</v>
      </c>
      <c r="K50" s="549">
        <v>-709</v>
      </c>
      <c r="L50" s="380">
        <v>-9.1448471559396367</v>
      </c>
    </row>
    <row r="51" spans="1:12" s="110" customFormat="1" ht="15" customHeight="1" x14ac:dyDescent="0.2">
      <c r="A51" s="381"/>
      <c r="B51" s="385"/>
      <c r="C51" s="382" t="s">
        <v>353</v>
      </c>
      <c r="D51" s="385"/>
      <c r="E51" s="383"/>
      <c r="F51" s="548">
        <v>1912</v>
      </c>
      <c r="G51" s="548">
        <v>1592</v>
      </c>
      <c r="H51" s="548">
        <v>2274</v>
      </c>
      <c r="I51" s="548">
        <v>1792</v>
      </c>
      <c r="J51" s="548">
        <v>2092</v>
      </c>
      <c r="K51" s="549">
        <v>-180</v>
      </c>
      <c r="L51" s="380">
        <v>-8.6042065009560229</v>
      </c>
    </row>
    <row r="52" spans="1:12" s="110" customFormat="1" ht="15" customHeight="1" x14ac:dyDescent="0.2">
      <c r="A52" s="381"/>
      <c r="B52" s="384"/>
      <c r="C52" s="382" t="s">
        <v>182</v>
      </c>
      <c r="D52" s="385"/>
      <c r="E52" s="383"/>
      <c r="F52" s="548">
        <v>4776</v>
      </c>
      <c r="G52" s="548">
        <v>4486</v>
      </c>
      <c r="H52" s="548">
        <v>4755</v>
      </c>
      <c r="I52" s="548">
        <v>4239</v>
      </c>
      <c r="J52" s="548">
        <v>4460</v>
      </c>
      <c r="K52" s="549">
        <v>316</v>
      </c>
      <c r="L52" s="380">
        <v>7.0852017937219731</v>
      </c>
    </row>
    <row r="53" spans="1:12" s="269" customFormat="1" ht="11.25" customHeight="1" x14ac:dyDescent="0.2">
      <c r="A53" s="381"/>
      <c r="B53" s="385"/>
      <c r="C53" s="382" t="s">
        <v>353</v>
      </c>
      <c r="D53" s="385"/>
      <c r="E53" s="383"/>
      <c r="F53" s="548">
        <v>2137</v>
      </c>
      <c r="G53" s="548">
        <v>2106</v>
      </c>
      <c r="H53" s="548">
        <v>2204</v>
      </c>
      <c r="I53" s="548">
        <v>1980</v>
      </c>
      <c r="J53" s="550">
        <v>1879</v>
      </c>
      <c r="K53" s="549">
        <v>258</v>
      </c>
      <c r="L53" s="380">
        <v>13.730707823310272</v>
      </c>
    </row>
    <row r="54" spans="1:12" s="151" customFormat="1" ht="12.75" customHeight="1" x14ac:dyDescent="0.2">
      <c r="A54" s="381"/>
      <c r="B54" s="384" t="s">
        <v>113</v>
      </c>
      <c r="C54" s="384" t="s">
        <v>116</v>
      </c>
      <c r="D54" s="385"/>
      <c r="E54" s="383"/>
      <c r="F54" s="548">
        <v>9953</v>
      </c>
      <c r="G54" s="548">
        <v>8238</v>
      </c>
      <c r="H54" s="548">
        <v>9877</v>
      </c>
      <c r="I54" s="548">
        <v>8826</v>
      </c>
      <c r="J54" s="548">
        <v>10458</v>
      </c>
      <c r="K54" s="549">
        <v>-505</v>
      </c>
      <c r="L54" s="380">
        <v>-4.8288391661885637</v>
      </c>
    </row>
    <row r="55" spans="1:12" ht="11.25" x14ac:dyDescent="0.2">
      <c r="A55" s="381"/>
      <c r="B55" s="385"/>
      <c r="C55" s="382" t="s">
        <v>353</v>
      </c>
      <c r="D55" s="385"/>
      <c r="E55" s="383"/>
      <c r="F55" s="548">
        <v>3460</v>
      </c>
      <c r="G55" s="548">
        <v>3071</v>
      </c>
      <c r="H55" s="548">
        <v>3717</v>
      </c>
      <c r="I55" s="548">
        <v>3136</v>
      </c>
      <c r="J55" s="548">
        <v>3438</v>
      </c>
      <c r="K55" s="549">
        <v>22</v>
      </c>
      <c r="L55" s="380">
        <v>0.63990692262943571</v>
      </c>
    </row>
    <row r="56" spans="1:12" ht="14.25" customHeight="1" x14ac:dyDescent="0.2">
      <c r="A56" s="381"/>
      <c r="B56" s="385"/>
      <c r="C56" s="384" t="s">
        <v>117</v>
      </c>
      <c r="D56" s="385"/>
      <c r="E56" s="383"/>
      <c r="F56" s="548">
        <v>1861</v>
      </c>
      <c r="G56" s="548">
        <v>1621</v>
      </c>
      <c r="H56" s="548">
        <v>2104</v>
      </c>
      <c r="I56" s="548">
        <v>1961</v>
      </c>
      <c r="J56" s="548">
        <v>1749</v>
      </c>
      <c r="K56" s="549">
        <v>112</v>
      </c>
      <c r="L56" s="380">
        <v>6.4036592338479128</v>
      </c>
    </row>
    <row r="57" spans="1:12" ht="18.75" customHeight="1" x14ac:dyDescent="0.2">
      <c r="A57" s="388"/>
      <c r="B57" s="389"/>
      <c r="C57" s="390" t="s">
        <v>353</v>
      </c>
      <c r="D57" s="389"/>
      <c r="E57" s="391"/>
      <c r="F57" s="551">
        <v>588</v>
      </c>
      <c r="G57" s="552">
        <v>624</v>
      </c>
      <c r="H57" s="552">
        <v>758</v>
      </c>
      <c r="I57" s="552">
        <v>636</v>
      </c>
      <c r="J57" s="552">
        <v>531</v>
      </c>
      <c r="K57" s="553">
        <f t="shared" ref="K57" si="0">IF(OR(F57=".",J57=".")=TRUE,".",IF(OR(F57="*",J57="*")=TRUE,"*",IF(AND(F57="-",J57="-")=TRUE,"-",IF(AND(ISNUMBER(J57),ISNUMBER(F57))=TRUE,IF(F57-J57=0,0,F57-J57),IF(ISNUMBER(F57)=TRUE,F57,-J57)))))</f>
        <v>57</v>
      </c>
      <c r="L57" s="392">
        <f t="shared" ref="L57" si="1">IF(K57 =".",".",IF(K57 ="*","*",IF(K57="-","-",IF(K57=0,0,IF(OR(J57="-",J57=".",F57="-",F57=".")=TRUE,"X",IF(J57=0,"0,0",IF(ABS(K57*100/J57)&gt;250,".X",(K57*100/J57))))))))</f>
        <v>10.734463276836157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12157</v>
      </c>
      <c r="E11" s="114">
        <v>10469</v>
      </c>
      <c r="F11" s="114">
        <v>15625</v>
      </c>
      <c r="G11" s="114">
        <v>10986</v>
      </c>
      <c r="H11" s="140">
        <v>12561</v>
      </c>
      <c r="I11" s="115">
        <v>-404</v>
      </c>
      <c r="J11" s="116">
        <v>-3.2163044343603215</v>
      </c>
    </row>
    <row r="12" spans="1:15" s="110" customFormat="1" ht="24.95" customHeight="1" x14ac:dyDescent="0.2">
      <c r="A12" s="193" t="s">
        <v>132</v>
      </c>
      <c r="B12" s="194" t="s">
        <v>133</v>
      </c>
      <c r="C12" s="113">
        <v>1.1104713333881715</v>
      </c>
      <c r="D12" s="115">
        <v>135</v>
      </c>
      <c r="E12" s="114">
        <v>86</v>
      </c>
      <c r="F12" s="114">
        <v>113</v>
      </c>
      <c r="G12" s="114">
        <v>105</v>
      </c>
      <c r="H12" s="140">
        <v>118</v>
      </c>
      <c r="I12" s="115">
        <v>17</v>
      </c>
      <c r="J12" s="116">
        <v>14.40677966101695</v>
      </c>
    </row>
    <row r="13" spans="1:15" s="110" customFormat="1" ht="24.95" customHeight="1" x14ac:dyDescent="0.2">
      <c r="A13" s="193" t="s">
        <v>134</v>
      </c>
      <c r="B13" s="199" t="s">
        <v>214</v>
      </c>
      <c r="C13" s="113">
        <v>1.6533684297112774</v>
      </c>
      <c r="D13" s="115">
        <v>201</v>
      </c>
      <c r="E13" s="114">
        <v>122</v>
      </c>
      <c r="F13" s="114">
        <v>254</v>
      </c>
      <c r="G13" s="114">
        <v>189</v>
      </c>
      <c r="H13" s="140">
        <v>203</v>
      </c>
      <c r="I13" s="115">
        <v>-2</v>
      </c>
      <c r="J13" s="116">
        <v>-0.98522167487684731</v>
      </c>
    </row>
    <row r="14" spans="1:15" s="287" customFormat="1" ht="24.95" customHeight="1" x14ac:dyDescent="0.2">
      <c r="A14" s="193" t="s">
        <v>215</v>
      </c>
      <c r="B14" s="199" t="s">
        <v>137</v>
      </c>
      <c r="C14" s="113">
        <v>6.2268651805544133</v>
      </c>
      <c r="D14" s="115">
        <v>757</v>
      </c>
      <c r="E14" s="114">
        <v>611</v>
      </c>
      <c r="F14" s="114">
        <v>1071</v>
      </c>
      <c r="G14" s="114">
        <v>631</v>
      </c>
      <c r="H14" s="140">
        <v>825</v>
      </c>
      <c r="I14" s="115">
        <v>-68</v>
      </c>
      <c r="J14" s="116">
        <v>-8.2424242424242422</v>
      </c>
      <c r="K14" s="110"/>
      <c r="L14" s="110"/>
      <c r="M14" s="110"/>
      <c r="N14" s="110"/>
      <c r="O14" s="110"/>
    </row>
    <row r="15" spans="1:15" s="110" customFormat="1" ht="24.95" customHeight="1" x14ac:dyDescent="0.2">
      <c r="A15" s="193" t="s">
        <v>216</v>
      </c>
      <c r="B15" s="199" t="s">
        <v>217</v>
      </c>
      <c r="C15" s="113">
        <v>0.89660278029119023</v>
      </c>
      <c r="D15" s="115">
        <v>109</v>
      </c>
      <c r="E15" s="114">
        <v>164</v>
      </c>
      <c r="F15" s="114">
        <v>229</v>
      </c>
      <c r="G15" s="114">
        <v>97</v>
      </c>
      <c r="H15" s="140">
        <v>125</v>
      </c>
      <c r="I15" s="115">
        <v>-16</v>
      </c>
      <c r="J15" s="116">
        <v>-12.8</v>
      </c>
    </row>
    <row r="16" spans="1:15" s="287" customFormat="1" ht="24.95" customHeight="1" x14ac:dyDescent="0.2">
      <c r="A16" s="193" t="s">
        <v>218</v>
      </c>
      <c r="B16" s="199" t="s">
        <v>141</v>
      </c>
      <c r="C16" s="113">
        <v>3.2162540100353705</v>
      </c>
      <c r="D16" s="115">
        <v>391</v>
      </c>
      <c r="E16" s="114">
        <v>314</v>
      </c>
      <c r="F16" s="114">
        <v>480</v>
      </c>
      <c r="G16" s="114">
        <v>343</v>
      </c>
      <c r="H16" s="140">
        <v>426</v>
      </c>
      <c r="I16" s="115">
        <v>-35</v>
      </c>
      <c r="J16" s="116">
        <v>-8.215962441314554</v>
      </c>
      <c r="K16" s="110"/>
      <c r="L16" s="110"/>
      <c r="M16" s="110"/>
      <c r="N16" s="110"/>
      <c r="O16" s="110"/>
    </row>
    <row r="17" spans="1:15" s="110" customFormat="1" ht="24.95" customHeight="1" x14ac:dyDescent="0.2">
      <c r="A17" s="193" t="s">
        <v>142</v>
      </c>
      <c r="B17" s="199" t="s">
        <v>220</v>
      </c>
      <c r="C17" s="113">
        <v>2.1140083902278524</v>
      </c>
      <c r="D17" s="115">
        <v>257</v>
      </c>
      <c r="E17" s="114">
        <v>133</v>
      </c>
      <c r="F17" s="114">
        <v>362</v>
      </c>
      <c r="G17" s="114">
        <v>191</v>
      </c>
      <c r="H17" s="140">
        <v>274</v>
      </c>
      <c r="I17" s="115">
        <v>-17</v>
      </c>
      <c r="J17" s="116">
        <v>-6.2043795620437958</v>
      </c>
    </row>
    <row r="18" spans="1:15" s="287" customFormat="1" ht="24.95" customHeight="1" x14ac:dyDescent="0.2">
      <c r="A18" s="201" t="s">
        <v>144</v>
      </c>
      <c r="B18" s="202" t="s">
        <v>145</v>
      </c>
      <c r="C18" s="113">
        <v>7.4278193633297684</v>
      </c>
      <c r="D18" s="115">
        <v>903</v>
      </c>
      <c r="E18" s="114">
        <v>554</v>
      </c>
      <c r="F18" s="114">
        <v>1097</v>
      </c>
      <c r="G18" s="114">
        <v>967</v>
      </c>
      <c r="H18" s="140">
        <v>1016</v>
      </c>
      <c r="I18" s="115">
        <v>-113</v>
      </c>
      <c r="J18" s="116">
        <v>-11.122047244094489</v>
      </c>
      <c r="K18" s="110"/>
      <c r="L18" s="110"/>
      <c r="M18" s="110"/>
      <c r="N18" s="110"/>
      <c r="O18" s="110"/>
    </row>
    <row r="19" spans="1:15" s="110" customFormat="1" ht="24.95" customHeight="1" x14ac:dyDescent="0.2">
      <c r="A19" s="193" t="s">
        <v>146</v>
      </c>
      <c r="B19" s="199" t="s">
        <v>147</v>
      </c>
      <c r="C19" s="113">
        <v>11.54067615365633</v>
      </c>
      <c r="D19" s="115">
        <v>1403</v>
      </c>
      <c r="E19" s="114">
        <v>1321</v>
      </c>
      <c r="F19" s="114">
        <v>1726</v>
      </c>
      <c r="G19" s="114">
        <v>1156</v>
      </c>
      <c r="H19" s="140">
        <v>1455</v>
      </c>
      <c r="I19" s="115">
        <v>-52</v>
      </c>
      <c r="J19" s="116">
        <v>-3.5738831615120277</v>
      </c>
    </row>
    <row r="20" spans="1:15" s="287" customFormat="1" ht="24.95" customHeight="1" x14ac:dyDescent="0.2">
      <c r="A20" s="193" t="s">
        <v>148</v>
      </c>
      <c r="B20" s="199" t="s">
        <v>149</v>
      </c>
      <c r="C20" s="113">
        <v>8.2339392942337746</v>
      </c>
      <c r="D20" s="115">
        <v>1001</v>
      </c>
      <c r="E20" s="114">
        <v>837</v>
      </c>
      <c r="F20" s="114">
        <v>1159</v>
      </c>
      <c r="G20" s="114">
        <v>816</v>
      </c>
      <c r="H20" s="140">
        <v>1026</v>
      </c>
      <c r="I20" s="115">
        <v>-25</v>
      </c>
      <c r="J20" s="116">
        <v>-2.4366471734892787</v>
      </c>
      <c r="K20" s="110"/>
      <c r="L20" s="110"/>
      <c r="M20" s="110"/>
      <c r="N20" s="110"/>
      <c r="O20" s="110"/>
    </row>
    <row r="21" spans="1:15" s="110" customFormat="1" ht="24.95" customHeight="1" x14ac:dyDescent="0.2">
      <c r="A21" s="201" t="s">
        <v>150</v>
      </c>
      <c r="B21" s="202" t="s">
        <v>151</v>
      </c>
      <c r="C21" s="113">
        <v>4.7544624496175043</v>
      </c>
      <c r="D21" s="115">
        <v>578</v>
      </c>
      <c r="E21" s="114">
        <v>587</v>
      </c>
      <c r="F21" s="114">
        <v>707</v>
      </c>
      <c r="G21" s="114">
        <v>681</v>
      </c>
      <c r="H21" s="140">
        <v>541</v>
      </c>
      <c r="I21" s="115">
        <v>37</v>
      </c>
      <c r="J21" s="116">
        <v>6.8391866913123849</v>
      </c>
    </row>
    <row r="22" spans="1:15" s="110" customFormat="1" ht="24.95" customHeight="1" x14ac:dyDescent="0.2">
      <c r="A22" s="201" t="s">
        <v>152</v>
      </c>
      <c r="B22" s="199" t="s">
        <v>153</v>
      </c>
      <c r="C22" s="113">
        <v>2.0399769680019744</v>
      </c>
      <c r="D22" s="115">
        <v>248</v>
      </c>
      <c r="E22" s="114">
        <v>205</v>
      </c>
      <c r="F22" s="114">
        <v>341</v>
      </c>
      <c r="G22" s="114">
        <v>319</v>
      </c>
      <c r="H22" s="140">
        <v>234</v>
      </c>
      <c r="I22" s="115">
        <v>14</v>
      </c>
      <c r="J22" s="116">
        <v>5.982905982905983</v>
      </c>
    </row>
    <row r="23" spans="1:15" s="110" customFormat="1" ht="24.95" customHeight="1" x14ac:dyDescent="0.2">
      <c r="A23" s="193" t="s">
        <v>154</v>
      </c>
      <c r="B23" s="199" t="s">
        <v>155</v>
      </c>
      <c r="C23" s="113">
        <v>1.2503084642592746</v>
      </c>
      <c r="D23" s="115">
        <v>152</v>
      </c>
      <c r="E23" s="114">
        <v>134</v>
      </c>
      <c r="F23" s="114">
        <v>181</v>
      </c>
      <c r="G23" s="114">
        <v>124</v>
      </c>
      <c r="H23" s="140">
        <v>115</v>
      </c>
      <c r="I23" s="115">
        <v>37</v>
      </c>
      <c r="J23" s="116">
        <v>32.173913043478258</v>
      </c>
    </row>
    <row r="24" spans="1:15" s="110" customFormat="1" ht="24.95" customHeight="1" x14ac:dyDescent="0.2">
      <c r="A24" s="193" t="s">
        <v>156</v>
      </c>
      <c r="B24" s="199" t="s">
        <v>221</v>
      </c>
      <c r="C24" s="113">
        <v>5.5934852348441231</v>
      </c>
      <c r="D24" s="115">
        <v>680</v>
      </c>
      <c r="E24" s="114">
        <v>494</v>
      </c>
      <c r="F24" s="114">
        <v>760</v>
      </c>
      <c r="G24" s="114">
        <v>585</v>
      </c>
      <c r="H24" s="140">
        <v>687</v>
      </c>
      <c r="I24" s="115">
        <v>-7</v>
      </c>
      <c r="J24" s="116">
        <v>-1.0189228529839884</v>
      </c>
    </row>
    <row r="25" spans="1:15" s="110" customFormat="1" ht="24.95" customHeight="1" x14ac:dyDescent="0.2">
      <c r="A25" s="193" t="s">
        <v>222</v>
      </c>
      <c r="B25" s="204" t="s">
        <v>159</v>
      </c>
      <c r="C25" s="113">
        <v>11.047133338817142</v>
      </c>
      <c r="D25" s="115">
        <v>1343</v>
      </c>
      <c r="E25" s="114">
        <v>1134</v>
      </c>
      <c r="F25" s="114">
        <v>1595</v>
      </c>
      <c r="G25" s="114">
        <v>1249</v>
      </c>
      <c r="H25" s="140">
        <v>1812</v>
      </c>
      <c r="I25" s="115">
        <v>-469</v>
      </c>
      <c r="J25" s="116">
        <v>-25.88300220750552</v>
      </c>
    </row>
    <row r="26" spans="1:15" s="110" customFormat="1" ht="24.95" customHeight="1" x14ac:dyDescent="0.2">
      <c r="A26" s="201">
        <v>782.78300000000002</v>
      </c>
      <c r="B26" s="203" t="s">
        <v>160</v>
      </c>
      <c r="C26" s="113">
        <v>10.051821995558115</v>
      </c>
      <c r="D26" s="115">
        <v>1222</v>
      </c>
      <c r="E26" s="114">
        <v>1096</v>
      </c>
      <c r="F26" s="114">
        <v>1476</v>
      </c>
      <c r="G26" s="114">
        <v>1475</v>
      </c>
      <c r="H26" s="140">
        <v>1254</v>
      </c>
      <c r="I26" s="115">
        <v>-32</v>
      </c>
      <c r="J26" s="116">
        <v>-2.5518341307814993</v>
      </c>
    </row>
    <row r="27" spans="1:15" s="110" customFormat="1" ht="24.95" customHeight="1" x14ac:dyDescent="0.2">
      <c r="A27" s="193" t="s">
        <v>161</v>
      </c>
      <c r="B27" s="199" t="s">
        <v>162</v>
      </c>
      <c r="C27" s="113">
        <v>2.8296454717446737</v>
      </c>
      <c r="D27" s="115">
        <v>344</v>
      </c>
      <c r="E27" s="114">
        <v>251</v>
      </c>
      <c r="F27" s="114">
        <v>513</v>
      </c>
      <c r="G27" s="114">
        <v>249</v>
      </c>
      <c r="H27" s="140">
        <v>309</v>
      </c>
      <c r="I27" s="115">
        <v>35</v>
      </c>
      <c r="J27" s="116">
        <v>11.326860841423947</v>
      </c>
    </row>
    <row r="28" spans="1:15" s="110" customFormat="1" ht="24.95" customHeight="1" x14ac:dyDescent="0.2">
      <c r="A28" s="193" t="s">
        <v>163</v>
      </c>
      <c r="B28" s="199" t="s">
        <v>164</v>
      </c>
      <c r="C28" s="113">
        <v>7.2715308052973597</v>
      </c>
      <c r="D28" s="115">
        <v>884</v>
      </c>
      <c r="E28" s="114">
        <v>652</v>
      </c>
      <c r="F28" s="114">
        <v>947</v>
      </c>
      <c r="G28" s="114">
        <v>499</v>
      </c>
      <c r="H28" s="140">
        <v>707</v>
      </c>
      <c r="I28" s="115">
        <v>177</v>
      </c>
      <c r="J28" s="116">
        <v>25.035360678925034</v>
      </c>
    </row>
    <row r="29" spans="1:15" s="110" customFormat="1" ht="24.95" customHeight="1" x14ac:dyDescent="0.2">
      <c r="A29" s="193">
        <v>86</v>
      </c>
      <c r="B29" s="199" t="s">
        <v>165</v>
      </c>
      <c r="C29" s="113">
        <v>7.781525047297853</v>
      </c>
      <c r="D29" s="115">
        <v>946</v>
      </c>
      <c r="E29" s="114">
        <v>1054</v>
      </c>
      <c r="F29" s="114">
        <v>1516</v>
      </c>
      <c r="G29" s="114">
        <v>735</v>
      </c>
      <c r="H29" s="140">
        <v>810</v>
      </c>
      <c r="I29" s="115">
        <v>136</v>
      </c>
      <c r="J29" s="116">
        <v>16.790123456790123</v>
      </c>
    </row>
    <row r="30" spans="1:15" s="110" customFormat="1" ht="24.95" customHeight="1" x14ac:dyDescent="0.2">
      <c r="A30" s="193">
        <v>87.88</v>
      </c>
      <c r="B30" s="204" t="s">
        <v>166</v>
      </c>
      <c r="C30" s="113">
        <v>7.0000822571358068</v>
      </c>
      <c r="D30" s="115">
        <v>851</v>
      </c>
      <c r="E30" s="114">
        <v>871</v>
      </c>
      <c r="F30" s="114">
        <v>1564</v>
      </c>
      <c r="G30" s="114">
        <v>751</v>
      </c>
      <c r="H30" s="140">
        <v>869</v>
      </c>
      <c r="I30" s="115">
        <v>-18</v>
      </c>
      <c r="J30" s="116">
        <v>-2.0713463751438437</v>
      </c>
    </row>
    <row r="31" spans="1:15" s="110" customFormat="1" ht="24.95" customHeight="1" x14ac:dyDescent="0.2">
      <c r="A31" s="193" t="s">
        <v>167</v>
      </c>
      <c r="B31" s="199" t="s">
        <v>168</v>
      </c>
      <c r="C31" s="113">
        <v>4.1868882125524385</v>
      </c>
      <c r="D31" s="115">
        <v>509</v>
      </c>
      <c r="E31" s="114">
        <v>459</v>
      </c>
      <c r="F31" s="114">
        <v>604</v>
      </c>
      <c r="G31" s="114">
        <v>455</v>
      </c>
      <c r="H31" s="140">
        <v>579</v>
      </c>
      <c r="I31" s="115">
        <v>-70</v>
      </c>
      <c r="J31" s="116">
        <v>-12.089810017271157</v>
      </c>
    </row>
    <row r="32" spans="1:15" s="110" customFormat="1" ht="24.95" customHeight="1" x14ac:dyDescent="0.2">
      <c r="A32" s="193"/>
      <c r="B32" s="204" t="s">
        <v>169</v>
      </c>
      <c r="C32" s="113">
        <v>0</v>
      </c>
      <c r="D32" s="115">
        <v>0</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1.1104713333881715</v>
      </c>
      <c r="D34" s="115">
        <v>135</v>
      </c>
      <c r="E34" s="114">
        <v>86</v>
      </c>
      <c r="F34" s="114">
        <v>113</v>
      </c>
      <c r="G34" s="114">
        <v>105</v>
      </c>
      <c r="H34" s="140">
        <v>118</v>
      </c>
      <c r="I34" s="115">
        <v>17</v>
      </c>
      <c r="J34" s="116">
        <v>14.40677966101695</v>
      </c>
    </row>
    <row r="35" spans="1:10" s="110" customFormat="1" ht="24.95" customHeight="1" x14ac:dyDescent="0.2">
      <c r="A35" s="292" t="s">
        <v>171</v>
      </c>
      <c r="B35" s="293" t="s">
        <v>172</v>
      </c>
      <c r="C35" s="113">
        <v>15.30805297359546</v>
      </c>
      <c r="D35" s="115">
        <v>1861</v>
      </c>
      <c r="E35" s="114">
        <v>1287</v>
      </c>
      <c r="F35" s="114">
        <v>2422</v>
      </c>
      <c r="G35" s="114">
        <v>1787</v>
      </c>
      <c r="H35" s="140">
        <v>2044</v>
      </c>
      <c r="I35" s="115">
        <v>-183</v>
      </c>
      <c r="J35" s="116">
        <v>-8.9530332681017608</v>
      </c>
    </row>
    <row r="36" spans="1:10" s="110" customFormat="1" ht="24.95" customHeight="1" x14ac:dyDescent="0.2">
      <c r="A36" s="294" t="s">
        <v>173</v>
      </c>
      <c r="B36" s="295" t="s">
        <v>174</v>
      </c>
      <c r="C36" s="125">
        <v>83.581475693016372</v>
      </c>
      <c r="D36" s="143">
        <v>10161</v>
      </c>
      <c r="E36" s="144">
        <v>9095</v>
      </c>
      <c r="F36" s="144">
        <v>13089</v>
      </c>
      <c r="G36" s="144">
        <v>9094</v>
      </c>
      <c r="H36" s="145">
        <v>10398</v>
      </c>
      <c r="I36" s="143">
        <v>-237</v>
      </c>
      <c r="J36" s="146">
        <v>-2.2792844777841892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12157</v>
      </c>
      <c r="F11" s="264">
        <v>10469</v>
      </c>
      <c r="G11" s="264">
        <v>15625</v>
      </c>
      <c r="H11" s="264">
        <v>10986</v>
      </c>
      <c r="I11" s="265">
        <v>12561</v>
      </c>
      <c r="J11" s="263">
        <v>-404</v>
      </c>
      <c r="K11" s="266">
        <v>-3.2163044343603215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24.224726495023443</v>
      </c>
      <c r="E13" s="115">
        <v>2945</v>
      </c>
      <c r="F13" s="114">
        <v>2804</v>
      </c>
      <c r="G13" s="114">
        <v>3819</v>
      </c>
      <c r="H13" s="114">
        <v>3019</v>
      </c>
      <c r="I13" s="140">
        <v>2852</v>
      </c>
      <c r="J13" s="115">
        <v>93</v>
      </c>
      <c r="K13" s="116">
        <v>3.2608695652173911</v>
      </c>
    </row>
    <row r="14" spans="1:15" ht="15.95" customHeight="1" x14ac:dyDescent="0.2">
      <c r="A14" s="306" t="s">
        <v>230</v>
      </c>
      <c r="B14" s="307"/>
      <c r="C14" s="308"/>
      <c r="D14" s="113">
        <v>55.28502097556963</v>
      </c>
      <c r="E14" s="115">
        <v>6721</v>
      </c>
      <c r="F14" s="114">
        <v>5484</v>
      </c>
      <c r="G14" s="114">
        <v>9109</v>
      </c>
      <c r="H14" s="114">
        <v>5798</v>
      </c>
      <c r="I14" s="140">
        <v>7103</v>
      </c>
      <c r="J14" s="115">
        <v>-382</v>
      </c>
      <c r="K14" s="116">
        <v>-5.3780092918485147</v>
      </c>
    </row>
    <row r="15" spans="1:15" ht="15.95" customHeight="1" x14ac:dyDescent="0.2">
      <c r="A15" s="306" t="s">
        <v>231</v>
      </c>
      <c r="B15" s="307"/>
      <c r="C15" s="308"/>
      <c r="D15" s="113">
        <v>8.0941021633626722</v>
      </c>
      <c r="E15" s="115">
        <v>984</v>
      </c>
      <c r="F15" s="114">
        <v>841</v>
      </c>
      <c r="G15" s="114">
        <v>1209</v>
      </c>
      <c r="H15" s="114">
        <v>905</v>
      </c>
      <c r="I15" s="140">
        <v>1069</v>
      </c>
      <c r="J15" s="115">
        <v>-85</v>
      </c>
      <c r="K15" s="116">
        <v>-7.9513564078578112</v>
      </c>
    </row>
    <row r="16" spans="1:15" ht="15.95" customHeight="1" x14ac:dyDescent="0.2">
      <c r="A16" s="306" t="s">
        <v>232</v>
      </c>
      <c r="B16" s="307"/>
      <c r="C16" s="308"/>
      <c r="D16" s="113">
        <v>12.100024677140741</v>
      </c>
      <c r="E16" s="115">
        <v>1471</v>
      </c>
      <c r="F16" s="114">
        <v>1305</v>
      </c>
      <c r="G16" s="114">
        <v>1334</v>
      </c>
      <c r="H16" s="114">
        <v>1224</v>
      </c>
      <c r="I16" s="140">
        <v>1496</v>
      </c>
      <c r="J16" s="115">
        <v>-25</v>
      </c>
      <c r="K16" s="116">
        <v>-1.6711229946524064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1.011762770420334</v>
      </c>
      <c r="E18" s="115">
        <v>123</v>
      </c>
      <c r="F18" s="114">
        <v>72</v>
      </c>
      <c r="G18" s="114">
        <v>121</v>
      </c>
      <c r="H18" s="114">
        <v>99</v>
      </c>
      <c r="I18" s="140">
        <v>123</v>
      </c>
      <c r="J18" s="115">
        <v>0</v>
      </c>
      <c r="K18" s="116">
        <v>0</v>
      </c>
    </row>
    <row r="19" spans="1:11" ht="14.1" customHeight="1" x14ac:dyDescent="0.2">
      <c r="A19" s="306" t="s">
        <v>235</v>
      </c>
      <c r="B19" s="307" t="s">
        <v>236</v>
      </c>
      <c r="C19" s="308"/>
      <c r="D19" s="113">
        <v>0.58402566422637159</v>
      </c>
      <c r="E19" s="115">
        <v>71</v>
      </c>
      <c r="F19" s="114">
        <v>37</v>
      </c>
      <c r="G19" s="114">
        <v>73</v>
      </c>
      <c r="H19" s="114">
        <v>61</v>
      </c>
      <c r="I19" s="140">
        <v>80</v>
      </c>
      <c r="J19" s="115">
        <v>-9</v>
      </c>
      <c r="K19" s="116">
        <v>-11.25</v>
      </c>
    </row>
    <row r="20" spans="1:11" ht="14.1" customHeight="1" x14ac:dyDescent="0.2">
      <c r="A20" s="306">
        <v>12</v>
      </c>
      <c r="B20" s="307" t="s">
        <v>237</v>
      </c>
      <c r="C20" s="308"/>
      <c r="D20" s="113">
        <v>0.70741136793616843</v>
      </c>
      <c r="E20" s="115">
        <v>86</v>
      </c>
      <c r="F20" s="114">
        <v>63</v>
      </c>
      <c r="G20" s="114">
        <v>116</v>
      </c>
      <c r="H20" s="114">
        <v>100</v>
      </c>
      <c r="I20" s="140">
        <v>90</v>
      </c>
      <c r="J20" s="115">
        <v>-4</v>
      </c>
      <c r="K20" s="116">
        <v>-4.4444444444444446</v>
      </c>
    </row>
    <row r="21" spans="1:11" ht="14.1" customHeight="1" x14ac:dyDescent="0.2">
      <c r="A21" s="306">
        <v>21</v>
      </c>
      <c r="B21" s="307" t="s">
        <v>238</v>
      </c>
      <c r="C21" s="308"/>
      <c r="D21" s="113">
        <v>0.271448548161553</v>
      </c>
      <c r="E21" s="115">
        <v>33</v>
      </c>
      <c r="F21" s="114">
        <v>12</v>
      </c>
      <c r="G21" s="114">
        <v>45</v>
      </c>
      <c r="H21" s="114">
        <v>37</v>
      </c>
      <c r="I21" s="140">
        <v>30</v>
      </c>
      <c r="J21" s="115">
        <v>3</v>
      </c>
      <c r="K21" s="116">
        <v>10</v>
      </c>
    </row>
    <row r="22" spans="1:11" ht="14.1" customHeight="1" x14ac:dyDescent="0.2">
      <c r="A22" s="306">
        <v>22</v>
      </c>
      <c r="B22" s="307" t="s">
        <v>239</v>
      </c>
      <c r="C22" s="308"/>
      <c r="D22" s="113">
        <v>0.63337994571029033</v>
      </c>
      <c r="E22" s="115">
        <v>77</v>
      </c>
      <c r="F22" s="114">
        <v>90</v>
      </c>
      <c r="G22" s="114">
        <v>215</v>
      </c>
      <c r="H22" s="114">
        <v>92</v>
      </c>
      <c r="I22" s="140">
        <v>475</v>
      </c>
      <c r="J22" s="115">
        <v>-398</v>
      </c>
      <c r="K22" s="116">
        <v>-83.78947368421052</v>
      </c>
    </row>
    <row r="23" spans="1:11" ht="14.1" customHeight="1" x14ac:dyDescent="0.2">
      <c r="A23" s="306">
        <v>23</v>
      </c>
      <c r="B23" s="307" t="s">
        <v>240</v>
      </c>
      <c r="C23" s="308"/>
      <c r="D23" s="113">
        <v>0.36193139754873738</v>
      </c>
      <c r="E23" s="115">
        <v>44</v>
      </c>
      <c r="F23" s="114">
        <v>43</v>
      </c>
      <c r="G23" s="114">
        <v>76</v>
      </c>
      <c r="H23" s="114">
        <v>34</v>
      </c>
      <c r="I23" s="140">
        <v>46</v>
      </c>
      <c r="J23" s="115">
        <v>-2</v>
      </c>
      <c r="K23" s="116">
        <v>-4.3478260869565215</v>
      </c>
    </row>
    <row r="24" spans="1:11" ht="14.1" customHeight="1" x14ac:dyDescent="0.2">
      <c r="A24" s="306">
        <v>24</v>
      </c>
      <c r="B24" s="307" t="s">
        <v>241</v>
      </c>
      <c r="C24" s="308"/>
      <c r="D24" s="113">
        <v>2.7967426174220615</v>
      </c>
      <c r="E24" s="115">
        <v>340</v>
      </c>
      <c r="F24" s="114">
        <v>241</v>
      </c>
      <c r="G24" s="114">
        <v>422</v>
      </c>
      <c r="H24" s="114">
        <v>362</v>
      </c>
      <c r="I24" s="140">
        <v>434</v>
      </c>
      <c r="J24" s="115">
        <v>-94</v>
      </c>
      <c r="K24" s="116">
        <v>-21.658986175115206</v>
      </c>
    </row>
    <row r="25" spans="1:11" ht="14.1" customHeight="1" x14ac:dyDescent="0.2">
      <c r="A25" s="306">
        <v>25</v>
      </c>
      <c r="B25" s="307" t="s">
        <v>242</v>
      </c>
      <c r="C25" s="308"/>
      <c r="D25" s="113">
        <v>3.6357654026486799</v>
      </c>
      <c r="E25" s="115">
        <v>442</v>
      </c>
      <c r="F25" s="114">
        <v>318</v>
      </c>
      <c r="G25" s="114">
        <v>582</v>
      </c>
      <c r="H25" s="114">
        <v>424</v>
      </c>
      <c r="I25" s="140">
        <v>530</v>
      </c>
      <c r="J25" s="115">
        <v>-88</v>
      </c>
      <c r="K25" s="116">
        <v>-16.60377358490566</v>
      </c>
    </row>
    <row r="26" spans="1:11" ht="14.1" customHeight="1" x14ac:dyDescent="0.2">
      <c r="A26" s="306">
        <v>26</v>
      </c>
      <c r="B26" s="307" t="s">
        <v>243</v>
      </c>
      <c r="C26" s="308"/>
      <c r="D26" s="113">
        <v>2.3772312248087522</v>
      </c>
      <c r="E26" s="115">
        <v>289</v>
      </c>
      <c r="F26" s="114">
        <v>192</v>
      </c>
      <c r="G26" s="114">
        <v>405</v>
      </c>
      <c r="H26" s="114">
        <v>199</v>
      </c>
      <c r="I26" s="140">
        <v>286</v>
      </c>
      <c r="J26" s="115">
        <v>3</v>
      </c>
      <c r="K26" s="116">
        <v>1.048951048951049</v>
      </c>
    </row>
    <row r="27" spans="1:11" ht="14.1" customHeight="1" x14ac:dyDescent="0.2">
      <c r="A27" s="306">
        <v>27</v>
      </c>
      <c r="B27" s="307" t="s">
        <v>244</v>
      </c>
      <c r="C27" s="308"/>
      <c r="D27" s="113">
        <v>1.209179896356009</v>
      </c>
      <c r="E27" s="115">
        <v>147</v>
      </c>
      <c r="F27" s="114">
        <v>124</v>
      </c>
      <c r="G27" s="114">
        <v>139</v>
      </c>
      <c r="H27" s="114">
        <v>115</v>
      </c>
      <c r="I27" s="140">
        <v>159</v>
      </c>
      <c r="J27" s="115">
        <v>-12</v>
      </c>
      <c r="K27" s="116">
        <v>-7.5471698113207548</v>
      </c>
    </row>
    <row r="28" spans="1:11" ht="14.1" customHeight="1" x14ac:dyDescent="0.2">
      <c r="A28" s="306">
        <v>28</v>
      </c>
      <c r="B28" s="307" t="s">
        <v>245</v>
      </c>
      <c r="C28" s="308"/>
      <c r="D28" s="113">
        <v>6.5805708645224975E-2</v>
      </c>
      <c r="E28" s="115">
        <v>8</v>
      </c>
      <c r="F28" s="114">
        <v>15</v>
      </c>
      <c r="G28" s="114">
        <v>16</v>
      </c>
      <c r="H28" s="114" t="s">
        <v>514</v>
      </c>
      <c r="I28" s="140">
        <v>7</v>
      </c>
      <c r="J28" s="115">
        <v>1</v>
      </c>
      <c r="K28" s="116">
        <v>14.285714285714286</v>
      </c>
    </row>
    <row r="29" spans="1:11" ht="14.1" customHeight="1" x14ac:dyDescent="0.2">
      <c r="A29" s="306">
        <v>29</v>
      </c>
      <c r="B29" s="307" t="s">
        <v>246</v>
      </c>
      <c r="C29" s="308"/>
      <c r="D29" s="113">
        <v>2.8049683310027147</v>
      </c>
      <c r="E29" s="115">
        <v>341</v>
      </c>
      <c r="F29" s="114">
        <v>320</v>
      </c>
      <c r="G29" s="114">
        <v>444</v>
      </c>
      <c r="H29" s="114">
        <v>282</v>
      </c>
      <c r="I29" s="140">
        <v>294</v>
      </c>
      <c r="J29" s="115">
        <v>47</v>
      </c>
      <c r="K29" s="116">
        <v>15.986394557823129</v>
      </c>
    </row>
    <row r="30" spans="1:11" ht="14.1" customHeight="1" x14ac:dyDescent="0.2">
      <c r="A30" s="306" t="s">
        <v>247</v>
      </c>
      <c r="B30" s="307" t="s">
        <v>248</v>
      </c>
      <c r="C30" s="308"/>
      <c r="D30" s="113" t="s">
        <v>514</v>
      </c>
      <c r="E30" s="115" t="s">
        <v>514</v>
      </c>
      <c r="F30" s="114">
        <v>71</v>
      </c>
      <c r="G30" s="114">
        <v>123</v>
      </c>
      <c r="H30" s="114">
        <v>38</v>
      </c>
      <c r="I30" s="140">
        <v>68</v>
      </c>
      <c r="J30" s="115" t="s">
        <v>514</v>
      </c>
      <c r="K30" s="116" t="s">
        <v>514</v>
      </c>
    </row>
    <row r="31" spans="1:11" ht="14.1" customHeight="1" x14ac:dyDescent="0.2">
      <c r="A31" s="306" t="s">
        <v>249</v>
      </c>
      <c r="B31" s="307" t="s">
        <v>250</v>
      </c>
      <c r="C31" s="308"/>
      <c r="D31" s="113">
        <v>1.8836884099695648</v>
      </c>
      <c r="E31" s="115">
        <v>229</v>
      </c>
      <c r="F31" s="114">
        <v>249</v>
      </c>
      <c r="G31" s="114">
        <v>316</v>
      </c>
      <c r="H31" s="114">
        <v>240</v>
      </c>
      <c r="I31" s="140">
        <v>226</v>
      </c>
      <c r="J31" s="115">
        <v>3</v>
      </c>
      <c r="K31" s="116">
        <v>1.3274336283185841</v>
      </c>
    </row>
    <row r="32" spans="1:11" ht="14.1" customHeight="1" x14ac:dyDescent="0.2">
      <c r="A32" s="306">
        <v>31</v>
      </c>
      <c r="B32" s="307" t="s">
        <v>251</v>
      </c>
      <c r="C32" s="308"/>
      <c r="D32" s="113">
        <v>0.75676564942008717</v>
      </c>
      <c r="E32" s="115">
        <v>92</v>
      </c>
      <c r="F32" s="114">
        <v>56</v>
      </c>
      <c r="G32" s="114">
        <v>80</v>
      </c>
      <c r="H32" s="114">
        <v>72</v>
      </c>
      <c r="I32" s="140">
        <v>76</v>
      </c>
      <c r="J32" s="115">
        <v>16</v>
      </c>
      <c r="K32" s="116">
        <v>21.05263157894737</v>
      </c>
    </row>
    <row r="33" spans="1:11" ht="14.1" customHeight="1" x14ac:dyDescent="0.2">
      <c r="A33" s="306">
        <v>32</v>
      </c>
      <c r="B33" s="307" t="s">
        <v>252</v>
      </c>
      <c r="C33" s="308"/>
      <c r="D33" s="113">
        <v>3.0270625976803487</v>
      </c>
      <c r="E33" s="115">
        <v>368</v>
      </c>
      <c r="F33" s="114">
        <v>269</v>
      </c>
      <c r="G33" s="114">
        <v>520</v>
      </c>
      <c r="H33" s="114">
        <v>527</v>
      </c>
      <c r="I33" s="140">
        <v>442</v>
      </c>
      <c r="J33" s="115">
        <v>-74</v>
      </c>
      <c r="K33" s="116">
        <v>-16.742081447963802</v>
      </c>
    </row>
    <row r="34" spans="1:11" ht="14.1" customHeight="1" x14ac:dyDescent="0.2">
      <c r="A34" s="306">
        <v>33</v>
      </c>
      <c r="B34" s="307" t="s">
        <v>253</v>
      </c>
      <c r="C34" s="308"/>
      <c r="D34" s="113">
        <v>2.0811055359052397</v>
      </c>
      <c r="E34" s="115">
        <v>253</v>
      </c>
      <c r="F34" s="114">
        <v>150</v>
      </c>
      <c r="G34" s="114">
        <v>307</v>
      </c>
      <c r="H34" s="114">
        <v>254</v>
      </c>
      <c r="I34" s="140">
        <v>288</v>
      </c>
      <c r="J34" s="115">
        <v>-35</v>
      </c>
      <c r="K34" s="116">
        <v>-12.152777777777779</v>
      </c>
    </row>
    <row r="35" spans="1:11" ht="14.1" customHeight="1" x14ac:dyDescent="0.2">
      <c r="A35" s="306">
        <v>34</v>
      </c>
      <c r="B35" s="307" t="s">
        <v>254</v>
      </c>
      <c r="C35" s="308"/>
      <c r="D35" s="113">
        <v>2.6486797729703051</v>
      </c>
      <c r="E35" s="115">
        <v>322</v>
      </c>
      <c r="F35" s="114">
        <v>231</v>
      </c>
      <c r="G35" s="114">
        <v>439</v>
      </c>
      <c r="H35" s="114">
        <v>322</v>
      </c>
      <c r="I35" s="140">
        <v>383</v>
      </c>
      <c r="J35" s="115">
        <v>-61</v>
      </c>
      <c r="K35" s="116">
        <v>-15.926892950391645</v>
      </c>
    </row>
    <row r="36" spans="1:11" ht="14.1" customHeight="1" x14ac:dyDescent="0.2">
      <c r="A36" s="306">
        <v>41</v>
      </c>
      <c r="B36" s="307" t="s">
        <v>255</v>
      </c>
      <c r="C36" s="308"/>
      <c r="D36" s="113">
        <v>1.8096569877436868</v>
      </c>
      <c r="E36" s="115">
        <v>220</v>
      </c>
      <c r="F36" s="114">
        <v>103</v>
      </c>
      <c r="G36" s="114">
        <v>214</v>
      </c>
      <c r="H36" s="114">
        <v>124</v>
      </c>
      <c r="I36" s="140">
        <v>197</v>
      </c>
      <c r="J36" s="115">
        <v>23</v>
      </c>
      <c r="K36" s="116">
        <v>11.6751269035533</v>
      </c>
    </row>
    <row r="37" spans="1:11" ht="14.1" customHeight="1" x14ac:dyDescent="0.2">
      <c r="A37" s="306">
        <v>42</v>
      </c>
      <c r="B37" s="307" t="s">
        <v>256</v>
      </c>
      <c r="C37" s="308"/>
      <c r="D37" s="113">
        <v>0.12338570370979683</v>
      </c>
      <c r="E37" s="115">
        <v>15</v>
      </c>
      <c r="F37" s="114">
        <v>17</v>
      </c>
      <c r="G37" s="114">
        <v>13</v>
      </c>
      <c r="H37" s="114">
        <v>24</v>
      </c>
      <c r="I37" s="140">
        <v>31</v>
      </c>
      <c r="J37" s="115">
        <v>-16</v>
      </c>
      <c r="K37" s="116">
        <v>-51.612903225806448</v>
      </c>
    </row>
    <row r="38" spans="1:11" ht="14.1" customHeight="1" x14ac:dyDescent="0.2">
      <c r="A38" s="306">
        <v>43</v>
      </c>
      <c r="B38" s="307" t="s">
        <v>257</v>
      </c>
      <c r="C38" s="308"/>
      <c r="D38" s="113">
        <v>1.2338570370979682</v>
      </c>
      <c r="E38" s="115">
        <v>150</v>
      </c>
      <c r="F38" s="114">
        <v>110</v>
      </c>
      <c r="G38" s="114">
        <v>231</v>
      </c>
      <c r="H38" s="114">
        <v>130</v>
      </c>
      <c r="I38" s="140">
        <v>122</v>
      </c>
      <c r="J38" s="115">
        <v>28</v>
      </c>
      <c r="K38" s="116">
        <v>22.950819672131146</v>
      </c>
    </row>
    <row r="39" spans="1:11" ht="14.1" customHeight="1" x14ac:dyDescent="0.2">
      <c r="A39" s="306">
        <v>51</v>
      </c>
      <c r="B39" s="307" t="s">
        <v>258</v>
      </c>
      <c r="C39" s="308"/>
      <c r="D39" s="113">
        <v>9.0894135066216997</v>
      </c>
      <c r="E39" s="115">
        <v>1105</v>
      </c>
      <c r="F39" s="114">
        <v>1174</v>
      </c>
      <c r="G39" s="114">
        <v>1486</v>
      </c>
      <c r="H39" s="114">
        <v>1150</v>
      </c>
      <c r="I39" s="140">
        <v>993</v>
      </c>
      <c r="J39" s="115">
        <v>112</v>
      </c>
      <c r="K39" s="116">
        <v>11.278952668680766</v>
      </c>
    </row>
    <row r="40" spans="1:11" ht="14.1" customHeight="1" x14ac:dyDescent="0.2">
      <c r="A40" s="306" t="s">
        <v>259</v>
      </c>
      <c r="B40" s="307" t="s">
        <v>260</v>
      </c>
      <c r="C40" s="308"/>
      <c r="D40" s="113">
        <v>8.2503907213950818</v>
      </c>
      <c r="E40" s="115">
        <v>1003</v>
      </c>
      <c r="F40" s="114">
        <v>1080</v>
      </c>
      <c r="G40" s="114">
        <v>1329</v>
      </c>
      <c r="H40" s="114">
        <v>1038</v>
      </c>
      <c r="I40" s="140">
        <v>883</v>
      </c>
      <c r="J40" s="115">
        <v>120</v>
      </c>
      <c r="K40" s="116">
        <v>13.590033975084937</v>
      </c>
    </row>
    <row r="41" spans="1:11" ht="14.1" customHeight="1" x14ac:dyDescent="0.2">
      <c r="A41" s="306"/>
      <c r="B41" s="307" t="s">
        <v>261</v>
      </c>
      <c r="C41" s="308"/>
      <c r="D41" s="113">
        <v>7.3291108003619314</v>
      </c>
      <c r="E41" s="115">
        <v>891</v>
      </c>
      <c r="F41" s="114">
        <v>928</v>
      </c>
      <c r="G41" s="114">
        <v>1152</v>
      </c>
      <c r="H41" s="114">
        <v>931</v>
      </c>
      <c r="I41" s="140">
        <v>770</v>
      </c>
      <c r="J41" s="115">
        <v>121</v>
      </c>
      <c r="K41" s="116">
        <v>15.714285714285714</v>
      </c>
    </row>
    <row r="42" spans="1:11" ht="14.1" customHeight="1" x14ac:dyDescent="0.2">
      <c r="A42" s="306">
        <v>52</v>
      </c>
      <c r="B42" s="307" t="s">
        <v>262</v>
      </c>
      <c r="C42" s="308"/>
      <c r="D42" s="113">
        <v>5.7415480792958791</v>
      </c>
      <c r="E42" s="115">
        <v>698</v>
      </c>
      <c r="F42" s="114">
        <v>488</v>
      </c>
      <c r="G42" s="114">
        <v>687</v>
      </c>
      <c r="H42" s="114">
        <v>613</v>
      </c>
      <c r="I42" s="140">
        <v>729</v>
      </c>
      <c r="J42" s="115">
        <v>-31</v>
      </c>
      <c r="K42" s="116">
        <v>-4.252400548696845</v>
      </c>
    </row>
    <row r="43" spans="1:11" ht="14.1" customHeight="1" x14ac:dyDescent="0.2">
      <c r="A43" s="306" t="s">
        <v>263</v>
      </c>
      <c r="B43" s="307" t="s">
        <v>264</v>
      </c>
      <c r="C43" s="308"/>
      <c r="D43" s="113">
        <v>4.8449452990046886</v>
      </c>
      <c r="E43" s="115">
        <v>589</v>
      </c>
      <c r="F43" s="114">
        <v>424</v>
      </c>
      <c r="G43" s="114">
        <v>513</v>
      </c>
      <c r="H43" s="114">
        <v>469</v>
      </c>
      <c r="I43" s="140">
        <v>599</v>
      </c>
      <c r="J43" s="115">
        <v>-10</v>
      </c>
      <c r="K43" s="116">
        <v>-1.669449081803005</v>
      </c>
    </row>
    <row r="44" spans="1:11" ht="14.1" customHeight="1" x14ac:dyDescent="0.2">
      <c r="A44" s="306">
        <v>53</v>
      </c>
      <c r="B44" s="307" t="s">
        <v>265</v>
      </c>
      <c r="C44" s="308"/>
      <c r="D44" s="113">
        <v>1.8919141235502179</v>
      </c>
      <c r="E44" s="115">
        <v>230</v>
      </c>
      <c r="F44" s="114">
        <v>181</v>
      </c>
      <c r="G44" s="114">
        <v>255</v>
      </c>
      <c r="H44" s="114">
        <v>194</v>
      </c>
      <c r="I44" s="140">
        <v>154</v>
      </c>
      <c r="J44" s="115">
        <v>76</v>
      </c>
      <c r="K44" s="116">
        <v>49.350649350649348</v>
      </c>
    </row>
    <row r="45" spans="1:11" ht="14.1" customHeight="1" x14ac:dyDescent="0.2">
      <c r="A45" s="306" t="s">
        <v>266</v>
      </c>
      <c r="B45" s="307" t="s">
        <v>267</v>
      </c>
      <c r="C45" s="308"/>
      <c r="D45" s="113">
        <v>1.8425598420662992</v>
      </c>
      <c r="E45" s="115">
        <v>224</v>
      </c>
      <c r="F45" s="114">
        <v>179</v>
      </c>
      <c r="G45" s="114">
        <v>250</v>
      </c>
      <c r="H45" s="114">
        <v>189</v>
      </c>
      <c r="I45" s="140">
        <v>152</v>
      </c>
      <c r="J45" s="115">
        <v>72</v>
      </c>
      <c r="K45" s="116">
        <v>47.368421052631582</v>
      </c>
    </row>
    <row r="46" spans="1:11" ht="14.1" customHeight="1" x14ac:dyDescent="0.2">
      <c r="A46" s="306">
        <v>54</v>
      </c>
      <c r="B46" s="307" t="s">
        <v>268</v>
      </c>
      <c r="C46" s="308"/>
      <c r="D46" s="113">
        <v>5.0259109977790573</v>
      </c>
      <c r="E46" s="115">
        <v>611</v>
      </c>
      <c r="F46" s="114">
        <v>454</v>
      </c>
      <c r="G46" s="114">
        <v>587</v>
      </c>
      <c r="H46" s="114">
        <v>512</v>
      </c>
      <c r="I46" s="140">
        <v>545</v>
      </c>
      <c r="J46" s="115">
        <v>66</v>
      </c>
      <c r="K46" s="116">
        <v>12.110091743119266</v>
      </c>
    </row>
    <row r="47" spans="1:11" ht="14.1" customHeight="1" x14ac:dyDescent="0.2">
      <c r="A47" s="306">
        <v>61</v>
      </c>
      <c r="B47" s="307" t="s">
        <v>269</v>
      </c>
      <c r="C47" s="308"/>
      <c r="D47" s="113">
        <v>1.7438512790984617</v>
      </c>
      <c r="E47" s="115">
        <v>212</v>
      </c>
      <c r="F47" s="114">
        <v>175</v>
      </c>
      <c r="G47" s="114">
        <v>308</v>
      </c>
      <c r="H47" s="114">
        <v>203</v>
      </c>
      <c r="I47" s="140">
        <v>327</v>
      </c>
      <c r="J47" s="115">
        <v>-115</v>
      </c>
      <c r="K47" s="116">
        <v>-35.168195718654431</v>
      </c>
    </row>
    <row r="48" spans="1:11" ht="14.1" customHeight="1" x14ac:dyDescent="0.2">
      <c r="A48" s="306">
        <v>62</v>
      </c>
      <c r="B48" s="307" t="s">
        <v>270</v>
      </c>
      <c r="C48" s="308"/>
      <c r="D48" s="113">
        <v>6.4242823064900882</v>
      </c>
      <c r="E48" s="115">
        <v>781</v>
      </c>
      <c r="F48" s="114">
        <v>856</v>
      </c>
      <c r="G48" s="114">
        <v>974</v>
      </c>
      <c r="H48" s="114">
        <v>740</v>
      </c>
      <c r="I48" s="140">
        <v>746</v>
      </c>
      <c r="J48" s="115">
        <v>35</v>
      </c>
      <c r="K48" s="116">
        <v>4.6916890080428955</v>
      </c>
    </row>
    <row r="49" spans="1:11" ht="14.1" customHeight="1" x14ac:dyDescent="0.2">
      <c r="A49" s="306">
        <v>63</v>
      </c>
      <c r="B49" s="307" t="s">
        <v>271</v>
      </c>
      <c r="C49" s="308"/>
      <c r="D49" s="113">
        <v>3.191576869293411</v>
      </c>
      <c r="E49" s="115">
        <v>388</v>
      </c>
      <c r="F49" s="114">
        <v>404</v>
      </c>
      <c r="G49" s="114">
        <v>525</v>
      </c>
      <c r="H49" s="114">
        <v>513</v>
      </c>
      <c r="I49" s="140">
        <v>351</v>
      </c>
      <c r="J49" s="115">
        <v>37</v>
      </c>
      <c r="K49" s="116">
        <v>10.541310541310541</v>
      </c>
    </row>
    <row r="50" spans="1:11" ht="14.1" customHeight="1" x14ac:dyDescent="0.2">
      <c r="A50" s="306" t="s">
        <v>272</v>
      </c>
      <c r="B50" s="307" t="s">
        <v>273</v>
      </c>
      <c r="C50" s="308"/>
      <c r="D50" s="113">
        <v>0.64160565929094349</v>
      </c>
      <c r="E50" s="115">
        <v>78</v>
      </c>
      <c r="F50" s="114">
        <v>99</v>
      </c>
      <c r="G50" s="114">
        <v>116</v>
      </c>
      <c r="H50" s="114">
        <v>145</v>
      </c>
      <c r="I50" s="140">
        <v>55</v>
      </c>
      <c r="J50" s="115">
        <v>23</v>
      </c>
      <c r="K50" s="116">
        <v>41.81818181818182</v>
      </c>
    </row>
    <row r="51" spans="1:11" ht="14.1" customHeight="1" x14ac:dyDescent="0.2">
      <c r="A51" s="306" t="s">
        <v>274</v>
      </c>
      <c r="B51" s="307" t="s">
        <v>275</v>
      </c>
      <c r="C51" s="308"/>
      <c r="D51" s="113">
        <v>2.3443283704861395</v>
      </c>
      <c r="E51" s="115">
        <v>285</v>
      </c>
      <c r="F51" s="114">
        <v>279</v>
      </c>
      <c r="G51" s="114">
        <v>341</v>
      </c>
      <c r="H51" s="114">
        <v>338</v>
      </c>
      <c r="I51" s="140">
        <v>267</v>
      </c>
      <c r="J51" s="115">
        <v>18</v>
      </c>
      <c r="K51" s="116">
        <v>6.7415730337078648</v>
      </c>
    </row>
    <row r="52" spans="1:11" ht="14.1" customHeight="1" x14ac:dyDescent="0.2">
      <c r="A52" s="306">
        <v>71</v>
      </c>
      <c r="B52" s="307" t="s">
        <v>276</v>
      </c>
      <c r="C52" s="308"/>
      <c r="D52" s="113">
        <v>9.8626305832030923</v>
      </c>
      <c r="E52" s="115">
        <v>1199</v>
      </c>
      <c r="F52" s="114">
        <v>969</v>
      </c>
      <c r="G52" s="114">
        <v>1240</v>
      </c>
      <c r="H52" s="114">
        <v>1062</v>
      </c>
      <c r="I52" s="140">
        <v>1114</v>
      </c>
      <c r="J52" s="115">
        <v>85</v>
      </c>
      <c r="K52" s="116">
        <v>7.6301615798922802</v>
      </c>
    </row>
    <row r="53" spans="1:11" ht="14.1" customHeight="1" x14ac:dyDescent="0.2">
      <c r="A53" s="306" t="s">
        <v>277</v>
      </c>
      <c r="B53" s="307" t="s">
        <v>278</v>
      </c>
      <c r="C53" s="308"/>
      <c r="D53" s="113">
        <v>3.3478654273258206</v>
      </c>
      <c r="E53" s="115">
        <v>407</v>
      </c>
      <c r="F53" s="114">
        <v>366</v>
      </c>
      <c r="G53" s="114">
        <v>405</v>
      </c>
      <c r="H53" s="114">
        <v>371</v>
      </c>
      <c r="I53" s="140">
        <v>411</v>
      </c>
      <c r="J53" s="115">
        <v>-4</v>
      </c>
      <c r="K53" s="116">
        <v>-0.97323600973236013</v>
      </c>
    </row>
    <row r="54" spans="1:11" ht="14.1" customHeight="1" x14ac:dyDescent="0.2">
      <c r="A54" s="306" t="s">
        <v>279</v>
      </c>
      <c r="B54" s="307" t="s">
        <v>280</v>
      </c>
      <c r="C54" s="308"/>
      <c r="D54" s="113">
        <v>5.7579995064571854</v>
      </c>
      <c r="E54" s="115">
        <v>700</v>
      </c>
      <c r="F54" s="114">
        <v>548</v>
      </c>
      <c r="G54" s="114">
        <v>740</v>
      </c>
      <c r="H54" s="114">
        <v>601</v>
      </c>
      <c r="I54" s="140">
        <v>608</v>
      </c>
      <c r="J54" s="115">
        <v>92</v>
      </c>
      <c r="K54" s="116">
        <v>15.131578947368421</v>
      </c>
    </row>
    <row r="55" spans="1:11" ht="14.1" customHeight="1" x14ac:dyDescent="0.2">
      <c r="A55" s="306">
        <v>72</v>
      </c>
      <c r="B55" s="307" t="s">
        <v>281</v>
      </c>
      <c r="C55" s="308"/>
      <c r="D55" s="113">
        <v>1.5135312988401743</v>
      </c>
      <c r="E55" s="115">
        <v>184</v>
      </c>
      <c r="F55" s="114">
        <v>125</v>
      </c>
      <c r="G55" s="114">
        <v>282</v>
      </c>
      <c r="H55" s="114">
        <v>139</v>
      </c>
      <c r="I55" s="140">
        <v>193</v>
      </c>
      <c r="J55" s="115">
        <v>-9</v>
      </c>
      <c r="K55" s="116">
        <v>-4.6632124352331603</v>
      </c>
    </row>
    <row r="56" spans="1:11" ht="14.1" customHeight="1" x14ac:dyDescent="0.2">
      <c r="A56" s="306" t="s">
        <v>282</v>
      </c>
      <c r="B56" s="307" t="s">
        <v>283</v>
      </c>
      <c r="C56" s="308"/>
      <c r="D56" s="113">
        <v>0.47709138767788106</v>
      </c>
      <c r="E56" s="115">
        <v>58</v>
      </c>
      <c r="F56" s="114">
        <v>41</v>
      </c>
      <c r="G56" s="114">
        <v>103</v>
      </c>
      <c r="H56" s="114">
        <v>43</v>
      </c>
      <c r="I56" s="140">
        <v>46</v>
      </c>
      <c r="J56" s="115">
        <v>12</v>
      </c>
      <c r="K56" s="116">
        <v>26.086956521739129</v>
      </c>
    </row>
    <row r="57" spans="1:11" ht="14.1" customHeight="1" x14ac:dyDescent="0.2">
      <c r="A57" s="306" t="s">
        <v>284</v>
      </c>
      <c r="B57" s="307" t="s">
        <v>285</v>
      </c>
      <c r="C57" s="308"/>
      <c r="D57" s="113">
        <v>0.72386279509747475</v>
      </c>
      <c r="E57" s="115">
        <v>88</v>
      </c>
      <c r="F57" s="114">
        <v>60</v>
      </c>
      <c r="G57" s="114">
        <v>106</v>
      </c>
      <c r="H57" s="114">
        <v>70</v>
      </c>
      <c r="I57" s="140">
        <v>108</v>
      </c>
      <c r="J57" s="115">
        <v>-20</v>
      </c>
      <c r="K57" s="116">
        <v>-18.518518518518519</v>
      </c>
    </row>
    <row r="58" spans="1:11" ht="14.1" customHeight="1" x14ac:dyDescent="0.2">
      <c r="A58" s="306">
        <v>73</v>
      </c>
      <c r="B58" s="307" t="s">
        <v>286</v>
      </c>
      <c r="C58" s="308"/>
      <c r="D58" s="113">
        <v>1.8590112692276055</v>
      </c>
      <c r="E58" s="115">
        <v>226</v>
      </c>
      <c r="F58" s="114">
        <v>215</v>
      </c>
      <c r="G58" s="114">
        <v>380</v>
      </c>
      <c r="H58" s="114">
        <v>178</v>
      </c>
      <c r="I58" s="140">
        <v>194</v>
      </c>
      <c r="J58" s="115">
        <v>32</v>
      </c>
      <c r="K58" s="116">
        <v>16.494845360824741</v>
      </c>
    </row>
    <row r="59" spans="1:11" ht="14.1" customHeight="1" x14ac:dyDescent="0.2">
      <c r="A59" s="306" t="s">
        <v>287</v>
      </c>
      <c r="B59" s="307" t="s">
        <v>288</v>
      </c>
      <c r="C59" s="308"/>
      <c r="D59" s="113">
        <v>1.4806284445175619</v>
      </c>
      <c r="E59" s="115">
        <v>180</v>
      </c>
      <c r="F59" s="114">
        <v>165</v>
      </c>
      <c r="G59" s="114">
        <v>305</v>
      </c>
      <c r="H59" s="114">
        <v>127</v>
      </c>
      <c r="I59" s="140">
        <v>140</v>
      </c>
      <c r="J59" s="115">
        <v>40</v>
      </c>
      <c r="K59" s="116">
        <v>28.571428571428573</v>
      </c>
    </row>
    <row r="60" spans="1:11" ht="14.1" customHeight="1" x14ac:dyDescent="0.2">
      <c r="A60" s="306">
        <v>81</v>
      </c>
      <c r="B60" s="307" t="s">
        <v>289</v>
      </c>
      <c r="C60" s="308"/>
      <c r="D60" s="113">
        <v>8.4889364152340221</v>
      </c>
      <c r="E60" s="115">
        <v>1032</v>
      </c>
      <c r="F60" s="114">
        <v>1100</v>
      </c>
      <c r="G60" s="114">
        <v>1548</v>
      </c>
      <c r="H60" s="114">
        <v>782</v>
      </c>
      <c r="I60" s="140">
        <v>901</v>
      </c>
      <c r="J60" s="115">
        <v>131</v>
      </c>
      <c r="K60" s="116">
        <v>14.539400665926747</v>
      </c>
    </row>
    <row r="61" spans="1:11" ht="14.1" customHeight="1" x14ac:dyDescent="0.2">
      <c r="A61" s="306" t="s">
        <v>290</v>
      </c>
      <c r="B61" s="307" t="s">
        <v>291</v>
      </c>
      <c r="C61" s="308"/>
      <c r="D61" s="113">
        <v>1.7027227111951961</v>
      </c>
      <c r="E61" s="115">
        <v>207</v>
      </c>
      <c r="F61" s="114">
        <v>138</v>
      </c>
      <c r="G61" s="114">
        <v>218</v>
      </c>
      <c r="H61" s="114">
        <v>177</v>
      </c>
      <c r="I61" s="140">
        <v>170</v>
      </c>
      <c r="J61" s="115">
        <v>37</v>
      </c>
      <c r="K61" s="116">
        <v>21.764705882352942</v>
      </c>
    </row>
    <row r="62" spans="1:11" ht="14.1" customHeight="1" x14ac:dyDescent="0.2">
      <c r="A62" s="306" t="s">
        <v>292</v>
      </c>
      <c r="B62" s="307" t="s">
        <v>293</v>
      </c>
      <c r="C62" s="308"/>
      <c r="D62" s="113">
        <v>3.5041539853582298</v>
      </c>
      <c r="E62" s="115">
        <v>426</v>
      </c>
      <c r="F62" s="114">
        <v>569</v>
      </c>
      <c r="G62" s="114">
        <v>922</v>
      </c>
      <c r="H62" s="114">
        <v>291</v>
      </c>
      <c r="I62" s="140">
        <v>390</v>
      </c>
      <c r="J62" s="115">
        <v>36</v>
      </c>
      <c r="K62" s="116">
        <v>9.2307692307692299</v>
      </c>
    </row>
    <row r="63" spans="1:11" ht="14.1" customHeight="1" x14ac:dyDescent="0.2">
      <c r="A63" s="306"/>
      <c r="B63" s="307" t="s">
        <v>294</v>
      </c>
      <c r="C63" s="308"/>
      <c r="D63" s="113">
        <v>3.2080282964547173</v>
      </c>
      <c r="E63" s="115">
        <v>390</v>
      </c>
      <c r="F63" s="114">
        <v>518</v>
      </c>
      <c r="G63" s="114">
        <v>801</v>
      </c>
      <c r="H63" s="114">
        <v>248</v>
      </c>
      <c r="I63" s="140">
        <v>330</v>
      </c>
      <c r="J63" s="115">
        <v>60</v>
      </c>
      <c r="K63" s="116">
        <v>18.181818181818183</v>
      </c>
    </row>
    <row r="64" spans="1:11" ht="14.1" customHeight="1" x14ac:dyDescent="0.2">
      <c r="A64" s="306" t="s">
        <v>295</v>
      </c>
      <c r="B64" s="307" t="s">
        <v>296</v>
      </c>
      <c r="C64" s="308"/>
      <c r="D64" s="113">
        <v>1.7849798470017273</v>
      </c>
      <c r="E64" s="115">
        <v>217</v>
      </c>
      <c r="F64" s="114">
        <v>188</v>
      </c>
      <c r="G64" s="114">
        <v>154</v>
      </c>
      <c r="H64" s="114">
        <v>150</v>
      </c>
      <c r="I64" s="140">
        <v>179</v>
      </c>
      <c r="J64" s="115">
        <v>38</v>
      </c>
      <c r="K64" s="116">
        <v>21.229050279329609</v>
      </c>
    </row>
    <row r="65" spans="1:11" ht="14.1" customHeight="1" x14ac:dyDescent="0.2">
      <c r="A65" s="306" t="s">
        <v>297</v>
      </c>
      <c r="B65" s="307" t="s">
        <v>298</v>
      </c>
      <c r="C65" s="308"/>
      <c r="D65" s="113">
        <v>0.67450851361355602</v>
      </c>
      <c r="E65" s="115">
        <v>82</v>
      </c>
      <c r="F65" s="114">
        <v>86</v>
      </c>
      <c r="G65" s="114">
        <v>122</v>
      </c>
      <c r="H65" s="114">
        <v>61</v>
      </c>
      <c r="I65" s="140">
        <v>75</v>
      </c>
      <c r="J65" s="115">
        <v>7</v>
      </c>
      <c r="K65" s="116">
        <v>9.3333333333333339</v>
      </c>
    </row>
    <row r="66" spans="1:11" ht="14.1" customHeight="1" x14ac:dyDescent="0.2">
      <c r="A66" s="306">
        <v>82</v>
      </c>
      <c r="B66" s="307" t="s">
        <v>299</v>
      </c>
      <c r="C66" s="308"/>
      <c r="D66" s="113">
        <v>3.7509253927778237</v>
      </c>
      <c r="E66" s="115">
        <v>456</v>
      </c>
      <c r="F66" s="114">
        <v>425</v>
      </c>
      <c r="G66" s="114">
        <v>683</v>
      </c>
      <c r="H66" s="114">
        <v>361</v>
      </c>
      <c r="I66" s="140">
        <v>499</v>
      </c>
      <c r="J66" s="115">
        <v>-43</v>
      </c>
      <c r="K66" s="116">
        <v>-8.617234468937875</v>
      </c>
    </row>
    <row r="67" spans="1:11" ht="14.1" customHeight="1" x14ac:dyDescent="0.2">
      <c r="A67" s="306" t="s">
        <v>300</v>
      </c>
      <c r="B67" s="307" t="s">
        <v>301</v>
      </c>
      <c r="C67" s="308"/>
      <c r="D67" s="113">
        <v>2.9036768939705517</v>
      </c>
      <c r="E67" s="115">
        <v>353</v>
      </c>
      <c r="F67" s="114">
        <v>354</v>
      </c>
      <c r="G67" s="114">
        <v>509</v>
      </c>
      <c r="H67" s="114">
        <v>285</v>
      </c>
      <c r="I67" s="140">
        <v>356</v>
      </c>
      <c r="J67" s="115">
        <v>-3</v>
      </c>
      <c r="K67" s="116">
        <v>-0.84269662921348309</v>
      </c>
    </row>
    <row r="68" spans="1:11" ht="14.1" customHeight="1" x14ac:dyDescent="0.2">
      <c r="A68" s="306" t="s">
        <v>302</v>
      </c>
      <c r="B68" s="307" t="s">
        <v>303</v>
      </c>
      <c r="C68" s="308"/>
      <c r="D68" s="113">
        <v>0.51821995558114664</v>
      </c>
      <c r="E68" s="115">
        <v>63</v>
      </c>
      <c r="F68" s="114">
        <v>51</v>
      </c>
      <c r="G68" s="114">
        <v>103</v>
      </c>
      <c r="H68" s="114">
        <v>46</v>
      </c>
      <c r="I68" s="140">
        <v>96</v>
      </c>
      <c r="J68" s="115">
        <v>-33</v>
      </c>
      <c r="K68" s="116">
        <v>-34.375</v>
      </c>
    </row>
    <row r="69" spans="1:11" ht="14.1" customHeight="1" x14ac:dyDescent="0.2">
      <c r="A69" s="306">
        <v>83</v>
      </c>
      <c r="B69" s="307" t="s">
        <v>304</v>
      </c>
      <c r="C69" s="308"/>
      <c r="D69" s="113">
        <v>5.8731594965863287</v>
      </c>
      <c r="E69" s="115">
        <v>714</v>
      </c>
      <c r="F69" s="114">
        <v>558</v>
      </c>
      <c r="G69" s="114">
        <v>1086</v>
      </c>
      <c r="H69" s="114">
        <v>410</v>
      </c>
      <c r="I69" s="140">
        <v>599</v>
      </c>
      <c r="J69" s="115">
        <v>115</v>
      </c>
      <c r="K69" s="116">
        <v>19.198664440734557</v>
      </c>
    </row>
    <row r="70" spans="1:11" ht="14.1" customHeight="1" x14ac:dyDescent="0.2">
      <c r="A70" s="306" t="s">
        <v>305</v>
      </c>
      <c r="B70" s="307" t="s">
        <v>306</v>
      </c>
      <c r="C70" s="308"/>
      <c r="D70" s="113">
        <v>5.3960681089084481</v>
      </c>
      <c r="E70" s="115">
        <v>656</v>
      </c>
      <c r="F70" s="114">
        <v>492</v>
      </c>
      <c r="G70" s="114">
        <v>998</v>
      </c>
      <c r="H70" s="114">
        <v>348</v>
      </c>
      <c r="I70" s="140">
        <v>524</v>
      </c>
      <c r="J70" s="115">
        <v>132</v>
      </c>
      <c r="K70" s="116">
        <v>25.190839694656489</v>
      </c>
    </row>
    <row r="71" spans="1:11" ht="14.1" customHeight="1" x14ac:dyDescent="0.2">
      <c r="A71" s="306"/>
      <c r="B71" s="307" t="s">
        <v>307</v>
      </c>
      <c r="C71" s="308"/>
      <c r="D71" s="113">
        <v>2.9119026075512049</v>
      </c>
      <c r="E71" s="115">
        <v>354</v>
      </c>
      <c r="F71" s="114">
        <v>223</v>
      </c>
      <c r="G71" s="114">
        <v>666</v>
      </c>
      <c r="H71" s="114">
        <v>188</v>
      </c>
      <c r="I71" s="140">
        <v>329</v>
      </c>
      <c r="J71" s="115">
        <v>25</v>
      </c>
      <c r="K71" s="116">
        <v>7.598784194528875</v>
      </c>
    </row>
    <row r="72" spans="1:11" ht="14.1" customHeight="1" x14ac:dyDescent="0.2">
      <c r="A72" s="306">
        <v>84</v>
      </c>
      <c r="B72" s="307" t="s">
        <v>308</v>
      </c>
      <c r="C72" s="308"/>
      <c r="D72" s="113">
        <v>2.9448054618738175</v>
      </c>
      <c r="E72" s="115">
        <v>358</v>
      </c>
      <c r="F72" s="114">
        <v>378</v>
      </c>
      <c r="G72" s="114">
        <v>457</v>
      </c>
      <c r="H72" s="114">
        <v>306</v>
      </c>
      <c r="I72" s="140">
        <v>411</v>
      </c>
      <c r="J72" s="115">
        <v>-53</v>
      </c>
      <c r="K72" s="116">
        <v>-12.895377128953772</v>
      </c>
    </row>
    <row r="73" spans="1:11" ht="14.1" customHeight="1" x14ac:dyDescent="0.2">
      <c r="A73" s="306" t="s">
        <v>309</v>
      </c>
      <c r="B73" s="307" t="s">
        <v>310</v>
      </c>
      <c r="C73" s="308"/>
      <c r="D73" s="113">
        <v>0.7320885086781278</v>
      </c>
      <c r="E73" s="115">
        <v>89</v>
      </c>
      <c r="F73" s="114">
        <v>45</v>
      </c>
      <c r="G73" s="114">
        <v>165</v>
      </c>
      <c r="H73" s="114">
        <v>20</v>
      </c>
      <c r="I73" s="140">
        <v>115</v>
      </c>
      <c r="J73" s="115">
        <v>-26</v>
      </c>
      <c r="K73" s="116">
        <v>-22.608695652173914</v>
      </c>
    </row>
    <row r="74" spans="1:11" ht="14.1" customHeight="1" x14ac:dyDescent="0.2">
      <c r="A74" s="306" t="s">
        <v>311</v>
      </c>
      <c r="B74" s="307" t="s">
        <v>312</v>
      </c>
      <c r="C74" s="308"/>
      <c r="D74" s="113">
        <v>0.22209426667763429</v>
      </c>
      <c r="E74" s="115">
        <v>27</v>
      </c>
      <c r="F74" s="114">
        <v>28</v>
      </c>
      <c r="G74" s="114">
        <v>41</v>
      </c>
      <c r="H74" s="114">
        <v>22</v>
      </c>
      <c r="I74" s="140">
        <v>43</v>
      </c>
      <c r="J74" s="115">
        <v>-16</v>
      </c>
      <c r="K74" s="116">
        <v>-37.209302325581397</v>
      </c>
    </row>
    <row r="75" spans="1:11" ht="14.1" customHeight="1" x14ac:dyDescent="0.2">
      <c r="A75" s="306" t="s">
        <v>313</v>
      </c>
      <c r="B75" s="307" t="s">
        <v>314</v>
      </c>
      <c r="C75" s="308"/>
      <c r="D75" s="113">
        <v>1.2503084642592746</v>
      </c>
      <c r="E75" s="115">
        <v>152</v>
      </c>
      <c r="F75" s="114">
        <v>235</v>
      </c>
      <c r="G75" s="114">
        <v>184</v>
      </c>
      <c r="H75" s="114">
        <v>208</v>
      </c>
      <c r="I75" s="140">
        <v>185</v>
      </c>
      <c r="J75" s="115">
        <v>-33</v>
      </c>
      <c r="K75" s="116">
        <v>-17.837837837837839</v>
      </c>
    </row>
    <row r="76" spans="1:11" ht="14.1" customHeight="1" x14ac:dyDescent="0.2">
      <c r="A76" s="306">
        <v>91</v>
      </c>
      <c r="B76" s="307" t="s">
        <v>315</v>
      </c>
      <c r="C76" s="308"/>
      <c r="D76" s="113">
        <v>0.74031422225878096</v>
      </c>
      <c r="E76" s="115">
        <v>90</v>
      </c>
      <c r="F76" s="114">
        <v>75</v>
      </c>
      <c r="G76" s="114">
        <v>64</v>
      </c>
      <c r="H76" s="114">
        <v>66</v>
      </c>
      <c r="I76" s="140">
        <v>73</v>
      </c>
      <c r="J76" s="115">
        <v>17</v>
      </c>
      <c r="K76" s="116">
        <v>23.287671232876711</v>
      </c>
    </row>
    <row r="77" spans="1:11" ht="14.1" customHeight="1" x14ac:dyDescent="0.2">
      <c r="A77" s="306">
        <v>92</v>
      </c>
      <c r="B77" s="307" t="s">
        <v>316</v>
      </c>
      <c r="C77" s="308"/>
      <c r="D77" s="113">
        <v>3.1010940199062267</v>
      </c>
      <c r="E77" s="115">
        <v>377</v>
      </c>
      <c r="F77" s="114">
        <v>333</v>
      </c>
      <c r="G77" s="114">
        <v>375</v>
      </c>
      <c r="H77" s="114">
        <v>395</v>
      </c>
      <c r="I77" s="140">
        <v>528</v>
      </c>
      <c r="J77" s="115">
        <v>-151</v>
      </c>
      <c r="K77" s="116">
        <v>-28.598484848484848</v>
      </c>
    </row>
    <row r="78" spans="1:11" ht="14.1" customHeight="1" x14ac:dyDescent="0.2">
      <c r="A78" s="306">
        <v>93</v>
      </c>
      <c r="B78" s="307" t="s">
        <v>317</v>
      </c>
      <c r="C78" s="308"/>
      <c r="D78" s="113">
        <v>0.19741712593567493</v>
      </c>
      <c r="E78" s="115">
        <v>24</v>
      </c>
      <c r="F78" s="114">
        <v>8</v>
      </c>
      <c r="G78" s="114">
        <v>19</v>
      </c>
      <c r="H78" s="114">
        <v>14</v>
      </c>
      <c r="I78" s="140">
        <v>16</v>
      </c>
      <c r="J78" s="115">
        <v>8</v>
      </c>
      <c r="K78" s="116">
        <v>50</v>
      </c>
    </row>
    <row r="79" spans="1:11" ht="14.1" customHeight="1" x14ac:dyDescent="0.2">
      <c r="A79" s="306">
        <v>94</v>
      </c>
      <c r="B79" s="307" t="s">
        <v>318</v>
      </c>
      <c r="C79" s="308"/>
      <c r="D79" s="113">
        <v>0.70741136793616843</v>
      </c>
      <c r="E79" s="115">
        <v>86</v>
      </c>
      <c r="F79" s="114">
        <v>90</v>
      </c>
      <c r="G79" s="114">
        <v>130</v>
      </c>
      <c r="H79" s="114">
        <v>103</v>
      </c>
      <c r="I79" s="140">
        <v>134</v>
      </c>
      <c r="J79" s="115">
        <v>-48</v>
      </c>
      <c r="K79" s="116">
        <v>-35.820895522388057</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0.29612568890351237</v>
      </c>
      <c r="E81" s="143">
        <v>36</v>
      </c>
      <c r="F81" s="144">
        <v>35</v>
      </c>
      <c r="G81" s="144">
        <v>154</v>
      </c>
      <c r="H81" s="144">
        <v>40</v>
      </c>
      <c r="I81" s="145">
        <v>41</v>
      </c>
      <c r="J81" s="143">
        <v>-5</v>
      </c>
      <c r="K81" s="146">
        <v>-12.195121951219512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12756</v>
      </c>
      <c r="E11" s="114">
        <v>11574</v>
      </c>
      <c r="F11" s="114">
        <v>13050</v>
      </c>
      <c r="G11" s="114">
        <v>10485</v>
      </c>
      <c r="H11" s="140">
        <v>13065</v>
      </c>
      <c r="I11" s="115">
        <v>-309</v>
      </c>
      <c r="J11" s="116">
        <v>-2.3650975889781858</v>
      </c>
    </row>
    <row r="12" spans="1:15" s="110" customFormat="1" ht="24.95" customHeight="1" x14ac:dyDescent="0.2">
      <c r="A12" s="193" t="s">
        <v>132</v>
      </c>
      <c r="B12" s="194" t="s">
        <v>133</v>
      </c>
      <c r="C12" s="113">
        <v>0.81530260269677013</v>
      </c>
      <c r="D12" s="115">
        <v>104</v>
      </c>
      <c r="E12" s="114">
        <v>152</v>
      </c>
      <c r="F12" s="114">
        <v>99</v>
      </c>
      <c r="G12" s="114">
        <v>99</v>
      </c>
      <c r="H12" s="140">
        <v>92</v>
      </c>
      <c r="I12" s="115">
        <v>12</v>
      </c>
      <c r="J12" s="116">
        <v>13.043478260869565</v>
      </c>
    </row>
    <row r="13" spans="1:15" s="110" customFormat="1" ht="24.95" customHeight="1" x14ac:dyDescent="0.2">
      <c r="A13" s="193" t="s">
        <v>134</v>
      </c>
      <c r="B13" s="199" t="s">
        <v>214</v>
      </c>
      <c r="C13" s="113">
        <v>1.7011602383192224</v>
      </c>
      <c r="D13" s="115">
        <v>217</v>
      </c>
      <c r="E13" s="114">
        <v>162</v>
      </c>
      <c r="F13" s="114">
        <v>177</v>
      </c>
      <c r="G13" s="114">
        <v>162</v>
      </c>
      <c r="H13" s="140">
        <v>224</v>
      </c>
      <c r="I13" s="115">
        <v>-7</v>
      </c>
      <c r="J13" s="116">
        <v>-3.125</v>
      </c>
    </row>
    <row r="14" spans="1:15" s="287" customFormat="1" ht="24.95" customHeight="1" x14ac:dyDescent="0.2">
      <c r="A14" s="193" t="s">
        <v>215</v>
      </c>
      <c r="B14" s="199" t="s">
        <v>137</v>
      </c>
      <c r="C14" s="113">
        <v>7.3769206647851995</v>
      </c>
      <c r="D14" s="115">
        <v>941</v>
      </c>
      <c r="E14" s="114">
        <v>740</v>
      </c>
      <c r="F14" s="114">
        <v>763</v>
      </c>
      <c r="G14" s="114">
        <v>721</v>
      </c>
      <c r="H14" s="140">
        <v>980</v>
      </c>
      <c r="I14" s="115">
        <v>-39</v>
      </c>
      <c r="J14" s="116">
        <v>-3.9795918367346941</v>
      </c>
      <c r="K14" s="110"/>
      <c r="L14" s="110"/>
      <c r="M14" s="110"/>
      <c r="N14" s="110"/>
      <c r="O14" s="110"/>
    </row>
    <row r="15" spans="1:15" s="110" customFormat="1" ht="24.95" customHeight="1" x14ac:dyDescent="0.2">
      <c r="A15" s="193" t="s">
        <v>216</v>
      </c>
      <c r="B15" s="199" t="s">
        <v>217</v>
      </c>
      <c r="C15" s="113">
        <v>1.2699905926622765</v>
      </c>
      <c r="D15" s="115">
        <v>162</v>
      </c>
      <c r="E15" s="114">
        <v>172</v>
      </c>
      <c r="F15" s="114">
        <v>159</v>
      </c>
      <c r="G15" s="114">
        <v>126</v>
      </c>
      <c r="H15" s="140">
        <v>156</v>
      </c>
      <c r="I15" s="115">
        <v>6</v>
      </c>
      <c r="J15" s="116">
        <v>3.8461538461538463</v>
      </c>
    </row>
    <row r="16" spans="1:15" s="287" customFormat="1" ht="24.95" customHeight="1" x14ac:dyDescent="0.2">
      <c r="A16" s="193" t="s">
        <v>218</v>
      </c>
      <c r="B16" s="199" t="s">
        <v>141</v>
      </c>
      <c r="C16" s="113">
        <v>3.3239259956099092</v>
      </c>
      <c r="D16" s="115">
        <v>424</v>
      </c>
      <c r="E16" s="114">
        <v>356</v>
      </c>
      <c r="F16" s="114">
        <v>331</v>
      </c>
      <c r="G16" s="114">
        <v>382</v>
      </c>
      <c r="H16" s="140">
        <v>497</v>
      </c>
      <c r="I16" s="115">
        <v>-73</v>
      </c>
      <c r="J16" s="116">
        <v>-14.688128772635816</v>
      </c>
      <c r="K16" s="110"/>
      <c r="L16" s="110"/>
      <c r="M16" s="110"/>
      <c r="N16" s="110"/>
      <c r="O16" s="110"/>
    </row>
    <row r="17" spans="1:15" s="110" customFormat="1" ht="24.95" customHeight="1" x14ac:dyDescent="0.2">
      <c r="A17" s="193" t="s">
        <v>142</v>
      </c>
      <c r="B17" s="199" t="s">
        <v>220</v>
      </c>
      <c r="C17" s="113">
        <v>2.7830040765130133</v>
      </c>
      <c r="D17" s="115">
        <v>355</v>
      </c>
      <c r="E17" s="114">
        <v>212</v>
      </c>
      <c r="F17" s="114">
        <v>273</v>
      </c>
      <c r="G17" s="114">
        <v>213</v>
      </c>
      <c r="H17" s="140">
        <v>327</v>
      </c>
      <c r="I17" s="115">
        <v>28</v>
      </c>
      <c r="J17" s="116">
        <v>8.5626911314984717</v>
      </c>
    </row>
    <row r="18" spans="1:15" s="287" customFormat="1" ht="24.95" customHeight="1" x14ac:dyDescent="0.2">
      <c r="A18" s="201" t="s">
        <v>144</v>
      </c>
      <c r="B18" s="202" t="s">
        <v>145</v>
      </c>
      <c r="C18" s="113">
        <v>6.6478519912198184</v>
      </c>
      <c r="D18" s="115">
        <v>848</v>
      </c>
      <c r="E18" s="114">
        <v>934</v>
      </c>
      <c r="F18" s="114">
        <v>875</v>
      </c>
      <c r="G18" s="114">
        <v>843</v>
      </c>
      <c r="H18" s="140">
        <v>856</v>
      </c>
      <c r="I18" s="115">
        <v>-8</v>
      </c>
      <c r="J18" s="116">
        <v>-0.93457943925233644</v>
      </c>
      <c r="K18" s="110"/>
      <c r="L18" s="110"/>
      <c r="M18" s="110"/>
      <c r="N18" s="110"/>
      <c r="O18" s="110"/>
    </row>
    <row r="19" spans="1:15" s="110" customFormat="1" ht="24.95" customHeight="1" x14ac:dyDescent="0.2">
      <c r="A19" s="193" t="s">
        <v>146</v>
      </c>
      <c r="B19" s="199" t="s">
        <v>147</v>
      </c>
      <c r="C19" s="113">
        <v>11.508309814989024</v>
      </c>
      <c r="D19" s="115">
        <v>1468</v>
      </c>
      <c r="E19" s="114">
        <v>1192</v>
      </c>
      <c r="F19" s="114">
        <v>1460</v>
      </c>
      <c r="G19" s="114">
        <v>1125</v>
      </c>
      <c r="H19" s="140">
        <v>1736</v>
      </c>
      <c r="I19" s="115">
        <v>-268</v>
      </c>
      <c r="J19" s="116">
        <v>-15.43778801843318</v>
      </c>
    </row>
    <row r="20" spans="1:15" s="287" customFormat="1" ht="24.95" customHeight="1" x14ac:dyDescent="0.2">
      <c r="A20" s="193" t="s">
        <v>148</v>
      </c>
      <c r="B20" s="199" t="s">
        <v>149</v>
      </c>
      <c r="C20" s="113">
        <v>7.2201317027281275</v>
      </c>
      <c r="D20" s="115">
        <v>921</v>
      </c>
      <c r="E20" s="114">
        <v>1058</v>
      </c>
      <c r="F20" s="114">
        <v>871</v>
      </c>
      <c r="G20" s="114">
        <v>788</v>
      </c>
      <c r="H20" s="140">
        <v>1377</v>
      </c>
      <c r="I20" s="115">
        <v>-456</v>
      </c>
      <c r="J20" s="116">
        <v>-33.115468409586057</v>
      </c>
      <c r="K20" s="110"/>
      <c r="L20" s="110"/>
      <c r="M20" s="110"/>
      <c r="N20" s="110"/>
      <c r="O20" s="110"/>
    </row>
    <row r="21" spans="1:15" s="110" customFormat="1" ht="24.95" customHeight="1" x14ac:dyDescent="0.2">
      <c r="A21" s="201" t="s">
        <v>150</v>
      </c>
      <c r="B21" s="202" t="s">
        <v>151</v>
      </c>
      <c r="C21" s="113">
        <v>5.0878018187519602</v>
      </c>
      <c r="D21" s="115">
        <v>649</v>
      </c>
      <c r="E21" s="114">
        <v>586</v>
      </c>
      <c r="F21" s="114">
        <v>663</v>
      </c>
      <c r="G21" s="114">
        <v>592</v>
      </c>
      <c r="H21" s="140">
        <v>506</v>
      </c>
      <c r="I21" s="115">
        <v>143</v>
      </c>
      <c r="J21" s="116">
        <v>28.260869565217391</v>
      </c>
    </row>
    <row r="22" spans="1:15" s="110" customFormat="1" ht="24.95" customHeight="1" x14ac:dyDescent="0.2">
      <c r="A22" s="201" t="s">
        <v>152</v>
      </c>
      <c r="B22" s="199" t="s">
        <v>153</v>
      </c>
      <c r="C22" s="113">
        <v>1.7952336155534649</v>
      </c>
      <c r="D22" s="115">
        <v>229</v>
      </c>
      <c r="E22" s="114">
        <v>253</v>
      </c>
      <c r="F22" s="114">
        <v>281</v>
      </c>
      <c r="G22" s="114">
        <v>218</v>
      </c>
      <c r="H22" s="140">
        <v>260</v>
      </c>
      <c r="I22" s="115">
        <v>-31</v>
      </c>
      <c r="J22" s="116">
        <v>-11.923076923076923</v>
      </c>
    </row>
    <row r="23" spans="1:15" s="110" customFormat="1" ht="24.95" customHeight="1" x14ac:dyDescent="0.2">
      <c r="A23" s="193" t="s">
        <v>154</v>
      </c>
      <c r="B23" s="199" t="s">
        <v>155</v>
      </c>
      <c r="C23" s="113">
        <v>1.0269677014738163</v>
      </c>
      <c r="D23" s="115">
        <v>131</v>
      </c>
      <c r="E23" s="114">
        <v>131</v>
      </c>
      <c r="F23" s="114">
        <v>130</v>
      </c>
      <c r="G23" s="114">
        <v>123</v>
      </c>
      <c r="H23" s="140">
        <v>132</v>
      </c>
      <c r="I23" s="115">
        <v>-1</v>
      </c>
      <c r="J23" s="116">
        <v>-0.75757575757575757</v>
      </c>
    </row>
    <row r="24" spans="1:15" s="110" customFormat="1" ht="24.95" customHeight="1" x14ac:dyDescent="0.2">
      <c r="A24" s="193" t="s">
        <v>156</v>
      </c>
      <c r="B24" s="199" t="s">
        <v>221</v>
      </c>
      <c r="C24" s="113">
        <v>5.4327375352775169</v>
      </c>
      <c r="D24" s="115">
        <v>693</v>
      </c>
      <c r="E24" s="114">
        <v>591</v>
      </c>
      <c r="F24" s="114">
        <v>666</v>
      </c>
      <c r="G24" s="114">
        <v>555</v>
      </c>
      <c r="H24" s="140">
        <v>761</v>
      </c>
      <c r="I24" s="115">
        <v>-68</v>
      </c>
      <c r="J24" s="116">
        <v>-8.9356110381077531</v>
      </c>
    </row>
    <row r="25" spans="1:15" s="110" customFormat="1" ht="24.95" customHeight="1" x14ac:dyDescent="0.2">
      <c r="A25" s="193" t="s">
        <v>222</v>
      </c>
      <c r="B25" s="204" t="s">
        <v>159</v>
      </c>
      <c r="C25" s="113">
        <v>11.265286923800565</v>
      </c>
      <c r="D25" s="115">
        <v>1437</v>
      </c>
      <c r="E25" s="114">
        <v>1290</v>
      </c>
      <c r="F25" s="114">
        <v>1424</v>
      </c>
      <c r="G25" s="114">
        <v>1250</v>
      </c>
      <c r="H25" s="140">
        <v>1372</v>
      </c>
      <c r="I25" s="115">
        <v>65</v>
      </c>
      <c r="J25" s="116">
        <v>4.7376093294460642</v>
      </c>
    </row>
    <row r="26" spans="1:15" s="110" customFormat="1" ht="24.95" customHeight="1" x14ac:dyDescent="0.2">
      <c r="A26" s="201">
        <v>782.78300000000002</v>
      </c>
      <c r="B26" s="203" t="s">
        <v>160</v>
      </c>
      <c r="C26" s="113">
        <v>10.30887425525243</v>
      </c>
      <c r="D26" s="115">
        <v>1315</v>
      </c>
      <c r="E26" s="114">
        <v>1382</v>
      </c>
      <c r="F26" s="114">
        <v>1492</v>
      </c>
      <c r="G26" s="114">
        <v>1385</v>
      </c>
      <c r="H26" s="140">
        <v>1293</v>
      </c>
      <c r="I26" s="115">
        <v>22</v>
      </c>
      <c r="J26" s="116">
        <v>1.7014694508894044</v>
      </c>
    </row>
    <row r="27" spans="1:15" s="110" customFormat="1" ht="24.95" customHeight="1" x14ac:dyDescent="0.2">
      <c r="A27" s="193" t="s">
        <v>161</v>
      </c>
      <c r="B27" s="199" t="s">
        <v>162</v>
      </c>
      <c r="C27" s="113">
        <v>2.7751646284101601</v>
      </c>
      <c r="D27" s="115">
        <v>354</v>
      </c>
      <c r="E27" s="114">
        <v>231</v>
      </c>
      <c r="F27" s="114">
        <v>407</v>
      </c>
      <c r="G27" s="114">
        <v>280</v>
      </c>
      <c r="H27" s="140">
        <v>447</v>
      </c>
      <c r="I27" s="115">
        <v>-93</v>
      </c>
      <c r="J27" s="116">
        <v>-20.80536912751678</v>
      </c>
    </row>
    <row r="28" spans="1:15" s="110" customFormat="1" ht="24.95" customHeight="1" x14ac:dyDescent="0.2">
      <c r="A28" s="193" t="s">
        <v>163</v>
      </c>
      <c r="B28" s="199" t="s">
        <v>164</v>
      </c>
      <c r="C28" s="113">
        <v>5.5189714644089056</v>
      </c>
      <c r="D28" s="115">
        <v>704</v>
      </c>
      <c r="E28" s="114">
        <v>549</v>
      </c>
      <c r="F28" s="114">
        <v>863</v>
      </c>
      <c r="G28" s="114">
        <v>476</v>
      </c>
      <c r="H28" s="140">
        <v>736</v>
      </c>
      <c r="I28" s="115">
        <v>-32</v>
      </c>
      <c r="J28" s="116">
        <v>-4.3478260869565215</v>
      </c>
    </row>
    <row r="29" spans="1:15" s="110" customFormat="1" ht="24.95" customHeight="1" x14ac:dyDescent="0.2">
      <c r="A29" s="193">
        <v>86</v>
      </c>
      <c r="B29" s="199" t="s">
        <v>165</v>
      </c>
      <c r="C29" s="113">
        <v>7.7375352775164625</v>
      </c>
      <c r="D29" s="115">
        <v>987</v>
      </c>
      <c r="E29" s="114">
        <v>1152</v>
      </c>
      <c r="F29" s="114">
        <v>1066</v>
      </c>
      <c r="G29" s="114">
        <v>711</v>
      </c>
      <c r="H29" s="140">
        <v>776</v>
      </c>
      <c r="I29" s="115">
        <v>211</v>
      </c>
      <c r="J29" s="116">
        <v>27.190721649484537</v>
      </c>
    </row>
    <row r="30" spans="1:15" s="110" customFormat="1" ht="24.95" customHeight="1" x14ac:dyDescent="0.2">
      <c r="A30" s="193">
        <v>87.88</v>
      </c>
      <c r="B30" s="204" t="s">
        <v>166</v>
      </c>
      <c r="C30" s="113">
        <v>9.3681404829100039</v>
      </c>
      <c r="D30" s="115">
        <v>1195</v>
      </c>
      <c r="E30" s="114">
        <v>750</v>
      </c>
      <c r="F30" s="114">
        <v>1310</v>
      </c>
      <c r="G30" s="114">
        <v>745</v>
      </c>
      <c r="H30" s="140">
        <v>887</v>
      </c>
      <c r="I30" s="115">
        <v>308</v>
      </c>
      <c r="J30" s="116">
        <v>34.72378804960541</v>
      </c>
    </row>
    <row r="31" spans="1:15" s="110" customFormat="1" ht="24.95" customHeight="1" x14ac:dyDescent="0.2">
      <c r="A31" s="193" t="s">
        <v>167</v>
      </c>
      <c r="B31" s="199" t="s">
        <v>168</v>
      </c>
      <c r="C31" s="113">
        <v>4.4136092819065542</v>
      </c>
      <c r="D31" s="115">
        <v>563</v>
      </c>
      <c r="E31" s="114">
        <v>421</v>
      </c>
      <c r="F31" s="114">
        <v>503</v>
      </c>
      <c r="G31" s="114">
        <v>412</v>
      </c>
      <c r="H31" s="140">
        <v>630</v>
      </c>
      <c r="I31" s="115">
        <v>-67</v>
      </c>
      <c r="J31" s="116">
        <v>-10.634920634920634</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0.81530260269677013</v>
      </c>
      <c r="D34" s="115">
        <v>104</v>
      </c>
      <c r="E34" s="114">
        <v>152</v>
      </c>
      <c r="F34" s="114">
        <v>99</v>
      </c>
      <c r="G34" s="114">
        <v>99</v>
      </c>
      <c r="H34" s="140">
        <v>92</v>
      </c>
      <c r="I34" s="115">
        <v>12</v>
      </c>
      <c r="J34" s="116">
        <v>13.043478260869565</v>
      </c>
    </row>
    <row r="35" spans="1:10" s="110" customFormat="1" ht="24.95" customHeight="1" x14ac:dyDescent="0.2">
      <c r="A35" s="292" t="s">
        <v>171</v>
      </c>
      <c r="B35" s="293" t="s">
        <v>172</v>
      </c>
      <c r="C35" s="113">
        <v>15.72593289432424</v>
      </c>
      <c r="D35" s="115">
        <v>2006</v>
      </c>
      <c r="E35" s="114">
        <v>1836</v>
      </c>
      <c r="F35" s="114">
        <v>1815</v>
      </c>
      <c r="G35" s="114">
        <v>1726</v>
      </c>
      <c r="H35" s="140">
        <v>2060</v>
      </c>
      <c r="I35" s="115">
        <v>-54</v>
      </c>
      <c r="J35" s="116">
        <v>-2.621359223300971</v>
      </c>
    </row>
    <row r="36" spans="1:10" s="110" customFormat="1" ht="24.95" customHeight="1" x14ac:dyDescent="0.2">
      <c r="A36" s="294" t="s">
        <v>173</v>
      </c>
      <c r="B36" s="295" t="s">
        <v>174</v>
      </c>
      <c r="C36" s="125">
        <v>83.458764502978994</v>
      </c>
      <c r="D36" s="143">
        <v>10646</v>
      </c>
      <c r="E36" s="144">
        <v>9586</v>
      </c>
      <c r="F36" s="144">
        <v>11136</v>
      </c>
      <c r="G36" s="144">
        <v>8660</v>
      </c>
      <c r="H36" s="145">
        <v>10913</v>
      </c>
      <c r="I36" s="143">
        <v>-267</v>
      </c>
      <c r="J36" s="146">
        <v>-2.4466232933198939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12756</v>
      </c>
      <c r="F11" s="264">
        <v>11574</v>
      </c>
      <c r="G11" s="264">
        <v>13050</v>
      </c>
      <c r="H11" s="264">
        <v>10485</v>
      </c>
      <c r="I11" s="265">
        <v>13065</v>
      </c>
      <c r="J11" s="263">
        <v>-309</v>
      </c>
      <c r="K11" s="266">
        <v>-2.3650975889781858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22.914706804640954</v>
      </c>
      <c r="E13" s="115">
        <v>2923</v>
      </c>
      <c r="F13" s="114">
        <v>3006</v>
      </c>
      <c r="G13" s="114">
        <v>3464</v>
      </c>
      <c r="H13" s="114">
        <v>2565</v>
      </c>
      <c r="I13" s="140">
        <v>2804</v>
      </c>
      <c r="J13" s="115">
        <v>119</v>
      </c>
      <c r="K13" s="116">
        <v>4.2439372325249645</v>
      </c>
    </row>
    <row r="14" spans="1:17" ht="15.95" customHeight="1" x14ac:dyDescent="0.2">
      <c r="A14" s="306" t="s">
        <v>230</v>
      </c>
      <c r="B14" s="307"/>
      <c r="C14" s="308"/>
      <c r="D14" s="113">
        <v>56.240200689871436</v>
      </c>
      <c r="E14" s="115">
        <v>7174</v>
      </c>
      <c r="F14" s="114">
        <v>6405</v>
      </c>
      <c r="G14" s="114">
        <v>7118</v>
      </c>
      <c r="H14" s="114">
        <v>5858</v>
      </c>
      <c r="I14" s="140">
        <v>7605</v>
      </c>
      <c r="J14" s="115">
        <v>-431</v>
      </c>
      <c r="K14" s="116">
        <v>-5.6673241288625906</v>
      </c>
    </row>
    <row r="15" spans="1:17" ht="15.95" customHeight="1" x14ac:dyDescent="0.2">
      <c r="A15" s="306" t="s">
        <v>231</v>
      </c>
      <c r="B15" s="307"/>
      <c r="C15" s="308"/>
      <c r="D15" s="113">
        <v>8.2862966447162112</v>
      </c>
      <c r="E15" s="115">
        <v>1057</v>
      </c>
      <c r="F15" s="114">
        <v>866</v>
      </c>
      <c r="G15" s="114">
        <v>962</v>
      </c>
      <c r="H15" s="114">
        <v>862</v>
      </c>
      <c r="I15" s="140">
        <v>1074</v>
      </c>
      <c r="J15" s="115">
        <v>-17</v>
      </c>
      <c r="K15" s="116">
        <v>-1.5828677839851024</v>
      </c>
    </row>
    <row r="16" spans="1:17" ht="15.95" customHeight="1" x14ac:dyDescent="0.2">
      <c r="A16" s="306" t="s">
        <v>232</v>
      </c>
      <c r="B16" s="307"/>
      <c r="C16" s="308"/>
      <c r="D16" s="113">
        <v>12.119786767011602</v>
      </c>
      <c r="E16" s="115">
        <v>1546</v>
      </c>
      <c r="F16" s="114">
        <v>1260</v>
      </c>
      <c r="G16" s="114">
        <v>1384</v>
      </c>
      <c r="H16" s="114">
        <v>1157</v>
      </c>
      <c r="I16" s="140">
        <v>1530</v>
      </c>
      <c r="J16" s="115">
        <v>16</v>
      </c>
      <c r="K16" s="116">
        <v>1.0457516339869282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0.75258701787394167</v>
      </c>
      <c r="E18" s="115">
        <v>96</v>
      </c>
      <c r="F18" s="114">
        <v>143</v>
      </c>
      <c r="G18" s="114">
        <v>115</v>
      </c>
      <c r="H18" s="114">
        <v>80</v>
      </c>
      <c r="I18" s="140">
        <v>105</v>
      </c>
      <c r="J18" s="115">
        <v>-9</v>
      </c>
      <c r="K18" s="116">
        <v>-8.5714285714285712</v>
      </c>
    </row>
    <row r="19" spans="1:11" ht="14.1" customHeight="1" x14ac:dyDescent="0.2">
      <c r="A19" s="306" t="s">
        <v>235</v>
      </c>
      <c r="B19" s="307" t="s">
        <v>236</v>
      </c>
      <c r="C19" s="308"/>
      <c r="D19" s="113">
        <v>0.44684854186265288</v>
      </c>
      <c r="E19" s="115">
        <v>57</v>
      </c>
      <c r="F19" s="114">
        <v>90</v>
      </c>
      <c r="G19" s="114">
        <v>64</v>
      </c>
      <c r="H19" s="114">
        <v>35</v>
      </c>
      <c r="I19" s="140">
        <v>64</v>
      </c>
      <c r="J19" s="115">
        <v>-7</v>
      </c>
      <c r="K19" s="116">
        <v>-10.9375</v>
      </c>
    </row>
    <row r="20" spans="1:11" ht="14.1" customHeight="1" x14ac:dyDescent="0.2">
      <c r="A20" s="306">
        <v>12</v>
      </c>
      <c r="B20" s="307" t="s">
        <v>237</v>
      </c>
      <c r="C20" s="308"/>
      <c r="D20" s="113">
        <v>0.82314205079962366</v>
      </c>
      <c r="E20" s="115">
        <v>105</v>
      </c>
      <c r="F20" s="114">
        <v>115</v>
      </c>
      <c r="G20" s="114">
        <v>120</v>
      </c>
      <c r="H20" s="114">
        <v>82</v>
      </c>
      <c r="I20" s="140">
        <v>97</v>
      </c>
      <c r="J20" s="115">
        <v>8</v>
      </c>
      <c r="K20" s="116">
        <v>8.2474226804123703</v>
      </c>
    </row>
    <row r="21" spans="1:11" ht="14.1" customHeight="1" x14ac:dyDescent="0.2">
      <c r="A21" s="306">
        <v>21</v>
      </c>
      <c r="B21" s="307" t="s">
        <v>238</v>
      </c>
      <c r="C21" s="308"/>
      <c r="D21" s="113">
        <v>0.23518344308560676</v>
      </c>
      <c r="E21" s="115">
        <v>30</v>
      </c>
      <c r="F21" s="114">
        <v>31</v>
      </c>
      <c r="G21" s="114">
        <v>39</v>
      </c>
      <c r="H21" s="114">
        <v>17</v>
      </c>
      <c r="I21" s="140">
        <v>30</v>
      </c>
      <c r="J21" s="115">
        <v>0</v>
      </c>
      <c r="K21" s="116">
        <v>0</v>
      </c>
    </row>
    <row r="22" spans="1:11" ht="14.1" customHeight="1" x14ac:dyDescent="0.2">
      <c r="A22" s="306">
        <v>22</v>
      </c>
      <c r="B22" s="307" t="s">
        <v>239</v>
      </c>
      <c r="C22" s="308"/>
      <c r="D22" s="113">
        <v>0.87017873941674506</v>
      </c>
      <c r="E22" s="115">
        <v>111</v>
      </c>
      <c r="F22" s="114">
        <v>117</v>
      </c>
      <c r="G22" s="114">
        <v>156</v>
      </c>
      <c r="H22" s="114">
        <v>112</v>
      </c>
      <c r="I22" s="140">
        <v>518</v>
      </c>
      <c r="J22" s="115">
        <v>-407</v>
      </c>
      <c r="K22" s="116">
        <v>-78.571428571428569</v>
      </c>
    </row>
    <row r="23" spans="1:11" ht="14.1" customHeight="1" x14ac:dyDescent="0.2">
      <c r="A23" s="306">
        <v>23</v>
      </c>
      <c r="B23" s="307" t="s">
        <v>240</v>
      </c>
      <c r="C23" s="308"/>
      <c r="D23" s="113">
        <v>0.28222013170272814</v>
      </c>
      <c r="E23" s="115">
        <v>36</v>
      </c>
      <c r="F23" s="114">
        <v>37</v>
      </c>
      <c r="G23" s="114">
        <v>56</v>
      </c>
      <c r="H23" s="114">
        <v>27</v>
      </c>
      <c r="I23" s="140">
        <v>49</v>
      </c>
      <c r="J23" s="115">
        <v>-13</v>
      </c>
      <c r="K23" s="116">
        <v>-26.530612244897959</v>
      </c>
    </row>
    <row r="24" spans="1:11" ht="14.1" customHeight="1" x14ac:dyDescent="0.2">
      <c r="A24" s="306">
        <v>24</v>
      </c>
      <c r="B24" s="307" t="s">
        <v>241</v>
      </c>
      <c r="C24" s="308"/>
      <c r="D24" s="113">
        <v>2.5556600815302604</v>
      </c>
      <c r="E24" s="115">
        <v>326</v>
      </c>
      <c r="F24" s="114">
        <v>350</v>
      </c>
      <c r="G24" s="114">
        <v>373</v>
      </c>
      <c r="H24" s="114">
        <v>343</v>
      </c>
      <c r="I24" s="140">
        <v>414</v>
      </c>
      <c r="J24" s="115">
        <v>-88</v>
      </c>
      <c r="K24" s="116">
        <v>-21.256038647342994</v>
      </c>
    </row>
    <row r="25" spans="1:11" ht="14.1" customHeight="1" x14ac:dyDescent="0.2">
      <c r="A25" s="306">
        <v>25</v>
      </c>
      <c r="B25" s="307" t="s">
        <v>242</v>
      </c>
      <c r="C25" s="308"/>
      <c r="D25" s="113">
        <v>3.5512699905926621</v>
      </c>
      <c r="E25" s="115">
        <v>453</v>
      </c>
      <c r="F25" s="114">
        <v>398</v>
      </c>
      <c r="G25" s="114">
        <v>441</v>
      </c>
      <c r="H25" s="114">
        <v>418</v>
      </c>
      <c r="I25" s="140">
        <v>534</v>
      </c>
      <c r="J25" s="115">
        <v>-81</v>
      </c>
      <c r="K25" s="116">
        <v>-15.168539325842696</v>
      </c>
    </row>
    <row r="26" spans="1:11" ht="14.1" customHeight="1" x14ac:dyDescent="0.2">
      <c r="A26" s="306">
        <v>26</v>
      </c>
      <c r="B26" s="307" t="s">
        <v>243</v>
      </c>
      <c r="C26" s="308"/>
      <c r="D26" s="113">
        <v>2.8300407651301347</v>
      </c>
      <c r="E26" s="115">
        <v>361</v>
      </c>
      <c r="F26" s="114">
        <v>254</v>
      </c>
      <c r="G26" s="114">
        <v>271</v>
      </c>
      <c r="H26" s="114">
        <v>217</v>
      </c>
      <c r="I26" s="140">
        <v>368</v>
      </c>
      <c r="J26" s="115">
        <v>-7</v>
      </c>
      <c r="K26" s="116">
        <v>-1.9021739130434783</v>
      </c>
    </row>
    <row r="27" spans="1:11" ht="14.1" customHeight="1" x14ac:dyDescent="0.2">
      <c r="A27" s="306">
        <v>27</v>
      </c>
      <c r="B27" s="307" t="s">
        <v>244</v>
      </c>
      <c r="C27" s="308"/>
      <c r="D27" s="113">
        <v>1.1837566635308874</v>
      </c>
      <c r="E27" s="115">
        <v>151</v>
      </c>
      <c r="F27" s="114">
        <v>134</v>
      </c>
      <c r="G27" s="114">
        <v>109</v>
      </c>
      <c r="H27" s="114">
        <v>145</v>
      </c>
      <c r="I27" s="140">
        <v>149</v>
      </c>
      <c r="J27" s="115">
        <v>2</v>
      </c>
      <c r="K27" s="116">
        <v>1.3422818791946309</v>
      </c>
    </row>
    <row r="28" spans="1:11" ht="14.1" customHeight="1" x14ac:dyDescent="0.2">
      <c r="A28" s="306">
        <v>28</v>
      </c>
      <c r="B28" s="307" t="s">
        <v>245</v>
      </c>
      <c r="C28" s="308"/>
      <c r="D28" s="113">
        <v>0.31357792411414237</v>
      </c>
      <c r="E28" s="115">
        <v>40</v>
      </c>
      <c r="F28" s="114">
        <v>14</v>
      </c>
      <c r="G28" s="114">
        <v>19</v>
      </c>
      <c r="H28" s="114">
        <v>14</v>
      </c>
      <c r="I28" s="140">
        <v>37</v>
      </c>
      <c r="J28" s="115">
        <v>3</v>
      </c>
      <c r="K28" s="116">
        <v>8.1081081081081088</v>
      </c>
    </row>
    <row r="29" spans="1:11" ht="14.1" customHeight="1" x14ac:dyDescent="0.2">
      <c r="A29" s="306">
        <v>29</v>
      </c>
      <c r="B29" s="307" t="s">
        <v>246</v>
      </c>
      <c r="C29" s="308"/>
      <c r="D29" s="113">
        <v>2.7830040765130133</v>
      </c>
      <c r="E29" s="115">
        <v>355</v>
      </c>
      <c r="F29" s="114">
        <v>282</v>
      </c>
      <c r="G29" s="114">
        <v>375</v>
      </c>
      <c r="H29" s="114">
        <v>251</v>
      </c>
      <c r="I29" s="140">
        <v>298</v>
      </c>
      <c r="J29" s="115">
        <v>57</v>
      </c>
      <c r="K29" s="116">
        <v>19.127516778523489</v>
      </c>
    </row>
    <row r="30" spans="1:11" ht="14.1" customHeight="1" x14ac:dyDescent="0.2">
      <c r="A30" s="306" t="s">
        <v>247</v>
      </c>
      <c r="B30" s="307" t="s">
        <v>248</v>
      </c>
      <c r="C30" s="308"/>
      <c r="D30" s="113" t="s">
        <v>514</v>
      </c>
      <c r="E30" s="115" t="s">
        <v>514</v>
      </c>
      <c r="F30" s="114" t="s">
        <v>514</v>
      </c>
      <c r="G30" s="114" t="s">
        <v>514</v>
      </c>
      <c r="H30" s="114">
        <v>51</v>
      </c>
      <c r="I30" s="140" t="s">
        <v>514</v>
      </c>
      <c r="J30" s="115" t="s">
        <v>514</v>
      </c>
      <c r="K30" s="116" t="s">
        <v>514</v>
      </c>
    </row>
    <row r="31" spans="1:11" ht="14.1" customHeight="1" x14ac:dyDescent="0.2">
      <c r="A31" s="306" t="s">
        <v>249</v>
      </c>
      <c r="B31" s="307" t="s">
        <v>250</v>
      </c>
      <c r="C31" s="308"/>
      <c r="D31" s="113">
        <v>2.1244904358733145</v>
      </c>
      <c r="E31" s="115">
        <v>271</v>
      </c>
      <c r="F31" s="114">
        <v>213</v>
      </c>
      <c r="G31" s="114">
        <v>282</v>
      </c>
      <c r="H31" s="114">
        <v>197</v>
      </c>
      <c r="I31" s="140">
        <v>224</v>
      </c>
      <c r="J31" s="115">
        <v>47</v>
      </c>
      <c r="K31" s="116">
        <v>20.982142857142858</v>
      </c>
    </row>
    <row r="32" spans="1:11" ht="14.1" customHeight="1" x14ac:dyDescent="0.2">
      <c r="A32" s="306">
        <v>31</v>
      </c>
      <c r="B32" s="307" t="s">
        <v>251</v>
      </c>
      <c r="C32" s="308"/>
      <c r="D32" s="113">
        <v>0.58795860771401698</v>
      </c>
      <c r="E32" s="115">
        <v>75</v>
      </c>
      <c r="F32" s="114">
        <v>60</v>
      </c>
      <c r="G32" s="114">
        <v>63</v>
      </c>
      <c r="H32" s="114">
        <v>65</v>
      </c>
      <c r="I32" s="140">
        <v>94</v>
      </c>
      <c r="J32" s="115">
        <v>-19</v>
      </c>
      <c r="K32" s="116">
        <v>-20.212765957446809</v>
      </c>
    </row>
    <row r="33" spans="1:11" ht="14.1" customHeight="1" x14ac:dyDescent="0.2">
      <c r="A33" s="306">
        <v>32</v>
      </c>
      <c r="B33" s="307" t="s">
        <v>252</v>
      </c>
      <c r="C33" s="308"/>
      <c r="D33" s="113">
        <v>2.7046095954844778</v>
      </c>
      <c r="E33" s="115">
        <v>345</v>
      </c>
      <c r="F33" s="114">
        <v>478</v>
      </c>
      <c r="G33" s="114">
        <v>425</v>
      </c>
      <c r="H33" s="114">
        <v>429</v>
      </c>
      <c r="I33" s="140">
        <v>350</v>
      </c>
      <c r="J33" s="115">
        <v>-5</v>
      </c>
      <c r="K33" s="116">
        <v>-1.4285714285714286</v>
      </c>
    </row>
    <row r="34" spans="1:11" ht="14.1" customHeight="1" x14ac:dyDescent="0.2">
      <c r="A34" s="306">
        <v>33</v>
      </c>
      <c r="B34" s="307" t="s">
        <v>253</v>
      </c>
      <c r="C34" s="308"/>
      <c r="D34" s="113">
        <v>1.5600501724678582</v>
      </c>
      <c r="E34" s="115">
        <v>199</v>
      </c>
      <c r="F34" s="114">
        <v>312</v>
      </c>
      <c r="G34" s="114">
        <v>243</v>
      </c>
      <c r="H34" s="114">
        <v>212</v>
      </c>
      <c r="I34" s="140">
        <v>208</v>
      </c>
      <c r="J34" s="115">
        <v>-9</v>
      </c>
      <c r="K34" s="116">
        <v>-4.3269230769230766</v>
      </c>
    </row>
    <row r="35" spans="1:11" ht="14.1" customHeight="1" x14ac:dyDescent="0.2">
      <c r="A35" s="306">
        <v>34</v>
      </c>
      <c r="B35" s="307" t="s">
        <v>254</v>
      </c>
      <c r="C35" s="308"/>
      <c r="D35" s="113">
        <v>2.8849169018501097</v>
      </c>
      <c r="E35" s="115">
        <v>368</v>
      </c>
      <c r="F35" s="114">
        <v>279</v>
      </c>
      <c r="G35" s="114">
        <v>285</v>
      </c>
      <c r="H35" s="114">
        <v>300</v>
      </c>
      <c r="I35" s="140">
        <v>387</v>
      </c>
      <c r="J35" s="115">
        <v>-19</v>
      </c>
      <c r="K35" s="116">
        <v>-4.909560723514212</v>
      </c>
    </row>
    <row r="36" spans="1:11" ht="14.1" customHeight="1" x14ac:dyDescent="0.2">
      <c r="A36" s="306">
        <v>41</v>
      </c>
      <c r="B36" s="307" t="s">
        <v>255</v>
      </c>
      <c r="C36" s="308"/>
      <c r="D36" s="113">
        <v>1.9363436814048292</v>
      </c>
      <c r="E36" s="115">
        <v>247</v>
      </c>
      <c r="F36" s="114">
        <v>133</v>
      </c>
      <c r="G36" s="114">
        <v>160</v>
      </c>
      <c r="H36" s="114">
        <v>135</v>
      </c>
      <c r="I36" s="140">
        <v>237</v>
      </c>
      <c r="J36" s="115">
        <v>10</v>
      </c>
      <c r="K36" s="116">
        <v>4.2194092827004219</v>
      </c>
    </row>
    <row r="37" spans="1:11" ht="14.1" customHeight="1" x14ac:dyDescent="0.2">
      <c r="A37" s="306">
        <v>42</v>
      </c>
      <c r="B37" s="307" t="s">
        <v>256</v>
      </c>
      <c r="C37" s="308"/>
      <c r="D37" s="113" t="s">
        <v>514</v>
      </c>
      <c r="E37" s="115" t="s">
        <v>514</v>
      </c>
      <c r="F37" s="114">
        <v>13</v>
      </c>
      <c r="G37" s="114">
        <v>23</v>
      </c>
      <c r="H37" s="114">
        <v>12</v>
      </c>
      <c r="I37" s="140">
        <v>20</v>
      </c>
      <c r="J37" s="115" t="s">
        <v>514</v>
      </c>
      <c r="K37" s="116" t="s">
        <v>514</v>
      </c>
    </row>
    <row r="38" spans="1:11" ht="14.1" customHeight="1" x14ac:dyDescent="0.2">
      <c r="A38" s="306">
        <v>43</v>
      </c>
      <c r="B38" s="307" t="s">
        <v>257</v>
      </c>
      <c r="C38" s="308"/>
      <c r="D38" s="113">
        <v>1.050486045782377</v>
      </c>
      <c r="E38" s="115">
        <v>134</v>
      </c>
      <c r="F38" s="114">
        <v>110</v>
      </c>
      <c r="G38" s="114">
        <v>126</v>
      </c>
      <c r="H38" s="114">
        <v>118</v>
      </c>
      <c r="I38" s="140">
        <v>115</v>
      </c>
      <c r="J38" s="115">
        <v>19</v>
      </c>
      <c r="K38" s="116">
        <v>16.521739130434781</v>
      </c>
    </row>
    <row r="39" spans="1:11" ht="14.1" customHeight="1" x14ac:dyDescent="0.2">
      <c r="A39" s="306">
        <v>51</v>
      </c>
      <c r="B39" s="307" t="s">
        <v>258</v>
      </c>
      <c r="C39" s="308"/>
      <c r="D39" s="113">
        <v>8.8193791157102535</v>
      </c>
      <c r="E39" s="115">
        <v>1125</v>
      </c>
      <c r="F39" s="114">
        <v>1391</v>
      </c>
      <c r="G39" s="114">
        <v>1275</v>
      </c>
      <c r="H39" s="114">
        <v>1058</v>
      </c>
      <c r="I39" s="140">
        <v>1113</v>
      </c>
      <c r="J39" s="115">
        <v>12</v>
      </c>
      <c r="K39" s="116">
        <v>1.0781671159029649</v>
      </c>
    </row>
    <row r="40" spans="1:11" ht="14.1" customHeight="1" x14ac:dyDescent="0.2">
      <c r="A40" s="306" t="s">
        <v>259</v>
      </c>
      <c r="B40" s="307" t="s">
        <v>260</v>
      </c>
      <c r="C40" s="308"/>
      <c r="D40" s="113">
        <v>7.8864847914706804</v>
      </c>
      <c r="E40" s="115">
        <v>1006</v>
      </c>
      <c r="F40" s="114">
        <v>1195</v>
      </c>
      <c r="G40" s="114">
        <v>1170</v>
      </c>
      <c r="H40" s="114">
        <v>963</v>
      </c>
      <c r="I40" s="140">
        <v>1000</v>
      </c>
      <c r="J40" s="115">
        <v>6</v>
      </c>
      <c r="K40" s="116">
        <v>0.6</v>
      </c>
    </row>
    <row r="41" spans="1:11" ht="14.1" customHeight="1" x14ac:dyDescent="0.2">
      <c r="A41" s="306"/>
      <c r="B41" s="307" t="s">
        <v>261</v>
      </c>
      <c r="C41" s="308"/>
      <c r="D41" s="113">
        <v>6.8124804013797426</v>
      </c>
      <c r="E41" s="115">
        <v>869</v>
      </c>
      <c r="F41" s="114">
        <v>1071</v>
      </c>
      <c r="G41" s="114">
        <v>986</v>
      </c>
      <c r="H41" s="114">
        <v>806</v>
      </c>
      <c r="I41" s="140">
        <v>839</v>
      </c>
      <c r="J41" s="115">
        <v>30</v>
      </c>
      <c r="K41" s="116">
        <v>3.5756853396901072</v>
      </c>
    </row>
    <row r="42" spans="1:11" ht="14.1" customHeight="1" x14ac:dyDescent="0.2">
      <c r="A42" s="306">
        <v>52</v>
      </c>
      <c r="B42" s="307" t="s">
        <v>262</v>
      </c>
      <c r="C42" s="308"/>
      <c r="D42" s="113">
        <v>4.7663844465349641</v>
      </c>
      <c r="E42" s="115">
        <v>608</v>
      </c>
      <c r="F42" s="114">
        <v>609</v>
      </c>
      <c r="G42" s="114">
        <v>560</v>
      </c>
      <c r="H42" s="114">
        <v>521</v>
      </c>
      <c r="I42" s="140">
        <v>618</v>
      </c>
      <c r="J42" s="115">
        <v>-10</v>
      </c>
      <c r="K42" s="116">
        <v>-1.6181229773462784</v>
      </c>
    </row>
    <row r="43" spans="1:11" ht="14.1" customHeight="1" x14ac:dyDescent="0.2">
      <c r="A43" s="306" t="s">
        <v>263</v>
      </c>
      <c r="B43" s="307" t="s">
        <v>264</v>
      </c>
      <c r="C43" s="308"/>
      <c r="D43" s="113">
        <v>4.0686735653809976</v>
      </c>
      <c r="E43" s="115">
        <v>519</v>
      </c>
      <c r="F43" s="114">
        <v>496</v>
      </c>
      <c r="G43" s="114">
        <v>456</v>
      </c>
      <c r="H43" s="114">
        <v>418</v>
      </c>
      <c r="I43" s="140">
        <v>538</v>
      </c>
      <c r="J43" s="115">
        <v>-19</v>
      </c>
      <c r="K43" s="116">
        <v>-3.5315985130111525</v>
      </c>
    </row>
    <row r="44" spans="1:11" ht="14.1" customHeight="1" x14ac:dyDescent="0.2">
      <c r="A44" s="306">
        <v>53</v>
      </c>
      <c r="B44" s="307" t="s">
        <v>265</v>
      </c>
      <c r="C44" s="308"/>
      <c r="D44" s="113">
        <v>1.7638758231420508</v>
      </c>
      <c r="E44" s="115">
        <v>225</v>
      </c>
      <c r="F44" s="114">
        <v>186</v>
      </c>
      <c r="G44" s="114">
        <v>198</v>
      </c>
      <c r="H44" s="114">
        <v>161</v>
      </c>
      <c r="I44" s="140">
        <v>163</v>
      </c>
      <c r="J44" s="115">
        <v>62</v>
      </c>
      <c r="K44" s="116">
        <v>38.036809815950917</v>
      </c>
    </row>
    <row r="45" spans="1:11" ht="14.1" customHeight="1" x14ac:dyDescent="0.2">
      <c r="A45" s="306" t="s">
        <v>266</v>
      </c>
      <c r="B45" s="307" t="s">
        <v>267</v>
      </c>
      <c r="C45" s="308"/>
      <c r="D45" s="113">
        <v>1.7011602383192224</v>
      </c>
      <c r="E45" s="115">
        <v>217</v>
      </c>
      <c r="F45" s="114">
        <v>181</v>
      </c>
      <c r="G45" s="114">
        <v>193</v>
      </c>
      <c r="H45" s="114">
        <v>160</v>
      </c>
      <c r="I45" s="140">
        <v>159</v>
      </c>
      <c r="J45" s="115">
        <v>58</v>
      </c>
      <c r="K45" s="116">
        <v>36.477987421383645</v>
      </c>
    </row>
    <row r="46" spans="1:11" ht="14.1" customHeight="1" x14ac:dyDescent="0.2">
      <c r="A46" s="306">
        <v>54</v>
      </c>
      <c r="B46" s="307" t="s">
        <v>268</v>
      </c>
      <c r="C46" s="308"/>
      <c r="D46" s="113">
        <v>4.4292881781122606</v>
      </c>
      <c r="E46" s="115">
        <v>565</v>
      </c>
      <c r="F46" s="114">
        <v>461</v>
      </c>
      <c r="G46" s="114">
        <v>498</v>
      </c>
      <c r="H46" s="114">
        <v>464</v>
      </c>
      <c r="I46" s="140">
        <v>506</v>
      </c>
      <c r="J46" s="115">
        <v>59</v>
      </c>
      <c r="K46" s="116">
        <v>11.660079051383399</v>
      </c>
    </row>
    <row r="47" spans="1:11" ht="14.1" customHeight="1" x14ac:dyDescent="0.2">
      <c r="A47" s="306">
        <v>61</v>
      </c>
      <c r="B47" s="307" t="s">
        <v>269</v>
      </c>
      <c r="C47" s="308"/>
      <c r="D47" s="113">
        <v>1.8736280965820007</v>
      </c>
      <c r="E47" s="115">
        <v>239</v>
      </c>
      <c r="F47" s="114">
        <v>182</v>
      </c>
      <c r="G47" s="114">
        <v>221</v>
      </c>
      <c r="H47" s="114">
        <v>170</v>
      </c>
      <c r="I47" s="140">
        <v>284</v>
      </c>
      <c r="J47" s="115">
        <v>-45</v>
      </c>
      <c r="K47" s="116">
        <v>-15.845070422535212</v>
      </c>
    </row>
    <row r="48" spans="1:11" ht="14.1" customHeight="1" x14ac:dyDescent="0.2">
      <c r="A48" s="306">
        <v>62</v>
      </c>
      <c r="B48" s="307" t="s">
        <v>270</v>
      </c>
      <c r="C48" s="308"/>
      <c r="D48" s="113">
        <v>7.0711821887739106</v>
      </c>
      <c r="E48" s="115">
        <v>902</v>
      </c>
      <c r="F48" s="114">
        <v>753</v>
      </c>
      <c r="G48" s="114">
        <v>851</v>
      </c>
      <c r="H48" s="114">
        <v>703</v>
      </c>
      <c r="I48" s="140">
        <v>1004</v>
      </c>
      <c r="J48" s="115">
        <v>-102</v>
      </c>
      <c r="K48" s="116">
        <v>-10.159362549800797</v>
      </c>
    </row>
    <row r="49" spans="1:11" ht="14.1" customHeight="1" x14ac:dyDescent="0.2">
      <c r="A49" s="306">
        <v>63</v>
      </c>
      <c r="B49" s="307" t="s">
        <v>271</v>
      </c>
      <c r="C49" s="308"/>
      <c r="D49" s="113">
        <v>3.7394167450611477</v>
      </c>
      <c r="E49" s="115">
        <v>477</v>
      </c>
      <c r="F49" s="114">
        <v>405</v>
      </c>
      <c r="G49" s="114">
        <v>481</v>
      </c>
      <c r="H49" s="114">
        <v>440</v>
      </c>
      <c r="I49" s="140">
        <v>389</v>
      </c>
      <c r="J49" s="115">
        <v>88</v>
      </c>
      <c r="K49" s="116">
        <v>22.622107969151671</v>
      </c>
    </row>
    <row r="50" spans="1:11" ht="14.1" customHeight="1" x14ac:dyDescent="0.2">
      <c r="A50" s="306" t="s">
        <v>272</v>
      </c>
      <c r="B50" s="307" t="s">
        <v>273</v>
      </c>
      <c r="C50" s="308"/>
      <c r="D50" s="113">
        <v>0.89369708372530576</v>
      </c>
      <c r="E50" s="115">
        <v>114</v>
      </c>
      <c r="F50" s="114">
        <v>105</v>
      </c>
      <c r="G50" s="114">
        <v>118</v>
      </c>
      <c r="H50" s="114">
        <v>107</v>
      </c>
      <c r="I50" s="140">
        <v>105</v>
      </c>
      <c r="J50" s="115">
        <v>9</v>
      </c>
      <c r="K50" s="116">
        <v>8.5714285714285712</v>
      </c>
    </row>
    <row r="51" spans="1:11" ht="14.1" customHeight="1" x14ac:dyDescent="0.2">
      <c r="A51" s="306" t="s">
        <v>274</v>
      </c>
      <c r="B51" s="307" t="s">
        <v>275</v>
      </c>
      <c r="C51" s="308"/>
      <c r="D51" s="113">
        <v>2.6262151144559422</v>
      </c>
      <c r="E51" s="115">
        <v>335</v>
      </c>
      <c r="F51" s="114">
        <v>279</v>
      </c>
      <c r="G51" s="114">
        <v>317</v>
      </c>
      <c r="H51" s="114">
        <v>301</v>
      </c>
      <c r="I51" s="140">
        <v>259</v>
      </c>
      <c r="J51" s="115">
        <v>76</v>
      </c>
      <c r="K51" s="116">
        <v>29.343629343629345</v>
      </c>
    </row>
    <row r="52" spans="1:11" ht="14.1" customHeight="1" x14ac:dyDescent="0.2">
      <c r="A52" s="306">
        <v>71</v>
      </c>
      <c r="B52" s="307" t="s">
        <v>276</v>
      </c>
      <c r="C52" s="308"/>
      <c r="D52" s="113">
        <v>10.105048604578238</v>
      </c>
      <c r="E52" s="115">
        <v>1289</v>
      </c>
      <c r="F52" s="114">
        <v>964</v>
      </c>
      <c r="G52" s="114">
        <v>1116</v>
      </c>
      <c r="H52" s="114">
        <v>974</v>
      </c>
      <c r="I52" s="140">
        <v>1250</v>
      </c>
      <c r="J52" s="115">
        <v>39</v>
      </c>
      <c r="K52" s="116">
        <v>3.12</v>
      </c>
    </row>
    <row r="53" spans="1:11" ht="14.1" customHeight="1" x14ac:dyDescent="0.2">
      <c r="A53" s="306" t="s">
        <v>277</v>
      </c>
      <c r="B53" s="307" t="s">
        <v>278</v>
      </c>
      <c r="C53" s="308"/>
      <c r="D53" s="113">
        <v>3.5826277830040767</v>
      </c>
      <c r="E53" s="115">
        <v>457</v>
      </c>
      <c r="F53" s="114">
        <v>369</v>
      </c>
      <c r="G53" s="114">
        <v>408</v>
      </c>
      <c r="H53" s="114">
        <v>374</v>
      </c>
      <c r="I53" s="140">
        <v>467</v>
      </c>
      <c r="J53" s="115">
        <v>-10</v>
      </c>
      <c r="K53" s="116">
        <v>-2.1413276231263385</v>
      </c>
    </row>
    <row r="54" spans="1:11" ht="14.1" customHeight="1" x14ac:dyDescent="0.2">
      <c r="A54" s="306" t="s">
        <v>279</v>
      </c>
      <c r="B54" s="307" t="s">
        <v>280</v>
      </c>
      <c r="C54" s="308"/>
      <c r="D54" s="113">
        <v>5.6757604264659767</v>
      </c>
      <c r="E54" s="115">
        <v>724</v>
      </c>
      <c r="F54" s="114">
        <v>533</v>
      </c>
      <c r="G54" s="114">
        <v>626</v>
      </c>
      <c r="H54" s="114">
        <v>523</v>
      </c>
      <c r="I54" s="140">
        <v>666</v>
      </c>
      <c r="J54" s="115">
        <v>58</v>
      </c>
      <c r="K54" s="116">
        <v>8.7087087087087092</v>
      </c>
    </row>
    <row r="55" spans="1:11" ht="14.1" customHeight="1" x14ac:dyDescent="0.2">
      <c r="A55" s="306">
        <v>72</v>
      </c>
      <c r="B55" s="307" t="s">
        <v>281</v>
      </c>
      <c r="C55" s="308"/>
      <c r="D55" s="113">
        <v>1.513013483850737</v>
      </c>
      <c r="E55" s="115">
        <v>193</v>
      </c>
      <c r="F55" s="114">
        <v>162</v>
      </c>
      <c r="G55" s="114">
        <v>203</v>
      </c>
      <c r="H55" s="114">
        <v>162</v>
      </c>
      <c r="I55" s="140">
        <v>207</v>
      </c>
      <c r="J55" s="115">
        <v>-14</v>
      </c>
      <c r="K55" s="116">
        <v>-6.7632850241545892</v>
      </c>
    </row>
    <row r="56" spans="1:11" ht="14.1" customHeight="1" x14ac:dyDescent="0.2">
      <c r="A56" s="306" t="s">
        <v>282</v>
      </c>
      <c r="B56" s="307" t="s">
        <v>283</v>
      </c>
      <c r="C56" s="308"/>
      <c r="D56" s="113">
        <v>0.54092191909689558</v>
      </c>
      <c r="E56" s="115">
        <v>69</v>
      </c>
      <c r="F56" s="114">
        <v>62</v>
      </c>
      <c r="G56" s="114">
        <v>64</v>
      </c>
      <c r="H56" s="114">
        <v>51</v>
      </c>
      <c r="I56" s="140">
        <v>54</v>
      </c>
      <c r="J56" s="115">
        <v>15</v>
      </c>
      <c r="K56" s="116">
        <v>27.777777777777779</v>
      </c>
    </row>
    <row r="57" spans="1:11" ht="14.1" customHeight="1" x14ac:dyDescent="0.2">
      <c r="A57" s="306" t="s">
        <v>284</v>
      </c>
      <c r="B57" s="307" t="s">
        <v>285</v>
      </c>
      <c r="C57" s="308"/>
      <c r="D57" s="113">
        <v>0.69771088115396673</v>
      </c>
      <c r="E57" s="115">
        <v>89</v>
      </c>
      <c r="F57" s="114">
        <v>66</v>
      </c>
      <c r="G57" s="114">
        <v>78</v>
      </c>
      <c r="H57" s="114">
        <v>72</v>
      </c>
      <c r="I57" s="140">
        <v>109</v>
      </c>
      <c r="J57" s="115">
        <v>-20</v>
      </c>
      <c r="K57" s="116">
        <v>-18.348623853211009</v>
      </c>
    </row>
    <row r="58" spans="1:11" ht="14.1" customHeight="1" x14ac:dyDescent="0.2">
      <c r="A58" s="306">
        <v>73</v>
      </c>
      <c r="B58" s="307" t="s">
        <v>286</v>
      </c>
      <c r="C58" s="308"/>
      <c r="D58" s="113">
        <v>2.0225776105362181</v>
      </c>
      <c r="E58" s="115">
        <v>258</v>
      </c>
      <c r="F58" s="114">
        <v>201</v>
      </c>
      <c r="G58" s="114">
        <v>298</v>
      </c>
      <c r="H58" s="114">
        <v>241</v>
      </c>
      <c r="I58" s="140">
        <v>299</v>
      </c>
      <c r="J58" s="115">
        <v>-41</v>
      </c>
      <c r="K58" s="116">
        <v>-13.7123745819398</v>
      </c>
    </row>
    <row r="59" spans="1:11" ht="14.1" customHeight="1" x14ac:dyDescent="0.2">
      <c r="A59" s="306" t="s">
        <v>287</v>
      </c>
      <c r="B59" s="307" t="s">
        <v>288</v>
      </c>
      <c r="C59" s="308"/>
      <c r="D59" s="113">
        <v>1.4111006585136407</v>
      </c>
      <c r="E59" s="115">
        <v>180</v>
      </c>
      <c r="F59" s="114">
        <v>151</v>
      </c>
      <c r="G59" s="114">
        <v>236</v>
      </c>
      <c r="H59" s="114">
        <v>185</v>
      </c>
      <c r="I59" s="140">
        <v>220</v>
      </c>
      <c r="J59" s="115">
        <v>-40</v>
      </c>
      <c r="K59" s="116">
        <v>-18.181818181818183</v>
      </c>
    </row>
    <row r="60" spans="1:11" ht="14.1" customHeight="1" x14ac:dyDescent="0.2">
      <c r="A60" s="306">
        <v>81</v>
      </c>
      <c r="B60" s="307" t="s">
        <v>289</v>
      </c>
      <c r="C60" s="308"/>
      <c r="D60" s="113">
        <v>7.8159297585449981</v>
      </c>
      <c r="E60" s="115">
        <v>997</v>
      </c>
      <c r="F60" s="114">
        <v>1096</v>
      </c>
      <c r="G60" s="114">
        <v>1138</v>
      </c>
      <c r="H60" s="114">
        <v>789</v>
      </c>
      <c r="I60" s="140">
        <v>886</v>
      </c>
      <c r="J60" s="115">
        <v>111</v>
      </c>
      <c r="K60" s="116">
        <v>12.528216704288939</v>
      </c>
    </row>
    <row r="61" spans="1:11" ht="14.1" customHeight="1" x14ac:dyDescent="0.2">
      <c r="A61" s="306" t="s">
        <v>290</v>
      </c>
      <c r="B61" s="307" t="s">
        <v>291</v>
      </c>
      <c r="C61" s="308"/>
      <c r="D61" s="113">
        <v>1.6462841015992473</v>
      </c>
      <c r="E61" s="115">
        <v>210</v>
      </c>
      <c r="F61" s="114">
        <v>153</v>
      </c>
      <c r="G61" s="114">
        <v>160</v>
      </c>
      <c r="H61" s="114">
        <v>189</v>
      </c>
      <c r="I61" s="140">
        <v>160</v>
      </c>
      <c r="J61" s="115">
        <v>50</v>
      </c>
      <c r="K61" s="116">
        <v>31.25</v>
      </c>
    </row>
    <row r="62" spans="1:11" ht="14.1" customHeight="1" x14ac:dyDescent="0.2">
      <c r="A62" s="306" t="s">
        <v>292</v>
      </c>
      <c r="B62" s="307" t="s">
        <v>293</v>
      </c>
      <c r="C62" s="308"/>
      <c r="D62" s="113">
        <v>3.3552837880213233</v>
      </c>
      <c r="E62" s="115">
        <v>428</v>
      </c>
      <c r="F62" s="114">
        <v>581</v>
      </c>
      <c r="G62" s="114">
        <v>657</v>
      </c>
      <c r="H62" s="114">
        <v>294</v>
      </c>
      <c r="I62" s="140">
        <v>407</v>
      </c>
      <c r="J62" s="115">
        <v>21</v>
      </c>
      <c r="K62" s="116">
        <v>5.15970515970516</v>
      </c>
    </row>
    <row r="63" spans="1:11" ht="14.1" customHeight="1" x14ac:dyDescent="0.2">
      <c r="A63" s="306"/>
      <c r="B63" s="307" t="s">
        <v>294</v>
      </c>
      <c r="C63" s="308"/>
      <c r="D63" s="113">
        <v>3.0260269677014739</v>
      </c>
      <c r="E63" s="115">
        <v>386</v>
      </c>
      <c r="F63" s="114">
        <v>525</v>
      </c>
      <c r="G63" s="114">
        <v>594</v>
      </c>
      <c r="H63" s="114">
        <v>255</v>
      </c>
      <c r="I63" s="140">
        <v>363</v>
      </c>
      <c r="J63" s="115">
        <v>23</v>
      </c>
      <c r="K63" s="116">
        <v>6.3360881542699721</v>
      </c>
    </row>
    <row r="64" spans="1:11" ht="14.1" customHeight="1" x14ac:dyDescent="0.2">
      <c r="A64" s="306" t="s">
        <v>295</v>
      </c>
      <c r="B64" s="307" t="s">
        <v>296</v>
      </c>
      <c r="C64" s="308"/>
      <c r="D64" s="113">
        <v>1.3170272812793979</v>
      </c>
      <c r="E64" s="115">
        <v>168</v>
      </c>
      <c r="F64" s="114">
        <v>195</v>
      </c>
      <c r="G64" s="114">
        <v>160</v>
      </c>
      <c r="H64" s="114">
        <v>134</v>
      </c>
      <c r="I64" s="140">
        <v>154</v>
      </c>
      <c r="J64" s="115">
        <v>14</v>
      </c>
      <c r="K64" s="116">
        <v>9.0909090909090917</v>
      </c>
    </row>
    <row r="65" spans="1:11" ht="14.1" customHeight="1" x14ac:dyDescent="0.2">
      <c r="A65" s="306" t="s">
        <v>297</v>
      </c>
      <c r="B65" s="307" t="s">
        <v>298</v>
      </c>
      <c r="C65" s="308"/>
      <c r="D65" s="113">
        <v>0.77610536218250237</v>
      </c>
      <c r="E65" s="115">
        <v>99</v>
      </c>
      <c r="F65" s="114">
        <v>62</v>
      </c>
      <c r="G65" s="114">
        <v>82</v>
      </c>
      <c r="H65" s="114">
        <v>69</v>
      </c>
      <c r="I65" s="140">
        <v>77</v>
      </c>
      <c r="J65" s="115">
        <v>22</v>
      </c>
      <c r="K65" s="116">
        <v>28.571428571428573</v>
      </c>
    </row>
    <row r="66" spans="1:11" ht="14.1" customHeight="1" x14ac:dyDescent="0.2">
      <c r="A66" s="306">
        <v>82</v>
      </c>
      <c r="B66" s="307" t="s">
        <v>299</v>
      </c>
      <c r="C66" s="308"/>
      <c r="D66" s="113">
        <v>4.1862652869238008</v>
      </c>
      <c r="E66" s="115">
        <v>534</v>
      </c>
      <c r="F66" s="114">
        <v>425</v>
      </c>
      <c r="G66" s="114">
        <v>518</v>
      </c>
      <c r="H66" s="114">
        <v>376</v>
      </c>
      <c r="I66" s="140">
        <v>487</v>
      </c>
      <c r="J66" s="115">
        <v>47</v>
      </c>
      <c r="K66" s="116">
        <v>9.6509240246406574</v>
      </c>
    </row>
    <row r="67" spans="1:11" ht="14.1" customHeight="1" x14ac:dyDescent="0.2">
      <c r="A67" s="306" t="s">
        <v>300</v>
      </c>
      <c r="B67" s="307" t="s">
        <v>301</v>
      </c>
      <c r="C67" s="308"/>
      <c r="D67" s="113">
        <v>3.2925682031984946</v>
      </c>
      <c r="E67" s="115">
        <v>420</v>
      </c>
      <c r="F67" s="114">
        <v>335</v>
      </c>
      <c r="G67" s="114">
        <v>379</v>
      </c>
      <c r="H67" s="114">
        <v>296</v>
      </c>
      <c r="I67" s="140">
        <v>340</v>
      </c>
      <c r="J67" s="115">
        <v>80</v>
      </c>
      <c r="K67" s="116">
        <v>23.529411764705884</v>
      </c>
    </row>
    <row r="68" spans="1:11" ht="14.1" customHeight="1" x14ac:dyDescent="0.2">
      <c r="A68" s="306" t="s">
        <v>302</v>
      </c>
      <c r="B68" s="307" t="s">
        <v>303</v>
      </c>
      <c r="C68" s="308"/>
      <c r="D68" s="113">
        <v>0.53308247099404205</v>
      </c>
      <c r="E68" s="115">
        <v>68</v>
      </c>
      <c r="F68" s="114">
        <v>54</v>
      </c>
      <c r="G68" s="114">
        <v>98</v>
      </c>
      <c r="H68" s="114">
        <v>55</v>
      </c>
      <c r="I68" s="140">
        <v>109</v>
      </c>
      <c r="J68" s="115">
        <v>-41</v>
      </c>
      <c r="K68" s="116">
        <v>-37.61467889908257</v>
      </c>
    </row>
    <row r="69" spans="1:11" ht="14.1" customHeight="1" x14ac:dyDescent="0.2">
      <c r="A69" s="306">
        <v>83</v>
      </c>
      <c r="B69" s="307" t="s">
        <v>304</v>
      </c>
      <c r="C69" s="308"/>
      <c r="D69" s="113">
        <v>5.7776732518030727</v>
      </c>
      <c r="E69" s="115">
        <v>737</v>
      </c>
      <c r="F69" s="114">
        <v>488</v>
      </c>
      <c r="G69" s="114">
        <v>913</v>
      </c>
      <c r="H69" s="114">
        <v>395</v>
      </c>
      <c r="I69" s="140">
        <v>680</v>
      </c>
      <c r="J69" s="115">
        <v>57</v>
      </c>
      <c r="K69" s="116">
        <v>8.382352941176471</v>
      </c>
    </row>
    <row r="70" spans="1:11" ht="14.1" customHeight="1" x14ac:dyDescent="0.2">
      <c r="A70" s="306" t="s">
        <v>305</v>
      </c>
      <c r="B70" s="307" t="s">
        <v>306</v>
      </c>
      <c r="C70" s="308"/>
      <c r="D70" s="113">
        <v>5.3543430542489805</v>
      </c>
      <c r="E70" s="115">
        <v>683</v>
      </c>
      <c r="F70" s="114">
        <v>438</v>
      </c>
      <c r="G70" s="114">
        <v>849</v>
      </c>
      <c r="H70" s="114">
        <v>358</v>
      </c>
      <c r="I70" s="140">
        <v>613</v>
      </c>
      <c r="J70" s="115">
        <v>70</v>
      </c>
      <c r="K70" s="116">
        <v>11.419249592169658</v>
      </c>
    </row>
    <row r="71" spans="1:11" ht="14.1" customHeight="1" x14ac:dyDescent="0.2">
      <c r="A71" s="306"/>
      <c r="B71" s="307" t="s">
        <v>307</v>
      </c>
      <c r="C71" s="308"/>
      <c r="D71" s="113">
        <v>2.9711508309814989</v>
      </c>
      <c r="E71" s="115">
        <v>379</v>
      </c>
      <c r="F71" s="114">
        <v>208</v>
      </c>
      <c r="G71" s="114">
        <v>485</v>
      </c>
      <c r="H71" s="114">
        <v>198</v>
      </c>
      <c r="I71" s="140">
        <v>391</v>
      </c>
      <c r="J71" s="115">
        <v>-12</v>
      </c>
      <c r="K71" s="116">
        <v>-3.0690537084398977</v>
      </c>
    </row>
    <row r="72" spans="1:11" ht="14.1" customHeight="1" x14ac:dyDescent="0.2">
      <c r="A72" s="306">
        <v>84</v>
      </c>
      <c r="B72" s="307" t="s">
        <v>308</v>
      </c>
      <c r="C72" s="308"/>
      <c r="D72" s="113">
        <v>3.6688617121354659</v>
      </c>
      <c r="E72" s="115">
        <v>468</v>
      </c>
      <c r="F72" s="114">
        <v>365</v>
      </c>
      <c r="G72" s="114">
        <v>523</v>
      </c>
      <c r="H72" s="114">
        <v>326</v>
      </c>
      <c r="I72" s="140">
        <v>412</v>
      </c>
      <c r="J72" s="115">
        <v>56</v>
      </c>
      <c r="K72" s="116">
        <v>13.592233009708737</v>
      </c>
    </row>
    <row r="73" spans="1:11" ht="14.1" customHeight="1" x14ac:dyDescent="0.2">
      <c r="A73" s="306" t="s">
        <v>309</v>
      </c>
      <c r="B73" s="307" t="s">
        <v>310</v>
      </c>
      <c r="C73" s="308"/>
      <c r="D73" s="113">
        <v>0.61931640012543121</v>
      </c>
      <c r="E73" s="115">
        <v>79</v>
      </c>
      <c r="F73" s="114">
        <v>95</v>
      </c>
      <c r="G73" s="114">
        <v>191</v>
      </c>
      <c r="H73" s="114">
        <v>69</v>
      </c>
      <c r="I73" s="140">
        <v>91</v>
      </c>
      <c r="J73" s="115">
        <v>-12</v>
      </c>
      <c r="K73" s="116">
        <v>-13.186813186813186</v>
      </c>
    </row>
    <row r="74" spans="1:11" ht="14.1" customHeight="1" x14ac:dyDescent="0.2">
      <c r="A74" s="306" t="s">
        <v>311</v>
      </c>
      <c r="B74" s="307" t="s">
        <v>312</v>
      </c>
      <c r="C74" s="308"/>
      <c r="D74" s="113">
        <v>0.25870178739416744</v>
      </c>
      <c r="E74" s="115">
        <v>33</v>
      </c>
      <c r="F74" s="114">
        <v>15</v>
      </c>
      <c r="G74" s="114">
        <v>54</v>
      </c>
      <c r="H74" s="114">
        <v>22</v>
      </c>
      <c r="I74" s="140">
        <v>39</v>
      </c>
      <c r="J74" s="115">
        <v>-6</v>
      </c>
      <c r="K74" s="116">
        <v>-15.384615384615385</v>
      </c>
    </row>
    <row r="75" spans="1:11" ht="14.1" customHeight="1" x14ac:dyDescent="0.2">
      <c r="A75" s="306" t="s">
        <v>313</v>
      </c>
      <c r="B75" s="307" t="s">
        <v>314</v>
      </c>
      <c r="C75" s="308"/>
      <c r="D75" s="113">
        <v>2.1793665725932896</v>
      </c>
      <c r="E75" s="115">
        <v>278</v>
      </c>
      <c r="F75" s="114">
        <v>199</v>
      </c>
      <c r="G75" s="114">
        <v>212</v>
      </c>
      <c r="H75" s="114">
        <v>178</v>
      </c>
      <c r="I75" s="140">
        <v>207</v>
      </c>
      <c r="J75" s="115">
        <v>71</v>
      </c>
      <c r="K75" s="116">
        <v>34.29951690821256</v>
      </c>
    </row>
    <row r="76" spans="1:11" ht="14.1" customHeight="1" x14ac:dyDescent="0.2">
      <c r="A76" s="306">
        <v>91</v>
      </c>
      <c r="B76" s="307" t="s">
        <v>315</v>
      </c>
      <c r="C76" s="308"/>
      <c r="D76" s="113">
        <v>0.54876136719974911</v>
      </c>
      <c r="E76" s="115">
        <v>70</v>
      </c>
      <c r="F76" s="114">
        <v>41</v>
      </c>
      <c r="G76" s="114">
        <v>52</v>
      </c>
      <c r="H76" s="114">
        <v>58</v>
      </c>
      <c r="I76" s="140">
        <v>71</v>
      </c>
      <c r="J76" s="115">
        <v>-1</v>
      </c>
      <c r="K76" s="116">
        <v>-1.408450704225352</v>
      </c>
    </row>
    <row r="77" spans="1:11" ht="14.1" customHeight="1" x14ac:dyDescent="0.2">
      <c r="A77" s="306">
        <v>92</v>
      </c>
      <c r="B77" s="307" t="s">
        <v>316</v>
      </c>
      <c r="C77" s="308"/>
      <c r="D77" s="113">
        <v>3.2768893069927878</v>
      </c>
      <c r="E77" s="115">
        <v>418</v>
      </c>
      <c r="F77" s="114">
        <v>438</v>
      </c>
      <c r="G77" s="114">
        <v>556</v>
      </c>
      <c r="H77" s="114">
        <v>487</v>
      </c>
      <c r="I77" s="140">
        <v>480</v>
      </c>
      <c r="J77" s="115">
        <v>-62</v>
      </c>
      <c r="K77" s="116">
        <v>-12.916666666666666</v>
      </c>
    </row>
    <row r="78" spans="1:11" ht="14.1" customHeight="1" x14ac:dyDescent="0.2">
      <c r="A78" s="306">
        <v>93</v>
      </c>
      <c r="B78" s="307" t="s">
        <v>317</v>
      </c>
      <c r="C78" s="308"/>
      <c r="D78" s="113">
        <v>0.15678896205707119</v>
      </c>
      <c r="E78" s="115">
        <v>20</v>
      </c>
      <c r="F78" s="114">
        <v>22</v>
      </c>
      <c r="G78" s="114">
        <v>15</v>
      </c>
      <c r="H78" s="114">
        <v>18</v>
      </c>
      <c r="I78" s="140">
        <v>13</v>
      </c>
      <c r="J78" s="115">
        <v>7</v>
      </c>
      <c r="K78" s="116">
        <v>53.846153846153847</v>
      </c>
    </row>
    <row r="79" spans="1:11" ht="14.1" customHeight="1" x14ac:dyDescent="0.2">
      <c r="A79" s="306">
        <v>94</v>
      </c>
      <c r="B79" s="307" t="s">
        <v>318</v>
      </c>
      <c r="C79" s="308"/>
      <c r="D79" s="113">
        <v>1.0191282533709627</v>
      </c>
      <c r="E79" s="115">
        <v>130</v>
      </c>
      <c r="F79" s="114">
        <v>88</v>
      </c>
      <c r="G79" s="114">
        <v>113</v>
      </c>
      <c r="H79" s="114">
        <v>122</v>
      </c>
      <c r="I79" s="140">
        <v>141</v>
      </c>
      <c r="J79" s="115">
        <v>-11</v>
      </c>
      <c r="K79" s="116">
        <v>-7.8014184397163122</v>
      </c>
    </row>
    <row r="80" spans="1:11" ht="14.1" customHeight="1" x14ac:dyDescent="0.2">
      <c r="A80" s="306" t="s">
        <v>319</v>
      </c>
      <c r="B80" s="307" t="s">
        <v>320</v>
      </c>
      <c r="C80" s="308"/>
      <c r="D80" s="113" t="s">
        <v>514</v>
      </c>
      <c r="E80" s="115" t="s">
        <v>514</v>
      </c>
      <c r="F80" s="114">
        <v>0</v>
      </c>
      <c r="G80" s="114">
        <v>0</v>
      </c>
      <c r="H80" s="114">
        <v>0</v>
      </c>
      <c r="I80" s="140">
        <v>0</v>
      </c>
      <c r="J80" s="115" t="s">
        <v>514</v>
      </c>
      <c r="K80" s="116" t="s">
        <v>514</v>
      </c>
    </row>
    <row r="81" spans="1:11" ht="14.1" customHeight="1" x14ac:dyDescent="0.2">
      <c r="A81" s="310" t="s">
        <v>321</v>
      </c>
      <c r="B81" s="311" t="s">
        <v>334</v>
      </c>
      <c r="C81" s="312"/>
      <c r="D81" s="125">
        <v>0.4390090937597993</v>
      </c>
      <c r="E81" s="143">
        <v>56</v>
      </c>
      <c r="F81" s="144">
        <v>37</v>
      </c>
      <c r="G81" s="144">
        <v>122</v>
      </c>
      <c r="H81" s="144">
        <v>43</v>
      </c>
      <c r="I81" s="145">
        <v>52</v>
      </c>
      <c r="J81" s="143">
        <v>4</v>
      </c>
      <c r="K81" s="146">
        <v>7.6923076923076925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155122</v>
      </c>
      <c r="C10" s="114">
        <v>76454</v>
      </c>
      <c r="D10" s="114">
        <v>78668</v>
      </c>
      <c r="E10" s="114">
        <v>120678</v>
      </c>
      <c r="F10" s="114">
        <v>32061</v>
      </c>
      <c r="G10" s="114">
        <v>18522</v>
      </c>
      <c r="H10" s="114">
        <v>46231</v>
      </c>
      <c r="I10" s="115">
        <v>24261</v>
      </c>
      <c r="J10" s="114">
        <v>20250</v>
      </c>
      <c r="K10" s="114">
        <v>4011</v>
      </c>
      <c r="L10" s="423">
        <v>10535</v>
      </c>
      <c r="M10" s="424">
        <v>12044</v>
      </c>
    </row>
    <row r="11" spans="1:13" ht="11.1" customHeight="1" x14ac:dyDescent="0.2">
      <c r="A11" s="422" t="s">
        <v>388</v>
      </c>
      <c r="B11" s="115">
        <v>156544</v>
      </c>
      <c r="C11" s="114">
        <v>77924</v>
      </c>
      <c r="D11" s="114">
        <v>78620</v>
      </c>
      <c r="E11" s="114">
        <v>121740</v>
      </c>
      <c r="F11" s="114">
        <v>32451</v>
      </c>
      <c r="G11" s="114">
        <v>17965</v>
      </c>
      <c r="H11" s="114">
        <v>47073</v>
      </c>
      <c r="I11" s="115">
        <v>24695</v>
      </c>
      <c r="J11" s="114">
        <v>20555</v>
      </c>
      <c r="K11" s="114">
        <v>4140</v>
      </c>
      <c r="L11" s="423">
        <v>11405</v>
      </c>
      <c r="M11" s="424">
        <v>10098</v>
      </c>
    </row>
    <row r="12" spans="1:13" ht="11.1" customHeight="1" x14ac:dyDescent="0.2">
      <c r="A12" s="422" t="s">
        <v>389</v>
      </c>
      <c r="B12" s="115">
        <v>158807</v>
      </c>
      <c r="C12" s="114">
        <v>79265</v>
      </c>
      <c r="D12" s="114">
        <v>79542</v>
      </c>
      <c r="E12" s="114">
        <v>123143</v>
      </c>
      <c r="F12" s="114">
        <v>33339</v>
      </c>
      <c r="G12" s="114">
        <v>18652</v>
      </c>
      <c r="H12" s="114">
        <v>47832</v>
      </c>
      <c r="I12" s="115">
        <v>24387</v>
      </c>
      <c r="J12" s="114">
        <v>20114</v>
      </c>
      <c r="K12" s="114">
        <v>4273</v>
      </c>
      <c r="L12" s="423">
        <v>15052</v>
      </c>
      <c r="M12" s="424">
        <v>13175</v>
      </c>
    </row>
    <row r="13" spans="1:13" s="110" customFormat="1" ht="11.1" customHeight="1" x14ac:dyDescent="0.2">
      <c r="A13" s="422" t="s">
        <v>390</v>
      </c>
      <c r="B13" s="115">
        <v>157804</v>
      </c>
      <c r="C13" s="114">
        <v>78116</v>
      </c>
      <c r="D13" s="114">
        <v>79688</v>
      </c>
      <c r="E13" s="114">
        <v>121328</v>
      </c>
      <c r="F13" s="114">
        <v>34173</v>
      </c>
      <c r="G13" s="114">
        <v>18195</v>
      </c>
      <c r="H13" s="114">
        <v>48144</v>
      </c>
      <c r="I13" s="115">
        <v>24800</v>
      </c>
      <c r="J13" s="114">
        <v>20453</v>
      </c>
      <c r="K13" s="114">
        <v>4347</v>
      </c>
      <c r="L13" s="423">
        <v>9332</v>
      </c>
      <c r="M13" s="424">
        <v>10775</v>
      </c>
    </row>
    <row r="14" spans="1:13" ht="15" customHeight="1" x14ac:dyDescent="0.2">
      <c r="A14" s="422" t="s">
        <v>391</v>
      </c>
      <c r="B14" s="115">
        <v>157113</v>
      </c>
      <c r="C14" s="114">
        <v>77771</v>
      </c>
      <c r="D14" s="114">
        <v>79342</v>
      </c>
      <c r="E14" s="114">
        <v>118072</v>
      </c>
      <c r="F14" s="114">
        <v>37134</v>
      </c>
      <c r="G14" s="114">
        <v>17265</v>
      </c>
      <c r="H14" s="114">
        <v>48399</v>
      </c>
      <c r="I14" s="115">
        <v>24534</v>
      </c>
      <c r="J14" s="114">
        <v>20211</v>
      </c>
      <c r="K14" s="114">
        <v>4323</v>
      </c>
      <c r="L14" s="423">
        <v>12575</v>
      </c>
      <c r="M14" s="424">
        <v>13980</v>
      </c>
    </row>
    <row r="15" spans="1:13" ht="11.1" customHeight="1" x14ac:dyDescent="0.2">
      <c r="A15" s="422" t="s">
        <v>388</v>
      </c>
      <c r="B15" s="115">
        <v>158861</v>
      </c>
      <c r="C15" s="114">
        <v>79393</v>
      </c>
      <c r="D15" s="114">
        <v>79468</v>
      </c>
      <c r="E15" s="114">
        <v>118754</v>
      </c>
      <c r="F15" s="114">
        <v>38275</v>
      </c>
      <c r="G15" s="114">
        <v>16675</v>
      </c>
      <c r="H15" s="114">
        <v>49495</v>
      </c>
      <c r="I15" s="115">
        <v>24834</v>
      </c>
      <c r="J15" s="114">
        <v>20426</v>
      </c>
      <c r="K15" s="114">
        <v>4408</v>
      </c>
      <c r="L15" s="423">
        <v>11190</v>
      </c>
      <c r="M15" s="424">
        <v>9583</v>
      </c>
    </row>
    <row r="16" spans="1:13" ht="11.1" customHeight="1" x14ac:dyDescent="0.2">
      <c r="A16" s="422" t="s">
        <v>389</v>
      </c>
      <c r="B16" s="115">
        <v>160808</v>
      </c>
      <c r="C16" s="114">
        <v>80555</v>
      </c>
      <c r="D16" s="114">
        <v>80253</v>
      </c>
      <c r="E16" s="114">
        <v>120565</v>
      </c>
      <c r="F16" s="114">
        <v>38901</v>
      </c>
      <c r="G16" s="114">
        <v>17776</v>
      </c>
      <c r="H16" s="114">
        <v>49920</v>
      </c>
      <c r="I16" s="115">
        <v>24356</v>
      </c>
      <c r="J16" s="114">
        <v>19824</v>
      </c>
      <c r="K16" s="114">
        <v>4532</v>
      </c>
      <c r="L16" s="423">
        <v>15547</v>
      </c>
      <c r="M16" s="424">
        <v>13657</v>
      </c>
    </row>
    <row r="17" spans="1:13" s="110" customFormat="1" ht="11.1" customHeight="1" x14ac:dyDescent="0.2">
      <c r="A17" s="422" t="s">
        <v>390</v>
      </c>
      <c r="B17" s="115">
        <v>159704</v>
      </c>
      <c r="C17" s="114">
        <v>79192</v>
      </c>
      <c r="D17" s="114">
        <v>80512</v>
      </c>
      <c r="E17" s="114">
        <v>120130</v>
      </c>
      <c r="F17" s="114">
        <v>39481</v>
      </c>
      <c r="G17" s="114">
        <v>17252</v>
      </c>
      <c r="H17" s="114">
        <v>49918</v>
      </c>
      <c r="I17" s="115">
        <v>24511</v>
      </c>
      <c r="J17" s="114">
        <v>19927</v>
      </c>
      <c r="K17" s="114">
        <v>4584</v>
      </c>
      <c r="L17" s="423">
        <v>9485</v>
      </c>
      <c r="M17" s="424">
        <v>10633</v>
      </c>
    </row>
    <row r="18" spans="1:13" ht="15" customHeight="1" x14ac:dyDescent="0.2">
      <c r="A18" s="422" t="s">
        <v>392</v>
      </c>
      <c r="B18" s="115">
        <v>158794</v>
      </c>
      <c r="C18" s="114">
        <v>78521</v>
      </c>
      <c r="D18" s="114">
        <v>80273</v>
      </c>
      <c r="E18" s="114">
        <v>118218</v>
      </c>
      <c r="F18" s="114">
        <v>40410</v>
      </c>
      <c r="G18" s="114">
        <v>16462</v>
      </c>
      <c r="H18" s="114">
        <v>50155</v>
      </c>
      <c r="I18" s="115">
        <v>23649</v>
      </c>
      <c r="J18" s="114">
        <v>19335</v>
      </c>
      <c r="K18" s="114">
        <v>4314</v>
      </c>
      <c r="L18" s="423">
        <v>11549</v>
      </c>
      <c r="M18" s="424">
        <v>12813</v>
      </c>
    </row>
    <row r="19" spans="1:13" ht="11.1" customHeight="1" x14ac:dyDescent="0.2">
      <c r="A19" s="422" t="s">
        <v>388</v>
      </c>
      <c r="B19" s="115">
        <v>159939</v>
      </c>
      <c r="C19" s="114">
        <v>79372</v>
      </c>
      <c r="D19" s="114">
        <v>80567</v>
      </c>
      <c r="E19" s="114">
        <v>118628</v>
      </c>
      <c r="F19" s="114">
        <v>41136</v>
      </c>
      <c r="G19" s="114">
        <v>15651</v>
      </c>
      <c r="H19" s="114">
        <v>51336</v>
      </c>
      <c r="I19" s="115">
        <v>24258</v>
      </c>
      <c r="J19" s="114">
        <v>19792</v>
      </c>
      <c r="K19" s="114">
        <v>4466</v>
      </c>
      <c r="L19" s="423">
        <v>9940</v>
      </c>
      <c r="M19" s="424">
        <v>9395</v>
      </c>
    </row>
    <row r="20" spans="1:13" ht="11.1" customHeight="1" x14ac:dyDescent="0.2">
      <c r="A20" s="422" t="s">
        <v>389</v>
      </c>
      <c r="B20" s="115">
        <v>161515</v>
      </c>
      <c r="C20" s="114">
        <v>80264</v>
      </c>
      <c r="D20" s="114">
        <v>81251</v>
      </c>
      <c r="E20" s="114">
        <v>119693</v>
      </c>
      <c r="F20" s="114">
        <v>41570</v>
      </c>
      <c r="G20" s="114">
        <v>16366</v>
      </c>
      <c r="H20" s="114">
        <v>52023</v>
      </c>
      <c r="I20" s="115">
        <v>24173</v>
      </c>
      <c r="J20" s="114">
        <v>19439</v>
      </c>
      <c r="K20" s="114">
        <v>4734</v>
      </c>
      <c r="L20" s="423">
        <v>14079</v>
      </c>
      <c r="M20" s="424">
        <v>12972</v>
      </c>
    </row>
    <row r="21" spans="1:13" s="110" customFormat="1" ht="11.1" customHeight="1" x14ac:dyDescent="0.2">
      <c r="A21" s="422" t="s">
        <v>390</v>
      </c>
      <c r="B21" s="115">
        <v>160508</v>
      </c>
      <c r="C21" s="114">
        <v>78940</v>
      </c>
      <c r="D21" s="114">
        <v>81568</v>
      </c>
      <c r="E21" s="114">
        <v>118512</v>
      </c>
      <c r="F21" s="114">
        <v>41937</v>
      </c>
      <c r="G21" s="114">
        <v>15693</v>
      </c>
      <c r="H21" s="114">
        <v>52223</v>
      </c>
      <c r="I21" s="115">
        <v>25012</v>
      </c>
      <c r="J21" s="114">
        <v>20230</v>
      </c>
      <c r="K21" s="114">
        <v>4782</v>
      </c>
      <c r="L21" s="423">
        <v>9595</v>
      </c>
      <c r="M21" s="424">
        <v>11228</v>
      </c>
    </row>
    <row r="22" spans="1:13" ht="15" customHeight="1" x14ac:dyDescent="0.2">
      <c r="A22" s="422" t="s">
        <v>393</v>
      </c>
      <c r="B22" s="115">
        <v>158815</v>
      </c>
      <c r="C22" s="114">
        <v>77940</v>
      </c>
      <c r="D22" s="114">
        <v>80875</v>
      </c>
      <c r="E22" s="114">
        <v>116842</v>
      </c>
      <c r="F22" s="114">
        <v>41585</v>
      </c>
      <c r="G22" s="114">
        <v>14565</v>
      </c>
      <c r="H22" s="114">
        <v>52368</v>
      </c>
      <c r="I22" s="115">
        <v>24700</v>
      </c>
      <c r="J22" s="114">
        <v>20062</v>
      </c>
      <c r="K22" s="114">
        <v>4638</v>
      </c>
      <c r="L22" s="423">
        <v>10932</v>
      </c>
      <c r="M22" s="424">
        <v>12917</v>
      </c>
    </row>
    <row r="23" spans="1:13" ht="11.1" customHeight="1" x14ac:dyDescent="0.2">
      <c r="A23" s="422" t="s">
        <v>388</v>
      </c>
      <c r="B23" s="115">
        <v>159618</v>
      </c>
      <c r="C23" s="114">
        <v>78970</v>
      </c>
      <c r="D23" s="114">
        <v>80648</v>
      </c>
      <c r="E23" s="114">
        <v>117427</v>
      </c>
      <c r="F23" s="114">
        <v>41740</v>
      </c>
      <c r="G23" s="114">
        <v>13805</v>
      </c>
      <c r="H23" s="114">
        <v>53282</v>
      </c>
      <c r="I23" s="115">
        <v>25207</v>
      </c>
      <c r="J23" s="114">
        <v>20462</v>
      </c>
      <c r="K23" s="114">
        <v>4745</v>
      </c>
      <c r="L23" s="423">
        <v>10123</v>
      </c>
      <c r="M23" s="424">
        <v>9339</v>
      </c>
    </row>
    <row r="24" spans="1:13" ht="11.1" customHeight="1" x14ac:dyDescent="0.2">
      <c r="A24" s="422" t="s">
        <v>389</v>
      </c>
      <c r="B24" s="115">
        <v>161576</v>
      </c>
      <c r="C24" s="114">
        <v>80125</v>
      </c>
      <c r="D24" s="114">
        <v>81451</v>
      </c>
      <c r="E24" s="114">
        <v>117094</v>
      </c>
      <c r="F24" s="114">
        <v>42293</v>
      </c>
      <c r="G24" s="114">
        <v>14645</v>
      </c>
      <c r="H24" s="114">
        <v>53993</v>
      </c>
      <c r="I24" s="115">
        <v>25014</v>
      </c>
      <c r="J24" s="114">
        <v>19949</v>
      </c>
      <c r="K24" s="114">
        <v>5065</v>
      </c>
      <c r="L24" s="423">
        <v>13806</v>
      </c>
      <c r="M24" s="424">
        <v>12110</v>
      </c>
    </row>
    <row r="25" spans="1:13" s="110" customFormat="1" ht="11.1" customHeight="1" x14ac:dyDescent="0.2">
      <c r="A25" s="422" t="s">
        <v>390</v>
      </c>
      <c r="B25" s="115">
        <v>159286</v>
      </c>
      <c r="C25" s="114">
        <v>78250</v>
      </c>
      <c r="D25" s="114">
        <v>81036</v>
      </c>
      <c r="E25" s="114">
        <v>114753</v>
      </c>
      <c r="F25" s="114">
        <v>42347</v>
      </c>
      <c r="G25" s="114">
        <v>13801</v>
      </c>
      <c r="H25" s="114">
        <v>54122</v>
      </c>
      <c r="I25" s="115">
        <v>25412</v>
      </c>
      <c r="J25" s="114">
        <v>20469</v>
      </c>
      <c r="K25" s="114">
        <v>4943</v>
      </c>
      <c r="L25" s="423">
        <v>8416</v>
      </c>
      <c r="M25" s="424">
        <v>10834</v>
      </c>
    </row>
    <row r="26" spans="1:13" ht="15" customHeight="1" x14ac:dyDescent="0.2">
      <c r="A26" s="422" t="s">
        <v>394</v>
      </c>
      <c r="B26" s="115">
        <v>157913</v>
      </c>
      <c r="C26" s="114">
        <v>77943</v>
      </c>
      <c r="D26" s="114">
        <v>79970</v>
      </c>
      <c r="E26" s="114">
        <v>114116</v>
      </c>
      <c r="F26" s="114">
        <v>41634</v>
      </c>
      <c r="G26" s="114">
        <v>12929</v>
      </c>
      <c r="H26" s="114">
        <v>54277</v>
      </c>
      <c r="I26" s="115">
        <v>24793</v>
      </c>
      <c r="J26" s="114">
        <v>20031</v>
      </c>
      <c r="K26" s="114">
        <v>4762</v>
      </c>
      <c r="L26" s="423">
        <v>11624</v>
      </c>
      <c r="M26" s="424">
        <v>13251</v>
      </c>
    </row>
    <row r="27" spans="1:13" ht="11.1" customHeight="1" x14ac:dyDescent="0.2">
      <c r="A27" s="422" t="s">
        <v>388</v>
      </c>
      <c r="B27" s="115">
        <v>159263</v>
      </c>
      <c r="C27" s="114">
        <v>79016</v>
      </c>
      <c r="D27" s="114">
        <v>80247</v>
      </c>
      <c r="E27" s="114">
        <v>114701</v>
      </c>
      <c r="F27" s="114">
        <v>42433</v>
      </c>
      <c r="G27" s="114">
        <v>12300</v>
      </c>
      <c r="H27" s="114">
        <v>55414</v>
      </c>
      <c r="I27" s="115">
        <v>25318</v>
      </c>
      <c r="J27" s="114">
        <v>20458</v>
      </c>
      <c r="K27" s="114">
        <v>4860</v>
      </c>
      <c r="L27" s="423">
        <v>10097</v>
      </c>
      <c r="M27" s="424">
        <v>8985</v>
      </c>
    </row>
    <row r="28" spans="1:13" ht="11.1" customHeight="1" x14ac:dyDescent="0.2">
      <c r="A28" s="422" t="s">
        <v>389</v>
      </c>
      <c r="B28" s="115">
        <v>160679</v>
      </c>
      <c r="C28" s="114">
        <v>79543</v>
      </c>
      <c r="D28" s="114">
        <v>81136</v>
      </c>
      <c r="E28" s="114">
        <v>117528</v>
      </c>
      <c r="F28" s="114">
        <v>42804</v>
      </c>
      <c r="G28" s="114">
        <v>13401</v>
      </c>
      <c r="H28" s="114">
        <v>55579</v>
      </c>
      <c r="I28" s="115">
        <v>25135</v>
      </c>
      <c r="J28" s="114">
        <v>20089</v>
      </c>
      <c r="K28" s="114">
        <v>5046</v>
      </c>
      <c r="L28" s="423">
        <v>13439</v>
      </c>
      <c r="M28" s="424">
        <v>12549</v>
      </c>
    </row>
    <row r="29" spans="1:13" s="110" customFormat="1" ht="11.1" customHeight="1" x14ac:dyDescent="0.2">
      <c r="A29" s="422" t="s">
        <v>390</v>
      </c>
      <c r="B29" s="115">
        <v>158867</v>
      </c>
      <c r="C29" s="114">
        <v>77981</v>
      </c>
      <c r="D29" s="114">
        <v>80886</v>
      </c>
      <c r="E29" s="114">
        <v>115678</v>
      </c>
      <c r="F29" s="114">
        <v>43086</v>
      </c>
      <c r="G29" s="114">
        <v>12762</v>
      </c>
      <c r="H29" s="114">
        <v>55579</v>
      </c>
      <c r="I29" s="115">
        <v>25176</v>
      </c>
      <c r="J29" s="114">
        <v>20137</v>
      </c>
      <c r="K29" s="114">
        <v>5039</v>
      </c>
      <c r="L29" s="423">
        <v>8609</v>
      </c>
      <c r="M29" s="424">
        <v>10133</v>
      </c>
    </row>
    <row r="30" spans="1:13" ht="15" customHeight="1" x14ac:dyDescent="0.2">
      <c r="A30" s="422" t="s">
        <v>395</v>
      </c>
      <c r="B30" s="115">
        <v>160054</v>
      </c>
      <c r="C30" s="114">
        <v>78368</v>
      </c>
      <c r="D30" s="114">
        <v>81686</v>
      </c>
      <c r="E30" s="114">
        <v>115223</v>
      </c>
      <c r="F30" s="114">
        <v>44750</v>
      </c>
      <c r="G30" s="114">
        <v>12146</v>
      </c>
      <c r="H30" s="114">
        <v>56193</v>
      </c>
      <c r="I30" s="115">
        <v>23006</v>
      </c>
      <c r="J30" s="114">
        <v>18170</v>
      </c>
      <c r="K30" s="114">
        <v>4836</v>
      </c>
      <c r="L30" s="423">
        <v>12896</v>
      </c>
      <c r="M30" s="424">
        <v>12121</v>
      </c>
    </row>
    <row r="31" spans="1:13" ht="11.1" customHeight="1" x14ac:dyDescent="0.2">
      <c r="A31" s="422" t="s">
        <v>388</v>
      </c>
      <c r="B31" s="115">
        <v>161372</v>
      </c>
      <c r="C31" s="114">
        <v>79469</v>
      </c>
      <c r="D31" s="114">
        <v>81903</v>
      </c>
      <c r="E31" s="114">
        <v>115793</v>
      </c>
      <c r="F31" s="114">
        <v>45542</v>
      </c>
      <c r="G31" s="114">
        <v>11548</v>
      </c>
      <c r="H31" s="114">
        <v>56874</v>
      </c>
      <c r="I31" s="115">
        <v>23169</v>
      </c>
      <c r="J31" s="114">
        <v>18171</v>
      </c>
      <c r="K31" s="114">
        <v>4998</v>
      </c>
      <c r="L31" s="423">
        <v>10715</v>
      </c>
      <c r="M31" s="424">
        <v>9567</v>
      </c>
    </row>
    <row r="32" spans="1:13" ht="11.1" customHeight="1" x14ac:dyDescent="0.2">
      <c r="A32" s="422" t="s">
        <v>389</v>
      </c>
      <c r="B32" s="115">
        <v>164451</v>
      </c>
      <c r="C32" s="114">
        <v>81366</v>
      </c>
      <c r="D32" s="114">
        <v>83085</v>
      </c>
      <c r="E32" s="114">
        <v>117503</v>
      </c>
      <c r="F32" s="114">
        <v>46935</v>
      </c>
      <c r="G32" s="114">
        <v>12850</v>
      </c>
      <c r="H32" s="114">
        <v>57401</v>
      </c>
      <c r="I32" s="115">
        <v>22706</v>
      </c>
      <c r="J32" s="114">
        <v>17521</v>
      </c>
      <c r="K32" s="114">
        <v>5185</v>
      </c>
      <c r="L32" s="423">
        <v>15365</v>
      </c>
      <c r="M32" s="424">
        <v>12542</v>
      </c>
    </row>
    <row r="33" spans="1:13" s="110" customFormat="1" ht="11.1" customHeight="1" x14ac:dyDescent="0.2">
      <c r="A33" s="422" t="s">
        <v>390</v>
      </c>
      <c r="B33" s="115">
        <v>163581</v>
      </c>
      <c r="C33" s="114">
        <v>80384</v>
      </c>
      <c r="D33" s="114">
        <v>83197</v>
      </c>
      <c r="E33" s="114">
        <v>116191</v>
      </c>
      <c r="F33" s="114">
        <v>47383</v>
      </c>
      <c r="G33" s="114">
        <v>12263</v>
      </c>
      <c r="H33" s="114">
        <v>57411</v>
      </c>
      <c r="I33" s="115">
        <v>22962</v>
      </c>
      <c r="J33" s="114">
        <v>17867</v>
      </c>
      <c r="K33" s="114">
        <v>5095</v>
      </c>
      <c r="L33" s="423">
        <v>10575</v>
      </c>
      <c r="M33" s="424">
        <v>11584</v>
      </c>
    </row>
    <row r="34" spans="1:13" ht="15" customHeight="1" x14ac:dyDescent="0.2">
      <c r="A34" s="422" t="s">
        <v>396</v>
      </c>
      <c r="B34" s="115">
        <v>163316</v>
      </c>
      <c r="C34" s="114">
        <v>80679</v>
      </c>
      <c r="D34" s="114">
        <v>82637</v>
      </c>
      <c r="E34" s="114">
        <v>115746</v>
      </c>
      <c r="F34" s="114">
        <v>47566</v>
      </c>
      <c r="G34" s="114">
        <v>11635</v>
      </c>
      <c r="H34" s="114">
        <v>57765</v>
      </c>
      <c r="I34" s="115">
        <v>22353</v>
      </c>
      <c r="J34" s="114">
        <v>17350</v>
      </c>
      <c r="K34" s="114">
        <v>5003</v>
      </c>
      <c r="L34" s="423">
        <v>12414</v>
      </c>
      <c r="M34" s="424">
        <v>12339</v>
      </c>
    </row>
    <row r="35" spans="1:13" ht="11.1" customHeight="1" x14ac:dyDescent="0.2">
      <c r="A35" s="422" t="s">
        <v>388</v>
      </c>
      <c r="B35" s="115">
        <v>164069</v>
      </c>
      <c r="C35" s="114">
        <v>81502</v>
      </c>
      <c r="D35" s="114">
        <v>82567</v>
      </c>
      <c r="E35" s="114">
        <v>115944</v>
      </c>
      <c r="F35" s="114">
        <v>48121</v>
      </c>
      <c r="G35" s="114">
        <v>11203</v>
      </c>
      <c r="H35" s="114">
        <v>58439</v>
      </c>
      <c r="I35" s="115">
        <v>22873</v>
      </c>
      <c r="J35" s="114">
        <v>17768</v>
      </c>
      <c r="K35" s="114">
        <v>5105</v>
      </c>
      <c r="L35" s="423">
        <v>11062</v>
      </c>
      <c r="M35" s="424">
        <v>10351</v>
      </c>
    </row>
    <row r="36" spans="1:13" ht="11.1" customHeight="1" x14ac:dyDescent="0.2">
      <c r="A36" s="422" t="s">
        <v>389</v>
      </c>
      <c r="B36" s="115">
        <v>165913</v>
      </c>
      <c r="C36" s="114">
        <v>83044</v>
      </c>
      <c r="D36" s="114">
        <v>82869</v>
      </c>
      <c r="E36" s="114">
        <v>117667</v>
      </c>
      <c r="F36" s="114">
        <v>48244</v>
      </c>
      <c r="G36" s="114">
        <v>12693</v>
      </c>
      <c r="H36" s="114">
        <v>58733</v>
      </c>
      <c r="I36" s="115">
        <v>22469</v>
      </c>
      <c r="J36" s="114">
        <v>17220</v>
      </c>
      <c r="K36" s="114">
        <v>5249</v>
      </c>
      <c r="L36" s="423">
        <v>15436</v>
      </c>
      <c r="M36" s="424">
        <v>12760</v>
      </c>
    </row>
    <row r="37" spans="1:13" s="110" customFormat="1" ht="11.1" customHeight="1" x14ac:dyDescent="0.2">
      <c r="A37" s="422" t="s">
        <v>390</v>
      </c>
      <c r="B37" s="115">
        <v>165095</v>
      </c>
      <c r="C37" s="114">
        <v>82024</v>
      </c>
      <c r="D37" s="114">
        <v>83071</v>
      </c>
      <c r="E37" s="114">
        <v>116520</v>
      </c>
      <c r="F37" s="114">
        <v>48575</v>
      </c>
      <c r="G37" s="114">
        <v>12364</v>
      </c>
      <c r="H37" s="114">
        <v>58868</v>
      </c>
      <c r="I37" s="115">
        <v>22713</v>
      </c>
      <c r="J37" s="114">
        <v>17464</v>
      </c>
      <c r="K37" s="114">
        <v>5249</v>
      </c>
      <c r="L37" s="423">
        <v>9252</v>
      </c>
      <c r="M37" s="424">
        <v>10343</v>
      </c>
    </row>
    <row r="38" spans="1:13" ht="15" customHeight="1" x14ac:dyDescent="0.2">
      <c r="A38" s="425" t="s">
        <v>397</v>
      </c>
      <c r="B38" s="115">
        <v>165029</v>
      </c>
      <c r="C38" s="114">
        <v>82324</v>
      </c>
      <c r="D38" s="114">
        <v>82705</v>
      </c>
      <c r="E38" s="114">
        <v>116178</v>
      </c>
      <c r="F38" s="114">
        <v>48851</v>
      </c>
      <c r="G38" s="114">
        <v>11932</v>
      </c>
      <c r="H38" s="114">
        <v>59019</v>
      </c>
      <c r="I38" s="115">
        <v>22044</v>
      </c>
      <c r="J38" s="114">
        <v>16898</v>
      </c>
      <c r="K38" s="114">
        <v>5146</v>
      </c>
      <c r="L38" s="423">
        <v>12189</v>
      </c>
      <c r="M38" s="424">
        <v>12470</v>
      </c>
    </row>
    <row r="39" spans="1:13" ht="11.1" customHeight="1" x14ac:dyDescent="0.2">
      <c r="A39" s="422" t="s">
        <v>388</v>
      </c>
      <c r="B39" s="115">
        <v>164004</v>
      </c>
      <c r="C39" s="114">
        <v>82274</v>
      </c>
      <c r="D39" s="114">
        <v>81730</v>
      </c>
      <c r="E39" s="114">
        <v>115774</v>
      </c>
      <c r="F39" s="114">
        <v>48230</v>
      </c>
      <c r="G39" s="114">
        <v>11432</v>
      </c>
      <c r="H39" s="114">
        <v>58930</v>
      </c>
      <c r="I39" s="115">
        <v>22161</v>
      </c>
      <c r="J39" s="114">
        <v>16897</v>
      </c>
      <c r="K39" s="114">
        <v>5264</v>
      </c>
      <c r="L39" s="423">
        <v>11023</v>
      </c>
      <c r="M39" s="424">
        <v>12021</v>
      </c>
    </row>
    <row r="40" spans="1:13" ht="11.1" customHeight="1" x14ac:dyDescent="0.2">
      <c r="A40" s="425" t="s">
        <v>389</v>
      </c>
      <c r="B40" s="115">
        <v>166650</v>
      </c>
      <c r="C40" s="114">
        <v>83948</v>
      </c>
      <c r="D40" s="114">
        <v>82702</v>
      </c>
      <c r="E40" s="114">
        <v>118075</v>
      </c>
      <c r="F40" s="114">
        <v>48575</v>
      </c>
      <c r="G40" s="114">
        <v>13226</v>
      </c>
      <c r="H40" s="114">
        <v>59252</v>
      </c>
      <c r="I40" s="115">
        <v>21893</v>
      </c>
      <c r="J40" s="114">
        <v>16412</v>
      </c>
      <c r="K40" s="114">
        <v>5481</v>
      </c>
      <c r="L40" s="423">
        <v>15154</v>
      </c>
      <c r="M40" s="424">
        <v>12918</v>
      </c>
    </row>
    <row r="41" spans="1:13" s="110" customFormat="1" ht="11.1" customHeight="1" x14ac:dyDescent="0.2">
      <c r="A41" s="422" t="s">
        <v>390</v>
      </c>
      <c r="B41" s="115">
        <v>165772</v>
      </c>
      <c r="C41" s="114">
        <v>83203</v>
      </c>
      <c r="D41" s="114">
        <v>82569</v>
      </c>
      <c r="E41" s="114">
        <v>117058</v>
      </c>
      <c r="F41" s="114">
        <v>48714</v>
      </c>
      <c r="G41" s="114">
        <v>12828</v>
      </c>
      <c r="H41" s="114">
        <v>59264</v>
      </c>
      <c r="I41" s="115">
        <v>22138</v>
      </c>
      <c r="J41" s="114">
        <v>16622</v>
      </c>
      <c r="K41" s="114">
        <v>5516</v>
      </c>
      <c r="L41" s="423">
        <v>9529</v>
      </c>
      <c r="M41" s="424">
        <v>10779</v>
      </c>
    </row>
    <row r="42" spans="1:13" ht="15" customHeight="1" x14ac:dyDescent="0.2">
      <c r="A42" s="422" t="s">
        <v>398</v>
      </c>
      <c r="B42" s="115">
        <v>165215</v>
      </c>
      <c r="C42" s="114">
        <v>83105</v>
      </c>
      <c r="D42" s="114">
        <v>82110</v>
      </c>
      <c r="E42" s="114">
        <v>116377</v>
      </c>
      <c r="F42" s="114">
        <v>48838</v>
      </c>
      <c r="G42" s="114">
        <v>12378</v>
      </c>
      <c r="H42" s="114">
        <v>59407</v>
      </c>
      <c r="I42" s="115">
        <v>22110</v>
      </c>
      <c r="J42" s="114">
        <v>16551</v>
      </c>
      <c r="K42" s="114">
        <v>5559</v>
      </c>
      <c r="L42" s="423">
        <v>11931</v>
      </c>
      <c r="M42" s="424">
        <v>12577</v>
      </c>
    </row>
    <row r="43" spans="1:13" ht="11.1" customHeight="1" x14ac:dyDescent="0.2">
      <c r="A43" s="422" t="s">
        <v>388</v>
      </c>
      <c r="B43" s="115">
        <v>165844</v>
      </c>
      <c r="C43" s="114">
        <v>83747</v>
      </c>
      <c r="D43" s="114">
        <v>82097</v>
      </c>
      <c r="E43" s="114">
        <v>116444</v>
      </c>
      <c r="F43" s="114">
        <v>49400</v>
      </c>
      <c r="G43" s="114">
        <v>12152</v>
      </c>
      <c r="H43" s="114">
        <v>59779</v>
      </c>
      <c r="I43" s="115">
        <v>22571</v>
      </c>
      <c r="J43" s="114">
        <v>16899</v>
      </c>
      <c r="K43" s="114">
        <v>5672</v>
      </c>
      <c r="L43" s="423">
        <v>11043</v>
      </c>
      <c r="M43" s="424">
        <v>10504</v>
      </c>
    </row>
    <row r="44" spans="1:13" ht="11.1" customHeight="1" x14ac:dyDescent="0.2">
      <c r="A44" s="422" t="s">
        <v>389</v>
      </c>
      <c r="B44" s="115">
        <v>167985</v>
      </c>
      <c r="C44" s="114">
        <v>85042</v>
      </c>
      <c r="D44" s="114">
        <v>82943</v>
      </c>
      <c r="E44" s="114">
        <v>118122</v>
      </c>
      <c r="F44" s="114">
        <v>49863</v>
      </c>
      <c r="G44" s="114">
        <v>14016</v>
      </c>
      <c r="H44" s="114">
        <v>60130</v>
      </c>
      <c r="I44" s="115">
        <v>22446</v>
      </c>
      <c r="J44" s="114">
        <v>16451</v>
      </c>
      <c r="K44" s="114">
        <v>5995</v>
      </c>
      <c r="L44" s="423">
        <v>16077</v>
      </c>
      <c r="M44" s="424">
        <v>14267</v>
      </c>
    </row>
    <row r="45" spans="1:13" s="110" customFormat="1" ht="11.1" customHeight="1" x14ac:dyDescent="0.2">
      <c r="A45" s="422" t="s">
        <v>390</v>
      </c>
      <c r="B45" s="115">
        <v>166821</v>
      </c>
      <c r="C45" s="114">
        <v>84162</v>
      </c>
      <c r="D45" s="114">
        <v>82659</v>
      </c>
      <c r="E45" s="114">
        <v>117028</v>
      </c>
      <c r="F45" s="114">
        <v>49793</v>
      </c>
      <c r="G45" s="114">
        <v>13720</v>
      </c>
      <c r="H45" s="114">
        <v>59881</v>
      </c>
      <c r="I45" s="115">
        <v>22903</v>
      </c>
      <c r="J45" s="114">
        <v>16818</v>
      </c>
      <c r="K45" s="114">
        <v>6085</v>
      </c>
      <c r="L45" s="423">
        <v>10333</v>
      </c>
      <c r="M45" s="424">
        <v>11255</v>
      </c>
    </row>
    <row r="46" spans="1:13" ht="15" customHeight="1" x14ac:dyDescent="0.2">
      <c r="A46" s="422" t="s">
        <v>399</v>
      </c>
      <c r="B46" s="115">
        <v>166356</v>
      </c>
      <c r="C46" s="114">
        <v>84236</v>
      </c>
      <c r="D46" s="114">
        <v>82120</v>
      </c>
      <c r="E46" s="114">
        <v>116778</v>
      </c>
      <c r="F46" s="114">
        <v>49578</v>
      </c>
      <c r="G46" s="114">
        <v>13364</v>
      </c>
      <c r="H46" s="114">
        <v>59795</v>
      </c>
      <c r="I46" s="115">
        <v>22534</v>
      </c>
      <c r="J46" s="114">
        <v>16502</v>
      </c>
      <c r="K46" s="114">
        <v>6032</v>
      </c>
      <c r="L46" s="423">
        <v>12561</v>
      </c>
      <c r="M46" s="424">
        <v>13065</v>
      </c>
    </row>
    <row r="47" spans="1:13" ht="11.1" customHeight="1" x14ac:dyDescent="0.2">
      <c r="A47" s="422" t="s">
        <v>388</v>
      </c>
      <c r="B47" s="115">
        <v>167048</v>
      </c>
      <c r="C47" s="114">
        <v>84875</v>
      </c>
      <c r="D47" s="114">
        <v>82173</v>
      </c>
      <c r="E47" s="114">
        <v>116939</v>
      </c>
      <c r="F47" s="114">
        <v>50109</v>
      </c>
      <c r="G47" s="114">
        <v>13029</v>
      </c>
      <c r="H47" s="114">
        <v>60393</v>
      </c>
      <c r="I47" s="115">
        <v>23095</v>
      </c>
      <c r="J47" s="114">
        <v>16959</v>
      </c>
      <c r="K47" s="114">
        <v>6136</v>
      </c>
      <c r="L47" s="423">
        <v>10986</v>
      </c>
      <c r="M47" s="424">
        <v>10485</v>
      </c>
    </row>
    <row r="48" spans="1:13" ht="11.1" customHeight="1" x14ac:dyDescent="0.2">
      <c r="A48" s="422" t="s">
        <v>389</v>
      </c>
      <c r="B48" s="115">
        <v>169604</v>
      </c>
      <c r="C48" s="114">
        <v>86452</v>
      </c>
      <c r="D48" s="114">
        <v>83152</v>
      </c>
      <c r="E48" s="114">
        <v>118883</v>
      </c>
      <c r="F48" s="114">
        <v>50721</v>
      </c>
      <c r="G48" s="114">
        <v>14883</v>
      </c>
      <c r="H48" s="114">
        <v>60777</v>
      </c>
      <c r="I48" s="115">
        <v>22609</v>
      </c>
      <c r="J48" s="114">
        <v>16308</v>
      </c>
      <c r="K48" s="114">
        <v>6301</v>
      </c>
      <c r="L48" s="423">
        <v>15625</v>
      </c>
      <c r="M48" s="424">
        <v>13050</v>
      </c>
    </row>
    <row r="49" spans="1:17" s="110" customFormat="1" ht="11.1" customHeight="1" x14ac:dyDescent="0.2">
      <c r="A49" s="422" t="s">
        <v>390</v>
      </c>
      <c r="B49" s="115">
        <v>168843</v>
      </c>
      <c r="C49" s="114">
        <v>85669</v>
      </c>
      <c r="D49" s="114">
        <v>83174</v>
      </c>
      <c r="E49" s="114">
        <v>117530</v>
      </c>
      <c r="F49" s="114">
        <v>51313</v>
      </c>
      <c r="G49" s="114">
        <v>14739</v>
      </c>
      <c r="H49" s="114">
        <v>60762</v>
      </c>
      <c r="I49" s="115">
        <v>22834</v>
      </c>
      <c r="J49" s="114">
        <v>16540</v>
      </c>
      <c r="K49" s="114">
        <v>6294</v>
      </c>
      <c r="L49" s="423">
        <v>10469</v>
      </c>
      <c r="M49" s="424">
        <v>11574</v>
      </c>
    </row>
    <row r="50" spans="1:17" ht="15" customHeight="1" x14ac:dyDescent="0.2">
      <c r="A50" s="422" t="s">
        <v>400</v>
      </c>
      <c r="B50" s="143">
        <v>168619</v>
      </c>
      <c r="C50" s="144">
        <v>85810</v>
      </c>
      <c r="D50" s="144">
        <v>82809</v>
      </c>
      <c r="E50" s="144">
        <v>117153</v>
      </c>
      <c r="F50" s="144">
        <v>51466</v>
      </c>
      <c r="G50" s="144">
        <v>14311</v>
      </c>
      <c r="H50" s="144">
        <v>60975</v>
      </c>
      <c r="I50" s="143">
        <v>21878</v>
      </c>
      <c r="J50" s="144">
        <v>15764</v>
      </c>
      <c r="K50" s="144">
        <v>6114</v>
      </c>
      <c r="L50" s="426">
        <v>12157</v>
      </c>
      <c r="M50" s="427">
        <v>12756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1.360335665680829</v>
      </c>
      <c r="C6" s="480">
        <f>'Tabelle 3.3'!J11</f>
        <v>-2.9111564746605132</v>
      </c>
      <c r="D6" s="481">
        <f t="shared" ref="D6:E9" si="0">IF(OR(AND(B6&gt;=-50,B6&lt;=50),ISNUMBER(B6)=FALSE),B6,"")</f>
        <v>1.360335665680829</v>
      </c>
      <c r="E6" s="481">
        <f t="shared" si="0"/>
        <v>-2.9111564746605132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1.360335665680829</v>
      </c>
      <c r="C14" s="480">
        <f>'Tabelle 3.3'!J11</f>
        <v>-2.9111564746605132</v>
      </c>
      <c r="D14" s="481">
        <f>IF(OR(AND(B14&gt;=-50,B14&lt;=50),ISNUMBER(B14)=FALSE),B14,"")</f>
        <v>1.360335665680829</v>
      </c>
      <c r="E14" s="481">
        <f>IF(OR(AND(C14&gt;=-50,C14&lt;=50),ISNUMBER(C14)=FALSE),C14,"")</f>
        <v>-2.9111564746605132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-1.5625</v>
      </c>
      <c r="C15" s="480">
        <f>'Tabelle 3.3'!J12</f>
        <v>1.0582010582010581</v>
      </c>
      <c r="D15" s="481">
        <f t="shared" ref="D15:E45" si="3">IF(OR(AND(B15&gt;=-50,B15&lt;=50),ISNUMBER(B15)=FALSE),B15,"")</f>
        <v>-1.5625</v>
      </c>
      <c r="E15" s="481">
        <f t="shared" si="3"/>
        <v>1.0582010582010581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3.15893385982231</v>
      </c>
      <c r="C16" s="480">
        <f>'Tabelle 3.3'!J13</f>
        <v>4.5454545454545459</v>
      </c>
      <c r="D16" s="481">
        <f t="shared" si="3"/>
        <v>3.15893385982231</v>
      </c>
      <c r="E16" s="481">
        <f t="shared" si="3"/>
        <v>4.5454545454545459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0.52834574945844559</v>
      </c>
      <c r="C17" s="480">
        <f>'Tabelle 3.3'!J14</f>
        <v>3.7613488975356679</v>
      </c>
      <c r="D17" s="481">
        <f t="shared" si="3"/>
        <v>0.52834574945844559</v>
      </c>
      <c r="E17" s="481">
        <f t="shared" si="3"/>
        <v>3.7613488975356679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-0.33469691335068796</v>
      </c>
      <c r="C18" s="480">
        <f>'Tabelle 3.3'!J15</f>
        <v>3.1413612565445028</v>
      </c>
      <c r="D18" s="481">
        <f t="shared" si="3"/>
        <v>-0.33469691335068796</v>
      </c>
      <c r="E18" s="481">
        <f t="shared" si="3"/>
        <v>3.1413612565445028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2.3005032350826742</v>
      </c>
      <c r="C19" s="480">
        <f>'Tabelle 3.3'!J16</f>
        <v>1.834862385321101</v>
      </c>
      <c r="D19" s="481">
        <f t="shared" si="3"/>
        <v>2.3005032350826742</v>
      </c>
      <c r="E19" s="481">
        <f t="shared" si="3"/>
        <v>1.834862385321101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-1.0516979219462748</v>
      </c>
      <c r="C20" s="480">
        <f>'Tabelle 3.3'!J17</f>
        <v>10.416666666666666</v>
      </c>
      <c r="D20" s="481">
        <f t="shared" si="3"/>
        <v>-1.0516979219462748</v>
      </c>
      <c r="E20" s="481">
        <f t="shared" si="3"/>
        <v>10.416666666666666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-1.8204872747033782</v>
      </c>
      <c r="C21" s="480">
        <f>'Tabelle 3.3'!J18</f>
        <v>-0.7567567567567568</v>
      </c>
      <c r="D21" s="481">
        <f t="shared" si="3"/>
        <v>-1.8204872747033782</v>
      </c>
      <c r="E21" s="481">
        <f t="shared" si="3"/>
        <v>-0.7567567567567568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3.1511492426649719</v>
      </c>
      <c r="C22" s="480">
        <f>'Tabelle 3.3'!J19</f>
        <v>-0.23931623931623933</v>
      </c>
      <c r="D22" s="481">
        <f t="shared" si="3"/>
        <v>3.1511492426649719</v>
      </c>
      <c r="E22" s="481">
        <f t="shared" si="3"/>
        <v>-0.23931623931623933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1.3507370608481071</v>
      </c>
      <c r="C23" s="480">
        <f>'Tabelle 3.3'!J20</f>
        <v>0.7001166861143524</v>
      </c>
      <c r="D23" s="481">
        <f t="shared" si="3"/>
        <v>1.3507370608481071</v>
      </c>
      <c r="E23" s="481">
        <f t="shared" si="3"/>
        <v>0.7001166861143524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1.835075493612079</v>
      </c>
      <c r="C24" s="480">
        <f>'Tabelle 3.3'!J21</f>
        <v>-13.47926267281106</v>
      </c>
      <c r="D24" s="481">
        <f t="shared" si="3"/>
        <v>1.835075493612079</v>
      </c>
      <c r="E24" s="481">
        <f t="shared" si="3"/>
        <v>-13.47926267281106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4.1389504804138948</v>
      </c>
      <c r="C25" s="480">
        <f>'Tabelle 3.3'!J22</f>
        <v>-1.6611295681063123</v>
      </c>
      <c r="D25" s="481">
        <f t="shared" si="3"/>
        <v>4.1389504804138948</v>
      </c>
      <c r="E25" s="481">
        <f t="shared" si="3"/>
        <v>-1.6611295681063123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4.0595903165735567</v>
      </c>
      <c r="C26" s="480">
        <f>'Tabelle 3.3'!J23</f>
        <v>14.864864864864865</v>
      </c>
      <c r="D26" s="481">
        <f t="shared" si="3"/>
        <v>4.0595903165735567</v>
      </c>
      <c r="E26" s="481">
        <f t="shared" si="3"/>
        <v>14.864864864864865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-3.3113198772207237</v>
      </c>
      <c r="C27" s="480">
        <f>'Tabelle 3.3'!J24</f>
        <v>0.72028811524609848</v>
      </c>
      <c r="D27" s="481">
        <f t="shared" si="3"/>
        <v>-3.3113198772207237</v>
      </c>
      <c r="E27" s="481">
        <f t="shared" si="3"/>
        <v>0.72028811524609848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1.4569907537125246</v>
      </c>
      <c r="C28" s="480">
        <f>'Tabelle 3.3'!J25</f>
        <v>-5.8807514293493055</v>
      </c>
      <c r="D28" s="481">
        <f t="shared" si="3"/>
        <v>1.4569907537125246</v>
      </c>
      <c r="E28" s="481">
        <f t="shared" si="3"/>
        <v>-5.8807514293493055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-9.0312705007653626</v>
      </c>
      <c r="C29" s="480">
        <f>'Tabelle 3.3'!J26</f>
        <v>-33.571428571428569</v>
      </c>
      <c r="D29" s="481">
        <f t="shared" si="3"/>
        <v>-9.0312705007653626</v>
      </c>
      <c r="E29" s="481">
        <f t="shared" si="3"/>
        <v>-33.571428571428569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0.90831918505942277</v>
      </c>
      <c r="C30" s="480">
        <f>'Tabelle 3.3'!J27</f>
        <v>0</v>
      </c>
      <c r="D30" s="481">
        <f t="shared" si="3"/>
        <v>0.90831918505942277</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7.0054267390231866</v>
      </c>
      <c r="C31" s="480">
        <f>'Tabelle 3.3'!J28</f>
        <v>1.7924528301886793</v>
      </c>
      <c r="D31" s="481">
        <f t="shared" si="3"/>
        <v>7.0054267390231866</v>
      </c>
      <c r="E31" s="481">
        <f t="shared" si="3"/>
        <v>1.7924528301886793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2.4788202070913083</v>
      </c>
      <c r="C32" s="480">
        <f>'Tabelle 3.3'!J29</f>
        <v>-2.2783251231527095</v>
      </c>
      <c r="D32" s="481">
        <f t="shared" si="3"/>
        <v>2.4788202070913083</v>
      </c>
      <c r="E32" s="481">
        <f t="shared" si="3"/>
        <v>-2.2783251231527095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2.4134134981793549</v>
      </c>
      <c r="C33" s="480">
        <f>'Tabelle 3.3'!J30</f>
        <v>10.224089635854341</v>
      </c>
      <c r="D33" s="481">
        <f t="shared" si="3"/>
        <v>2.4134134981793549</v>
      </c>
      <c r="E33" s="481">
        <f t="shared" si="3"/>
        <v>10.224089635854341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2.3289932147441776</v>
      </c>
      <c r="C34" s="480">
        <f>'Tabelle 3.3'!J31</f>
        <v>-7.9851439182915502</v>
      </c>
      <c r="D34" s="481">
        <f t="shared" si="3"/>
        <v>2.3289932147441776</v>
      </c>
      <c r="E34" s="481">
        <f t="shared" si="3"/>
        <v>-7.9851439182915502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-1.5625</v>
      </c>
      <c r="C37" s="480">
        <f>'Tabelle 3.3'!J34</f>
        <v>1.0582010582010581</v>
      </c>
      <c r="D37" s="481">
        <f t="shared" si="3"/>
        <v>-1.5625</v>
      </c>
      <c r="E37" s="481">
        <f t="shared" si="3"/>
        <v>1.0582010582010581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0.16841263951131791</v>
      </c>
      <c r="C38" s="480">
        <f>'Tabelle 3.3'!J35</f>
        <v>1.4950166112956811</v>
      </c>
      <c r="D38" s="481">
        <f t="shared" si="3"/>
        <v>0.16841263951131791</v>
      </c>
      <c r="E38" s="481">
        <f t="shared" si="3"/>
        <v>1.4950166112956811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1.7086787345626797</v>
      </c>
      <c r="C39" s="480">
        <f>'Tabelle 3.3'!J36</f>
        <v>-3.3351185549442524</v>
      </c>
      <c r="D39" s="481">
        <f t="shared" si="3"/>
        <v>1.7086787345626797</v>
      </c>
      <c r="E39" s="481">
        <f t="shared" si="3"/>
        <v>-3.3351185549442524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1.7086787345626797</v>
      </c>
      <c r="C45" s="480">
        <f>'Tabelle 3.3'!J36</f>
        <v>-3.3351185549442524</v>
      </c>
      <c r="D45" s="481">
        <f t="shared" si="3"/>
        <v>1.7086787345626797</v>
      </c>
      <c r="E45" s="481">
        <f t="shared" si="3"/>
        <v>-3.3351185549442524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157913</v>
      </c>
      <c r="C51" s="487">
        <v>20031</v>
      </c>
      <c r="D51" s="487">
        <v>4762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159263</v>
      </c>
      <c r="C52" s="487">
        <v>20458</v>
      </c>
      <c r="D52" s="487">
        <v>4860</v>
      </c>
      <c r="E52" s="488">
        <f t="shared" ref="E52:G70" si="11">IF($A$51=37802,IF(COUNTBLANK(B$51:B$70)&gt;0,#N/A,B52/B$51*100),IF(COUNTBLANK(B$51:B$75)&gt;0,#N/A,B52/B$51*100))</f>
        <v>100.85490111643753</v>
      </c>
      <c r="F52" s="488">
        <f t="shared" si="11"/>
        <v>102.13169587139934</v>
      </c>
      <c r="G52" s="488">
        <f t="shared" si="11"/>
        <v>102.05795884082318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160679</v>
      </c>
      <c r="C53" s="487">
        <v>20089</v>
      </c>
      <c r="D53" s="487">
        <v>5046</v>
      </c>
      <c r="E53" s="488">
        <f t="shared" si="11"/>
        <v>101.75159739856755</v>
      </c>
      <c r="F53" s="488">
        <f t="shared" si="11"/>
        <v>100.28955119564675</v>
      </c>
      <c r="G53" s="488">
        <f t="shared" si="11"/>
        <v>105.96388072238557</v>
      </c>
      <c r="H53" s="489">
        <f>IF(ISERROR(L53)=TRUE,IF(MONTH(A53)=MONTH(MAX(A$51:A$75)),A53,""),"")</f>
        <v>41883</v>
      </c>
      <c r="I53" s="488">
        <f t="shared" si="12"/>
        <v>101.75159739856755</v>
      </c>
      <c r="J53" s="488">
        <f t="shared" si="10"/>
        <v>100.28955119564675</v>
      </c>
      <c r="K53" s="488">
        <f t="shared" si="10"/>
        <v>105.96388072238557</v>
      </c>
      <c r="L53" s="488" t="e">
        <f t="shared" si="13"/>
        <v>#N/A</v>
      </c>
    </row>
    <row r="54" spans="1:14" ht="15" customHeight="1" x14ac:dyDescent="0.2">
      <c r="A54" s="490" t="s">
        <v>463</v>
      </c>
      <c r="B54" s="487">
        <v>158867</v>
      </c>
      <c r="C54" s="487">
        <v>20137</v>
      </c>
      <c r="D54" s="487">
        <v>5039</v>
      </c>
      <c r="E54" s="488">
        <f t="shared" si="11"/>
        <v>100.60413012228253</v>
      </c>
      <c r="F54" s="488">
        <f t="shared" si="11"/>
        <v>100.52917977135441</v>
      </c>
      <c r="G54" s="488">
        <f t="shared" si="11"/>
        <v>105.81688366232676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160054</v>
      </c>
      <c r="C55" s="487">
        <v>18170</v>
      </c>
      <c r="D55" s="487">
        <v>4836</v>
      </c>
      <c r="E55" s="488">
        <f t="shared" si="11"/>
        <v>101.35580984466131</v>
      </c>
      <c r="F55" s="488">
        <f t="shared" si="11"/>
        <v>90.709400429334536</v>
      </c>
      <c r="G55" s="488">
        <f t="shared" si="11"/>
        <v>101.55396892062159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161372</v>
      </c>
      <c r="C56" s="487">
        <v>18171</v>
      </c>
      <c r="D56" s="487">
        <v>4998</v>
      </c>
      <c r="E56" s="488">
        <f t="shared" si="11"/>
        <v>102.19044663833883</v>
      </c>
      <c r="F56" s="488">
        <f t="shared" si="11"/>
        <v>90.714392691328442</v>
      </c>
      <c r="G56" s="488">
        <f t="shared" si="11"/>
        <v>104.95590088198237</v>
      </c>
      <c r="H56" s="489" t="str">
        <f t="shared" si="14"/>
        <v/>
      </c>
      <c r="I56" s="488" t="str">
        <f t="shared" si="12"/>
        <v/>
      </c>
      <c r="J56" s="488" t="str">
        <f t="shared" si="10"/>
        <v/>
      </c>
      <c r="K56" s="488" t="str">
        <f t="shared" si="10"/>
        <v/>
      </c>
      <c r="L56" s="488" t="e">
        <f t="shared" si="13"/>
        <v>#N/A</v>
      </c>
    </row>
    <row r="57" spans="1:14" ht="15" customHeight="1" x14ac:dyDescent="0.2">
      <c r="A57" s="490">
        <v>42248</v>
      </c>
      <c r="B57" s="487">
        <v>164451</v>
      </c>
      <c r="C57" s="487">
        <v>17521</v>
      </c>
      <c r="D57" s="487">
        <v>5185</v>
      </c>
      <c r="E57" s="488">
        <f t="shared" si="11"/>
        <v>104.14025444390265</v>
      </c>
      <c r="F57" s="488">
        <f t="shared" si="11"/>
        <v>87.469422395287296</v>
      </c>
      <c r="G57" s="488">
        <f t="shared" si="11"/>
        <v>108.88282234355313</v>
      </c>
      <c r="H57" s="489">
        <f t="shared" si="14"/>
        <v>42248</v>
      </c>
      <c r="I57" s="488">
        <f t="shared" si="12"/>
        <v>104.14025444390265</v>
      </c>
      <c r="J57" s="488">
        <f t="shared" si="10"/>
        <v>87.469422395287296</v>
      </c>
      <c r="K57" s="488">
        <f t="shared" si="10"/>
        <v>108.88282234355313</v>
      </c>
      <c r="L57" s="488" t="e">
        <f t="shared" si="13"/>
        <v>#N/A</v>
      </c>
    </row>
    <row r="58" spans="1:14" ht="15" customHeight="1" x14ac:dyDescent="0.2">
      <c r="A58" s="490" t="s">
        <v>466</v>
      </c>
      <c r="B58" s="487">
        <v>163581</v>
      </c>
      <c r="C58" s="487">
        <v>17867</v>
      </c>
      <c r="D58" s="487">
        <v>5095</v>
      </c>
      <c r="E58" s="488">
        <f t="shared" si="11"/>
        <v>103.58931816886513</v>
      </c>
      <c r="F58" s="488">
        <f t="shared" si="11"/>
        <v>89.196745045179966</v>
      </c>
      <c r="G58" s="488">
        <f t="shared" si="11"/>
        <v>106.99286014279714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163316</v>
      </c>
      <c r="C59" s="487">
        <v>17350</v>
      </c>
      <c r="D59" s="487">
        <v>5003</v>
      </c>
      <c r="E59" s="488">
        <f t="shared" si="11"/>
        <v>103.42150424600889</v>
      </c>
      <c r="F59" s="488">
        <f t="shared" si="11"/>
        <v>86.615745594328786</v>
      </c>
      <c r="G59" s="488">
        <f t="shared" si="11"/>
        <v>105.06089878202435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164069</v>
      </c>
      <c r="C60" s="487">
        <v>17768</v>
      </c>
      <c r="D60" s="487">
        <v>5105</v>
      </c>
      <c r="E60" s="488">
        <f t="shared" si="11"/>
        <v>103.89834909095515</v>
      </c>
      <c r="F60" s="488">
        <f t="shared" si="11"/>
        <v>88.702511107782939</v>
      </c>
      <c r="G60" s="488">
        <f t="shared" si="11"/>
        <v>107.20285594288114</v>
      </c>
      <c r="H60" s="489" t="str">
        <f t="shared" si="14"/>
        <v/>
      </c>
      <c r="I60" s="488" t="str">
        <f t="shared" si="12"/>
        <v/>
      </c>
      <c r="J60" s="488" t="str">
        <f t="shared" si="10"/>
        <v/>
      </c>
      <c r="K60" s="488" t="str">
        <f t="shared" si="10"/>
        <v/>
      </c>
      <c r="L60" s="488" t="e">
        <f t="shared" si="13"/>
        <v>#N/A</v>
      </c>
    </row>
    <row r="61" spans="1:14" ht="15" customHeight="1" x14ac:dyDescent="0.2">
      <c r="A61" s="490">
        <v>42614</v>
      </c>
      <c r="B61" s="487">
        <v>165913</v>
      </c>
      <c r="C61" s="487">
        <v>17220</v>
      </c>
      <c r="D61" s="487">
        <v>5249</v>
      </c>
      <c r="E61" s="488">
        <f t="shared" si="11"/>
        <v>105.06608069000019</v>
      </c>
      <c r="F61" s="488">
        <f t="shared" si="11"/>
        <v>85.966751535120565</v>
      </c>
      <c r="G61" s="488">
        <f t="shared" si="11"/>
        <v>110.22679546409071</v>
      </c>
      <c r="H61" s="489">
        <f t="shared" si="14"/>
        <v>42614</v>
      </c>
      <c r="I61" s="488">
        <f t="shared" si="12"/>
        <v>105.06608069000019</v>
      </c>
      <c r="J61" s="488">
        <f t="shared" si="10"/>
        <v>85.966751535120565</v>
      </c>
      <c r="K61" s="488">
        <f t="shared" si="10"/>
        <v>110.22679546409071</v>
      </c>
      <c r="L61" s="488" t="e">
        <f t="shared" si="13"/>
        <v>#N/A</v>
      </c>
    </row>
    <row r="62" spans="1:14" ht="15" customHeight="1" x14ac:dyDescent="0.2">
      <c r="A62" s="490" t="s">
        <v>469</v>
      </c>
      <c r="B62" s="487">
        <v>165095</v>
      </c>
      <c r="C62" s="487">
        <v>17464</v>
      </c>
      <c r="D62" s="487">
        <v>5249</v>
      </c>
      <c r="E62" s="488">
        <f t="shared" si="11"/>
        <v>104.54807393944768</v>
      </c>
      <c r="F62" s="488">
        <f t="shared" si="11"/>
        <v>87.184863461634464</v>
      </c>
      <c r="G62" s="488">
        <f t="shared" si="11"/>
        <v>110.22679546409071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165029</v>
      </c>
      <c r="C63" s="487">
        <v>16898</v>
      </c>
      <c r="D63" s="487">
        <v>5146</v>
      </c>
      <c r="E63" s="488">
        <f t="shared" si="11"/>
        <v>104.50627877375518</v>
      </c>
      <c r="F63" s="488">
        <f t="shared" si="11"/>
        <v>84.359243173081722</v>
      </c>
      <c r="G63" s="488">
        <f t="shared" si="11"/>
        <v>108.06383872322553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164004</v>
      </c>
      <c r="C64" s="487">
        <v>16897</v>
      </c>
      <c r="D64" s="487">
        <v>5264</v>
      </c>
      <c r="E64" s="488">
        <f t="shared" si="11"/>
        <v>103.85718718534889</v>
      </c>
      <c r="F64" s="488">
        <f t="shared" si="11"/>
        <v>84.354250911087817</v>
      </c>
      <c r="G64" s="488">
        <f t="shared" si="11"/>
        <v>110.54178916421671</v>
      </c>
      <c r="H64" s="489" t="str">
        <f t="shared" si="14"/>
        <v/>
      </c>
      <c r="I64" s="488" t="str">
        <f t="shared" si="12"/>
        <v/>
      </c>
      <c r="J64" s="488" t="str">
        <f t="shared" si="10"/>
        <v/>
      </c>
      <c r="K64" s="488" t="str">
        <f t="shared" si="10"/>
        <v/>
      </c>
      <c r="L64" s="488" t="e">
        <f t="shared" si="13"/>
        <v>#N/A</v>
      </c>
    </row>
    <row r="65" spans="1:12" ht="15" customHeight="1" x14ac:dyDescent="0.2">
      <c r="A65" s="490">
        <v>42979</v>
      </c>
      <c r="B65" s="487">
        <v>166650</v>
      </c>
      <c r="C65" s="487">
        <v>16412</v>
      </c>
      <c r="D65" s="487">
        <v>5481</v>
      </c>
      <c r="E65" s="488">
        <f t="shared" si="11"/>
        <v>105.53279337356645</v>
      </c>
      <c r="F65" s="488">
        <f t="shared" si="11"/>
        <v>81.933003844041735</v>
      </c>
      <c r="G65" s="488">
        <f t="shared" si="11"/>
        <v>115.09869802603947</v>
      </c>
      <c r="H65" s="489">
        <f t="shared" si="14"/>
        <v>42979</v>
      </c>
      <c r="I65" s="488">
        <f t="shared" si="12"/>
        <v>105.53279337356645</v>
      </c>
      <c r="J65" s="488">
        <f t="shared" si="10"/>
        <v>81.933003844041735</v>
      </c>
      <c r="K65" s="488">
        <f t="shared" si="10"/>
        <v>115.09869802603947</v>
      </c>
      <c r="L65" s="488" t="e">
        <f t="shared" si="13"/>
        <v>#N/A</v>
      </c>
    </row>
    <row r="66" spans="1:12" ht="15" customHeight="1" x14ac:dyDescent="0.2">
      <c r="A66" s="490" t="s">
        <v>472</v>
      </c>
      <c r="B66" s="487">
        <v>165772</v>
      </c>
      <c r="C66" s="487">
        <v>16622</v>
      </c>
      <c r="D66" s="487">
        <v>5516</v>
      </c>
      <c r="E66" s="488">
        <f t="shared" si="11"/>
        <v>104.97679101783895</v>
      </c>
      <c r="F66" s="488">
        <f t="shared" si="11"/>
        <v>82.981378862762725</v>
      </c>
      <c r="G66" s="488">
        <f t="shared" si="11"/>
        <v>115.83368332633349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165215</v>
      </c>
      <c r="C67" s="487">
        <v>16551</v>
      </c>
      <c r="D67" s="487">
        <v>5559</v>
      </c>
      <c r="E67" s="488">
        <f t="shared" si="11"/>
        <v>104.62406514979767</v>
      </c>
      <c r="F67" s="488">
        <f t="shared" si="11"/>
        <v>82.626928261195147</v>
      </c>
      <c r="G67" s="488">
        <f t="shared" si="11"/>
        <v>116.73666526669466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165844</v>
      </c>
      <c r="C68" s="487">
        <v>16899</v>
      </c>
      <c r="D68" s="487">
        <v>5672</v>
      </c>
      <c r="E68" s="488">
        <f t="shared" si="11"/>
        <v>105.02238574404895</v>
      </c>
      <c r="F68" s="488">
        <f t="shared" si="11"/>
        <v>84.364235435075628</v>
      </c>
      <c r="G68" s="488">
        <f t="shared" si="11"/>
        <v>119.10961780764384</v>
      </c>
      <c r="H68" s="489" t="str">
        <f t="shared" si="14"/>
        <v/>
      </c>
      <c r="I68" s="488" t="str">
        <f t="shared" si="12"/>
        <v/>
      </c>
      <c r="J68" s="488" t="str">
        <f t="shared" si="12"/>
        <v/>
      </c>
      <c r="K68" s="488" t="str">
        <f t="shared" si="12"/>
        <v/>
      </c>
      <c r="L68" s="488" t="e">
        <f t="shared" si="13"/>
        <v>#N/A</v>
      </c>
    </row>
    <row r="69" spans="1:12" ht="15" customHeight="1" x14ac:dyDescent="0.2">
      <c r="A69" s="490">
        <v>43344</v>
      </c>
      <c r="B69" s="487">
        <v>167985</v>
      </c>
      <c r="C69" s="487">
        <v>16451</v>
      </c>
      <c r="D69" s="487">
        <v>5995</v>
      </c>
      <c r="E69" s="488">
        <f t="shared" si="11"/>
        <v>106.37819558871024</v>
      </c>
      <c r="F69" s="488">
        <f t="shared" si="11"/>
        <v>82.127702061804214</v>
      </c>
      <c r="G69" s="488">
        <f t="shared" si="11"/>
        <v>125.892482150357</v>
      </c>
      <c r="H69" s="489">
        <f t="shared" si="14"/>
        <v>43344</v>
      </c>
      <c r="I69" s="488">
        <f t="shared" si="12"/>
        <v>106.37819558871024</v>
      </c>
      <c r="J69" s="488">
        <f t="shared" si="12"/>
        <v>82.127702061804214</v>
      </c>
      <c r="K69" s="488">
        <f t="shared" si="12"/>
        <v>125.892482150357</v>
      </c>
      <c r="L69" s="488" t="e">
        <f t="shared" si="13"/>
        <v>#N/A</v>
      </c>
    </row>
    <row r="70" spans="1:12" ht="15" customHeight="1" x14ac:dyDescent="0.2">
      <c r="A70" s="490" t="s">
        <v>475</v>
      </c>
      <c r="B70" s="487">
        <v>166821</v>
      </c>
      <c r="C70" s="487">
        <v>16818</v>
      </c>
      <c r="D70" s="487">
        <v>6085</v>
      </c>
      <c r="E70" s="488">
        <f t="shared" si="11"/>
        <v>105.6410808483152</v>
      </c>
      <c r="F70" s="488">
        <f t="shared" si="11"/>
        <v>83.959862213568968</v>
      </c>
      <c r="G70" s="488">
        <f t="shared" si="11"/>
        <v>127.78244435111297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166356</v>
      </c>
      <c r="C71" s="487">
        <v>16502</v>
      </c>
      <c r="D71" s="487">
        <v>6032</v>
      </c>
      <c r="E71" s="491">
        <f t="shared" ref="E71:G75" si="15">IF($A$51=37802,IF(COUNTBLANK(B$51:B$70)&gt;0,#N/A,IF(ISBLANK(B71)=FALSE,B71/B$51*100,#N/A)),IF(COUNTBLANK(B$51:B$75)&gt;0,#N/A,B71/B$51*100))</f>
        <v>105.34661490820896</v>
      </c>
      <c r="F71" s="491">
        <f t="shared" si="15"/>
        <v>82.382307423493586</v>
      </c>
      <c r="G71" s="491">
        <f t="shared" si="15"/>
        <v>126.66946661066778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167048</v>
      </c>
      <c r="C72" s="487">
        <v>16959</v>
      </c>
      <c r="D72" s="487">
        <v>6136</v>
      </c>
      <c r="E72" s="491">
        <f t="shared" si="15"/>
        <v>105.78483088789396</v>
      </c>
      <c r="F72" s="491">
        <f t="shared" si="15"/>
        <v>84.663771154710204</v>
      </c>
      <c r="G72" s="491">
        <f t="shared" si="15"/>
        <v>128.85342293154136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169604</v>
      </c>
      <c r="C73" s="487">
        <v>16308</v>
      </c>
      <c r="D73" s="487">
        <v>6301</v>
      </c>
      <c r="E73" s="491">
        <f t="shared" si="15"/>
        <v>107.40344366834901</v>
      </c>
      <c r="F73" s="491">
        <f t="shared" si="15"/>
        <v>81.413808596675153</v>
      </c>
      <c r="G73" s="491">
        <f t="shared" si="15"/>
        <v>132.31835363292734</v>
      </c>
      <c r="H73" s="492">
        <f>IF(A$51=37802,IF(ISERROR(L73)=TRUE,IF(ISBLANK(A73)=FALSE,IF(MONTH(A73)=MONTH(MAX(A$51:A$75)),A73,""),""),""),IF(ISERROR(L73)=TRUE,IF(MONTH(A73)=MONTH(MAX(A$51:A$75)),A73,""),""))</f>
        <v>43709</v>
      </c>
      <c r="I73" s="488">
        <f t="shared" si="12"/>
        <v>107.40344366834901</v>
      </c>
      <c r="J73" s="488">
        <f t="shared" si="12"/>
        <v>81.413808596675153</v>
      </c>
      <c r="K73" s="488">
        <f t="shared" si="12"/>
        <v>132.31835363292734</v>
      </c>
      <c r="L73" s="488" t="e">
        <f t="shared" si="13"/>
        <v>#N/A</v>
      </c>
    </row>
    <row r="74" spans="1:12" ht="15" customHeight="1" x14ac:dyDescent="0.2">
      <c r="A74" s="490" t="s">
        <v>478</v>
      </c>
      <c r="B74" s="487">
        <v>168843</v>
      </c>
      <c r="C74" s="487">
        <v>16540</v>
      </c>
      <c r="D74" s="487">
        <v>6294</v>
      </c>
      <c r="E74" s="491">
        <f t="shared" si="15"/>
        <v>106.92153274271277</v>
      </c>
      <c r="F74" s="491">
        <f t="shared" si="15"/>
        <v>82.572013379262145</v>
      </c>
      <c r="G74" s="491">
        <f t="shared" si="15"/>
        <v>132.17135657286855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168619</v>
      </c>
      <c r="C75" s="493">
        <v>15764</v>
      </c>
      <c r="D75" s="493">
        <v>6114</v>
      </c>
      <c r="E75" s="491">
        <f t="shared" si="15"/>
        <v>106.77968248339276</v>
      </c>
      <c r="F75" s="491">
        <f t="shared" si="15"/>
        <v>78.698018071988415</v>
      </c>
      <c r="G75" s="491">
        <f t="shared" si="15"/>
        <v>128.39143217135657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107.40344366834901</v>
      </c>
      <c r="J77" s="488">
        <f>IF(J75&lt;&gt;"",J75,IF(J74&lt;&gt;"",J74,IF(J73&lt;&gt;"",J73,IF(J72&lt;&gt;"",J72,IF(J71&lt;&gt;"",J71,IF(J70&lt;&gt;"",J70,""))))))</f>
        <v>81.413808596675153</v>
      </c>
      <c r="K77" s="488">
        <f>IF(K75&lt;&gt;"",K75,IF(K74&lt;&gt;"",K74,IF(K73&lt;&gt;"",K73,IF(K72&lt;&gt;"",K72,IF(K71&lt;&gt;"",K71,IF(K70&lt;&gt;"",K70,""))))))</f>
        <v>132.31835363292734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+7,4%</v>
      </c>
      <c r="J79" s="488" t="str">
        <f>"GeB - ausschließlich: "&amp;IF(J77&gt;100,"+","")&amp;TEXT(J77-100,"0,0")&amp;"%"</f>
        <v>GeB - ausschließlich: -18,6%</v>
      </c>
      <c r="K79" s="488" t="str">
        <f>"GeB - im Nebenjob: "&amp;IF(K77&gt;100,"+","")&amp;TEXT(K77-100,"0,0")&amp;"%"</f>
        <v>GeB - im Nebenjob: +32,3%</v>
      </c>
    </row>
    <row r="81" spans="9:9" ht="15" customHeight="1" x14ac:dyDescent="0.2">
      <c r="I81" s="488" t="str">
        <f>IF(ISERROR(HLOOKUP(1,I$78:K$79,2,FALSE)),"",HLOOKUP(1,I$78:K$79,2,FALSE))</f>
        <v>GeB - im Nebenjob: +32,3%</v>
      </c>
    </row>
    <row r="82" spans="9:9" ht="15" customHeight="1" x14ac:dyDescent="0.2">
      <c r="I82" s="488" t="str">
        <f>IF(ISERROR(HLOOKUP(2,I$78:K$79,2,FALSE)),"",HLOOKUP(2,I$78:K$79,2,FALSE))</f>
        <v>SvB: +7,4%</v>
      </c>
    </row>
    <row r="83" spans="9:9" ht="15" customHeight="1" x14ac:dyDescent="0.2">
      <c r="I83" s="488" t="str">
        <f>IF(ISERROR(HLOOKUP(3,I$78:K$79,2,FALSE)),"",HLOOKUP(3,I$78:K$79,2,FALSE))</f>
        <v>GeB - ausschließlich: -18,6%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168619</v>
      </c>
      <c r="E12" s="114">
        <v>168843</v>
      </c>
      <c r="F12" s="114">
        <v>169604</v>
      </c>
      <c r="G12" s="114">
        <v>167048</v>
      </c>
      <c r="H12" s="114">
        <v>166356</v>
      </c>
      <c r="I12" s="115">
        <v>2263</v>
      </c>
      <c r="J12" s="116">
        <v>1.360335665680829</v>
      </c>
      <c r="N12" s="117"/>
    </row>
    <row r="13" spans="1:15" s="110" customFormat="1" ht="13.5" customHeight="1" x14ac:dyDescent="0.2">
      <c r="A13" s="118" t="s">
        <v>105</v>
      </c>
      <c r="B13" s="119" t="s">
        <v>106</v>
      </c>
      <c r="C13" s="113">
        <v>50.889875992622422</v>
      </c>
      <c r="D13" s="114">
        <v>85810</v>
      </c>
      <c r="E13" s="114">
        <v>85669</v>
      </c>
      <c r="F13" s="114">
        <v>86452</v>
      </c>
      <c r="G13" s="114">
        <v>84875</v>
      </c>
      <c r="H13" s="114">
        <v>84236</v>
      </c>
      <c r="I13" s="115">
        <v>1574</v>
      </c>
      <c r="J13" s="116">
        <v>1.8685597606723967</v>
      </c>
    </row>
    <row r="14" spans="1:15" s="110" customFormat="1" ht="13.5" customHeight="1" x14ac:dyDescent="0.2">
      <c r="A14" s="120"/>
      <c r="B14" s="119" t="s">
        <v>107</v>
      </c>
      <c r="C14" s="113">
        <v>49.110124007377578</v>
      </c>
      <c r="D14" s="114">
        <v>82809</v>
      </c>
      <c r="E14" s="114">
        <v>83174</v>
      </c>
      <c r="F14" s="114">
        <v>83152</v>
      </c>
      <c r="G14" s="114">
        <v>82173</v>
      </c>
      <c r="H14" s="114">
        <v>82120</v>
      </c>
      <c r="I14" s="115">
        <v>689</v>
      </c>
      <c r="J14" s="116">
        <v>0.83901607403799316</v>
      </c>
    </row>
    <row r="15" spans="1:15" s="110" customFormat="1" ht="13.5" customHeight="1" x14ac:dyDescent="0.2">
      <c r="A15" s="118" t="s">
        <v>105</v>
      </c>
      <c r="B15" s="121" t="s">
        <v>108</v>
      </c>
      <c r="C15" s="113">
        <v>8.487181159893014</v>
      </c>
      <c r="D15" s="114">
        <v>14311</v>
      </c>
      <c r="E15" s="114">
        <v>14739</v>
      </c>
      <c r="F15" s="114">
        <v>14883</v>
      </c>
      <c r="G15" s="114">
        <v>13029</v>
      </c>
      <c r="H15" s="114">
        <v>13364</v>
      </c>
      <c r="I15" s="115">
        <v>947</v>
      </c>
      <c r="J15" s="116">
        <v>7.0862017360071832</v>
      </c>
    </row>
    <row r="16" spans="1:15" s="110" customFormat="1" ht="13.5" customHeight="1" x14ac:dyDescent="0.2">
      <c r="A16" s="118"/>
      <c r="B16" s="121" t="s">
        <v>109</v>
      </c>
      <c r="C16" s="113">
        <v>67.827469027808249</v>
      </c>
      <c r="D16" s="114">
        <v>114370</v>
      </c>
      <c r="E16" s="114">
        <v>114336</v>
      </c>
      <c r="F16" s="114">
        <v>115205</v>
      </c>
      <c r="G16" s="114">
        <v>115035</v>
      </c>
      <c r="H16" s="114">
        <v>114608</v>
      </c>
      <c r="I16" s="115">
        <v>-238</v>
      </c>
      <c r="J16" s="116">
        <v>-0.20766438643026663</v>
      </c>
    </row>
    <row r="17" spans="1:10" s="110" customFormat="1" ht="13.5" customHeight="1" x14ac:dyDescent="0.2">
      <c r="A17" s="118"/>
      <c r="B17" s="121" t="s">
        <v>110</v>
      </c>
      <c r="C17" s="113">
        <v>22.696730498935469</v>
      </c>
      <c r="D17" s="114">
        <v>38271</v>
      </c>
      <c r="E17" s="114">
        <v>38092</v>
      </c>
      <c r="F17" s="114">
        <v>37887</v>
      </c>
      <c r="G17" s="114">
        <v>37393</v>
      </c>
      <c r="H17" s="114">
        <v>36851</v>
      </c>
      <c r="I17" s="115">
        <v>1420</v>
      </c>
      <c r="J17" s="116">
        <v>3.8533554041952729</v>
      </c>
    </row>
    <row r="18" spans="1:10" s="110" customFormat="1" ht="13.5" customHeight="1" x14ac:dyDescent="0.2">
      <c r="A18" s="120"/>
      <c r="B18" s="121" t="s">
        <v>111</v>
      </c>
      <c r="C18" s="113">
        <v>0.9886193133632627</v>
      </c>
      <c r="D18" s="114">
        <v>1667</v>
      </c>
      <c r="E18" s="114">
        <v>1676</v>
      </c>
      <c r="F18" s="114">
        <v>1629</v>
      </c>
      <c r="G18" s="114">
        <v>1591</v>
      </c>
      <c r="H18" s="114">
        <v>1533</v>
      </c>
      <c r="I18" s="115">
        <v>134</v>
      </c>
      <c r="J18" s="116">
        <v>8.7410306588388789</v>
      </c>
    </row>
    <row r="19" spans="1:10" s="110" customFormat="1" ht="13.5" customHeight="1" x14ac:dyDescent="0.2">
      <c r="A19" s="120"/>
      <c r="B19" s="121" t="s">
        <v>112</v>
      </c>
      <c r="C19" s="113">
        <v>0.30838754825968606</v>
      </c>
      <c r="D19" s="114">
        <v>520</v>
      </c>
      <c r="E19" s="114">
        <v>510</v>
      </c>
      <c r="F19" s="114">
        <v>531</v>
      </c>
      <c r="G19" s="114">
        <v>482</v>
      </c>
      <c r="H19" s="114">
        <v>476</v>
      </c>
      <c r="I19" s="115">
        <v>44</v>
      </c>
      <c r="J19" s="116">
        <v>9.2436974789915958</v>
      </c>
    </row>
    <row r="20" spans="1:10" s="110" customFormat="1" ht="13.5" customHeight="1" x14ac:dyDescent="0.2">
      <c r="A20" s="118" t="s">
        <v>113</v>
      </c>
      <c r="B20" s="122" t="s">
        <v>114</v>
      </c>
      <c r="C20" s="113">
        <v>69.477935463975001</v>
      </c>
      <c r="D20" s="114">
        <v>117153</v>
      </c>
      <c r="E20" s="114">
        <v>117530</v>
      </c>
      <c r="F20" s="114">
        <v>118883</v>
      </c>
      <c r="G20" s="114">
        <v>116939</v>
      </c>
      <c r="H20" s="114">
        <v>116778</v>
      </c>
      <c r="I20" s="115">
        <v>375</v>
      </c>
      <c r="J20" s="116">
        <v>0.32112212916816524</v>
      </c>
    </row>
    <row r="21" spans="1:10" s="110" customFormat="1" ht="13.5" customHeight="1" x14ac:dyDescent="0.2">
      <c r="A21" s="120"/>
      <c r="B21" s="122" t="s">
        <v>115</v>
      </c>
      <c r="C21" s="113">
        <v>30.522064536025002</v>
      </c>
      <c r="D21" s="114">
        <v>51466</v>
      </c>
      <c r="E21" s="114">
        <v>51313</v>
      </c>
      <c r="F21" s="114">
        <v>50721</v>
      </c>
      <c r="G21" s="114">
        <v>50109</v>
      </c>
      <c r="H21" s="114">
        <v>49578</v>
      </c>
      <c r="I21" s="115">
        <v>1888</v>
      </c>
      <c r="J21" s="116">
        <v>3.8081407075719067</v>
      </c>
    </row>
    <row r="22" spans="1:10" s="110" customFormat="1" ht="13.5" customHeight="1" x14ac:dyDescent="0.2">
      <c r="A22" s="118" t="s">
        <v>113</v>
      </c>
      <c r="B22" s="122" t="s">
        <v>116</v>
      </c>
      <c r="C22" s="113">
        <v>94.584240210177981</v>
      </c>
      <c r="D22" s="114">
        <v>159487</v>
      </c>
      <c r="E22" s="114">
        <v>160006</v>
      </c>
      <c r="F22" s="114">
        <v>160702</v>
      </c>
      <c r="G22" s="114">
        <v>158601</v>
      </c>
      <c r="H22" s="114">
        <v>158268</v>
      </c>
      <c r="I22" s="115">
        <v>1219</v>
      </c>
      <c r="J22" s="116">
        <v>0.77021255086309293</v>
      </c>
    </row>
    <row r="23" spans="1:10" s="110" customFormat="1" ht="13.5" customHeight="1" x14ac:dyDescent="0.2">
      <c r="A23" s="123"/>
      <c r="B23" s="124" t="s">
        <v>117</v>
      </c>
      <c r="C23" s="125">
        <v>5.3932237766799709</v>
      </c>
      <c r="D23" s="114">
        <v>9094</v>
      </c>
      <c r="E23" s="114">
        <v>8802</v>
      </c>
      <c r="F23" s="114">
        <v>8856</v>
      </c>
      <c r="G23" s="114">
        <v>8401</v>
      </c>
      <c r="H23" s="114">
        <v>8039</v>
      </c>
      <c r="I23" s="115">
        <v>1055</v>
      </c>
      <c r="J23" s="116">
        <v>13.123522826222167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21878</v>
      </c>
      <c r="E26" s="114">
        <v>22834</v>
      </c>
      <c r="F26" s="114">
        <v>22609</v>
      </c>
      <c r="G26" s="114">
        <v>23095</v>
      </c>
      <c r="H26" s="140">
        <v>22534</v>
      </c>
      <c r="I26" s="115">
        <v>-656</v>
      </c>
      <c r="J26" s="116">
        <v>-2.9111564746605132</v>
      </c>
    </row>
    <row r="27" spans="1:10" s="110" customFormat="1" ht="13.5" customHeight="1" x14ac:dyDescent="0.2">
      <c r="A27" s="118" t="s">
        <v>105</v>
      </c>
      <c r="B27" s="119" t="s">
        <v>106</v>
      </c>
      <c r="C27" s="113">
        <v>46.530761495566324</v>
      </c>
      <c r="D27" s="115">
        <v>10180</v>
      </c>
      <c r="E27" s="114">
        <v>10565</v>
      </c>
      <c r="F27" s="114">
        <v>10503</v>
      </c>
      <c r="G27" s="114">
        <v>10722</v>
      </c>
      <c r="H27" s="140">
        <v>10459</v>
      </c>
      <c r="I27" s="115">
        <v>-279</v>
      </c>
      <c r="J27" s="116">
        <v>-2.6675590400611915</v>
      </c>
    </row>
    <row r="28" spans="1:10" s="110" customFormat="1" ht="13.5" customHeight="1" x14ac:dyDescent="0.2">
      <c r="A28" s="120"/>
      <c r="B28" s="119" t="s">
        <v>107</v>
      </c>
      <c r="C28" s="113">
        <v>53.469238504433676</v>
      </c>
      <c r="D28" s="115">
        <v>11698</v>
      </c>
      <c r="E28" s="114">
        <v>12269</v>
      </c>
      <c r="F28" s="114">
        <v>12106</v>
      </c>
      <c r="G28" s="114">
        <v>12373</v>
      </c>
      <c r="H28" s="140">
        <v>12075</v>
      </c>
      <c r="I28" s="115">
        <v>-377</v>
      </c>
      <c r="J28" s="116">
        <v>-3.1221532091097308</v>
      </c>
    </row>
    <row r="29" spans="1:10" s="110" customFormat="1" ht="13.5" customHeight="1" x14ac:dyDescent="0.2">
      <c r="A29" s="118" t="s">
        <v>105</v>
      </c>
      <c r="B29" s="121" t="s">
        <v>108</v>
      </c>
      <c r="C29" s="113">
        <v>19.585885364292896</v>
      </c>
      <c r="D29" s="115">
        <v>4285</v>
      </c>
      <c r="E29" s="114">
        <v>4618</v>
      </c>
      <c r="F29" s="114">
        <v>4358</v>
      </c>
      <c r="G29" s="114">
        <v>4732</v>
      </c>
      <c r="H29" s="140">
        <v>4358</v>
      </c>
      <c r="I29" s="115">
        <v>-73</v>
      </c>
      <c r="J29" s="116">
        <v>-1.6750803120697568</v>
      </c>
    </row>
    <row r="30" spans="1:10" s="110" customFormat="1" ht="13.5" customHeight="1" x14ac:dyDescent="0.2">
      <c r="A30" s="118"/>
      <c r="B30" s="121" t="s">
        <v>109</v>
      </c>
      <c r="C30" s="113">
        <v>41.141786269311638</v>
      </c>
      <c r="D30" s="115">
        <v>9001</v>
      </c>
      <c r="E30" s="114">
        <v>9435</v>
      </c>
      <c r="F30" s="114">
        <v>9426</v>
      </c>
      <c r="G30" s="114">
        <v>9579</v>
      </c>
      <c r="H30" s="140">
        <v>9491</v>
      </c>
      <c r="I30" s="115">
        <v>-490</v>
      </c>
      <c r="J30" s="116">
        <v>-5.1627857970709092</v>
      </c>
    </row>
    <row r="31" spans="1:10" s="110" customFormat="1" ht="13.5" customHeight="1" x14ac:dyDescent="0.2">
      <c r="A31" s="118"/>
      <c r="B31" s="121" t="s">
        <v>110</v>
      </c>
      <c r="C31" s="113">
        <v>18.397476917451321</v>
      </c>
      <c r="D31" s="115">
        <v>4025</v>
      </c>
      <c r="E31" s="114">
        <v>4105</v>
      </c>
      <c r="F31" s="114">
        <v>4200</v>
      </c>
      <c r="G31" s="114">
        <v>4202</v>
      </c>
      <c r="H31" s="140">
        <v>4207</v>
      </c>
      <c r="I31" s="115">
        <v>-182</v>
      </c>
      <c r="J31" s="116">
        <v>-4.3261231281198</v>
      </c>
    </row>
    <row r="32" spans="1:10" s="110" customFormat="1" ht="13.5" customHeight="1" x14ac:dyDescent="0.2">
      <c r="A32" s="120"/>
      <c r="B32" s="121" t="s">
        <v>111</v>
      </c>
      <c r="C32" s="113">
        <v>20.874851448944145</v>
      </c>
      <c r="D32" s="115">
        <v>4567</v>
      </c>
      <c r="E32" s="114">
        <v>4676</v>
      </c>
      <c r="F32" s="114">
        <v>4625</v>
      </c>
      <c r="G32" s="114">
        <v>4582</v>
      </c>
      <c r="H32" s="140">
        <v>4478</v>
      </c>
      <c r="I32" s="115">
        <v>89</v>
      </c>
      <c r="J32" s="116">
        <v>1.9874944171505136</v>
      </c>
    </row>
    <row r="33" spans="1:10" s="110" customFormat="1" ht="13.5" customHeight="1" x14ac:dyDescent="0.2">
      <c r="A33" s="120"/>
      <c r="B33" s="121" t="s">
        <v>112</v>
      </c>
      <c r="C33" s="113">
        <v>2.344821281652802</v>
      </c>
      <c r="D33" s="115">
        <v>513</v>
      </c>
      <c r="E33" s="114">
        <v>546</v>
      </c>
      <c r="F33" s="114">
        <v>537</v>
      </c>
      <c r="G33" s="114">
        <v>456</v>
      </c>
      <c r="H33" s="140">
        <v>456</v>
      </c>
      <c r="I33" s="115">
        <v>57</v>
      </c>
      <c r="J33" s="116">
        <v>12.5</v>
      </c>
    </row>
    <row r="34" spans="1:10" s="110" customFormat="1" ht="13.5" customHeight="1" x14ac:dyDescent="0.2">
      <c r="A34" s="118" t="s">
        <v>113</v>
      </c>
      <c r="B34" s="122" t="s">
        <v>116</v>
      </c>
      <c r="C34" s="113">
        <v>93.669439619709294</v>
      </c>
      <c r="D34" s="115">
        <v>20493</v>
      </c>
      <c r="E34" s="114">
        <v>21345</v>
      </c>
      <c r="F34" s="114">
        <v>21175</v>
      </c>
      <c r="G34" s="114">
        <v>21639</v>
      </c>
      <c r="H34" s="140">
        <v>21132</v>
      </c>
      <c r="I34" s="115">
        <v>-639</v>
      </c>
      <c r="J34" s="116">
        <v>-3.0238500851788754</v>
      </c>
    </row>
    <row r="35" spans="1:10" s="110" customFormat="1" ht="13.5" customHeight="1" x14ac:dyDescent="0.2">
      <c r="A35" s="118"/>
      <c r="B35" s="119" t="s">
        <v>117</v>
      </c>
      <c r="C35" s="113">
        <v>6.2162903373251668</v>
      </c>
      <c r="D35" s="115">
        <v>1360</v>
      </c>
      <c r="E35" s="114">
        <v>1464</v>
      </c>
      <c r="F35" s="114">
        <v>1410</v>
      </c>
      <c r="G35" s="114">
        <v>1429</v>
      </c>
      <c r="H35" s="140">
        <v>1365</v>
      </c>
      <c r="I35" s="115">
        <v>-5</v>
      </c>
      <c r="J35" s="116">
        <v>-0.36630036630036628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15764</v>
      </c>
      <c r="E37" s="114">
        <v>16540</v>
      </c>
      <c r="F37" s="114">
        <v>16308</v>
      </c>
      <c r="G37" s="114">
        <v>16959</v>
      </c>
      <c r="H37" s="140">
        <v>16502</v>
      </c>
      <c r="I37" s="115">
        <v>-738</v>
      </c>
      <c r="J37" s="116">
        <v>-4.4721851896739793</v>
      </c>
    </row>
    <row r="38" spans="1:10" s="110" customFormat="1" ht="13.5" customHeight="1" x14ac:dyDescent="0.2">
      <c r="A38" s="118" t="s">
        <v>105</v>
      </c>
      <c r="B38" s="119" t="s">
        <v>106</v>
      </c>
      <c r="C38" s="113">
        <v>47.48160365389495</v>
      </c>
      <c r="D38" s="115">
        <v>7485</v>
      </c>
      <c r="E38" s="114">
        <v>7840</v>
      </c>
      <c r="F38" s="114">
        <v>7736</v>
      </c>
      <c r="G38" s="114">
        <v>8067</v>
      </c>
      <c r="H38" s="140">
        <v>7830</v>
      </c>
      <c r="I38" s="115">
        <v>-345</v>
      </c>
      <c r="J38" s="116">
        <v>-4.4061302681992336</v>
      </c>
    </row>
    <row r="39" spans="1:10" s="110" customFormat="1" ht="13.5" customHeight="1" x14ac:dyDescent="0.2">
      <c r="A39" s="120"/>
      <c r="B39" s="119" t="s">
        <v>107</v>
      </c>
      <c r="C39" s="113">
        <v>52.51839634610505</v>
      </c>
      <c r="D39" s="115">
        <v>8279</v>
      </c>
      <c r="E39" s="114">
        <v>8700</v>
      </c>
      <c r="F39" s="114">
        <v>8572</v>
      </c>
      <c r="G39" s="114">
        <v>8892</v>
      </c>
      <c r="H39" s="140">
        <v>8672</v>
      </c>
      <c r="I39" s="115">
        <v>-393</v>
      </c>
      <c r="J39" s="116">
        <v>-4.5318265682656831</v>
      </c>
    </row>
    <row r="40" spans="1:10" s="110" customFormat="1" ht="13.5" customHeight="1" x14ac:dyDescent="0.2">
      <c r="A40" s="118" t="s">
        <v>105</v>
      </c>
      <c r="B40" s="121" t="s">
        <v>108</v>
      </c>
      <c r="C40" s="113">
        <v>23.198426795229636</v>
      </c>
      <c r="D40" s="115">
        <v>3657</v>
      </c>
      <c r="E40" s="114">
        <v>3961</v>
      </c>
      <c r="F40" s="114">
        <v>3674</v>
      </c>
      <c r="G40" s="114">
        <v>4112</v>
      </c>
      <c r="H40" s="140">
        <v>3692</v>
      </c>
      <c r="I40" s="115">
        <v>-35</v>
      </c>
      <c r="J40" s="116">
        <v>-0.94799566630552545</v>
      </c>
    </row>
    <row r="41" spans="1:10" s="110" customFormat="1" ht="13.5" customHeight="1" x14ac:dyDescent="0.2">
      <c r="A41" s="118"/>
      <c r="B41" s="121" t="s">
        <v>109</v>
      </c>
      <c r="C41" s="113">
        <v>29.491245876681045</v>
      </c>
      <c r="D41" s="115">
        <v>4649</v>
      </c>
      <c r="E41" s="114">
        <v>4939</v>
      </c>
      <c r="F41" s="114">
        <v>4963</v>
      </c>
      <c r="G41" s="114">
        <v>5181</v>
      </c>
      <c r="H41" s="140">
        <v>5209</v>
      </c>
      <c r="I41" s="115">
        <v>-560</v>
      </c>
      <c r="J41" s="116">
        <v>-10.750623920138223</v>
      </c>
    </row>
    <row r="42" spans="1:10" s="110" customFormat="1" ht="13.5" customHeight="1" x14ac:dyDescent="0.2">
      <c r="A42" s="118"/>
      <c r="B42" s="121" t="s">
        <v>110</v>
      </c>
      <c r="C42" s="113">
        <v>18.929205785333671</v>
      </c>
      <c r="D42" s="115">
        <v>2984</v>
      </c>
      <c r="E42" s="114">
        <v>3058</v>
      </c>
      <c r="F42" s="114">
        <v>3131</v>
      </c>
      <c r="G42" s="114">
        <v>3168</v>
      </c>
      <c r="H42" s="140">
        <v>3202</v>
      </c>
      <c r="I42" s="115">
        <v>-218</v>
      </c>
      <c r="J42" s="116">
        <v>-6.8082448469706431</v>
      </c>
    </row>
    <row r="43" spans="1:10" s="110" customFormat="1" ht="13.5" customHeight="1" x14ac:dyDescent="0.2">
      <c r="A43" s="120"/>
      <c r="B43" s="121" t="s">
        <v>111</v>
      </c>
      <c r="C43" s="113">
        <v>28.381121542755647</v>
      </c>
      <c r="D43" s="115">
        <v>4474</v>
      </c>
      <c r="E43" s="114">
        <v>4582</v>
      </c>
      <c r="F43" s="114">
        <v>4540</v>
      </c>
      <c r="G43" s="114">
        <v>4498</v>
      </c>
      <c r="H43" s="140">
        <v>4399</v>
      </c>
      <c r="I43" s="115">
        <v>75</v>
      </c>
      <c r="J43" s="116">
        <v>1.7049329393043873</v>
      </c>
    </row>
    <row r="44" spans="1:10" s="110" customFormat="1" ht="13.5" customHeight="1" x14ac:dyDescent="0.2">
      <c r="A44" s="120"/>
      <c r="B44" s="121" t="s">
        <v>112</v>
      </c>
      <c r="C44" s="113">
        <v>3.1337224054808424</v>
      </c>
      <c r="D44" s="115">
        <v>494</v>
      </c>
      <c r="E44" s="114">
        <v>527</v>
      </c>
      <c r="F44" s="114">
        <v>524</v>
      </c>
      <c r="G44" s="114">
        <v>447</v>
      </c>
      <c r="H44" s="140">
        <v>445</v>
      </c>
      <c r="I44" s="115">
        <v>49</v>
      </c>
      <c r="J44" s="116">
        <v>11.011235955056179</v>
      </c>
    </row>
    <row r="45" spans="1:10" s="110" customFormat="1" ht="13.5" customHeight="1" x14ac:dyDescent="0.2">
      <c r="A45" s="118" t="s">
        <v>113</v>
      </c>
      <c r="B45" s="122" t="s">
        <v>116</v>
      </c>
      <c r="C45" s="113">
        <v>93.161634103019537</v>
      </c>
      <c r="D45" s="115">
        <v>14686</v>
      </c>
      <c r="E45" s="114">
        <v>15355</v>
      </c>
      <c r="F45" s="114">
        <v>15191</v>
      </c>
      <c r="G45" s="114">
        <v>15780</v>
      </c>
      <c r="H45" s="140">
        <v>15361</v>
      </c>
      <c r="I45" s="115">
        <v>-675</v>
      </c>
      <c r="J45" s="116">
        <v>-4.3942451663303173</v>
      </c>
    </row>
    <row r="46" spans="1:10" s="110" customFormat="1" ht="13.5" customHeight="1" x14ac:dyDescent="0.2">
      <c r="A46" s="118"/>
      <c r="B46" s="119" t="s">
        <v>117</v>
      </c>
      <c r="C46" s="113">
        <v>6.6797767064196902</v>
      </c>
      <c r="D46" s="115">
        <v>1053</v>
      </c>
      <c r="E46" s="114">
        <v>1160</v>
      </c>
      <c r="F46" s="114">
        <v>1093</v>
      </c>
      <c r="G46" s="114">
        <v>1152</v>
      </c>
      <c r="H46" s="140">
        <v>1105</v>
      </c>
      <c r="I46" s="115">
        <v>-52</v>
      </c>
      <c r="J46" s="116">
        <v>-4.7058823529411766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6114</v>
      </c>
      <c r="E48" s="114">
        <v>6294</v>
      </c>
      <c r="F48" s="114">
        <v>6301</v>
      </c>
      <c r="G48" s="114">
        <v>6136</v>
      </c>
      <c r="H48" s="140">
        <v>6032</v>
      </c>
      <c r="I48" s="115">
        <v>82</v>
      </c>
      <c r="J48" s="116">
        <v>1.3594164456233422</v>
      </c>
    </row>
    <row r="49" spans="1:12" s="110" customFormat="1" ht="13.5" customHeight="1" x14ac:dyDescent="0.2">
      <c r="A49" s="118" t="s">
        <v>105</v>
      </c>
      <c r="B49" s="119" t="s">
        <v>106</v>
      </c>
      <c r="C49" s="113">
        <v>44.079162577690546</v>
      </c>
      <c r="D49" s="115">
        <v>2695</v>
      </c>
      <c r="E49" s="114">
        <v>2725</v>
      </c>
      <c r="F49" s="114">
        <v>2767</v>
      </c>
      <c r="G49" s="114">
        <v>2655</v>
      </c>
      <c r="H49" s="140">
        <v>2629</v>
      </c>
      <c r="I49" s="115">
        <v>66</v>
      </c>
      <c r="J49" s="116">
        <v>2.510460251046025</v>
      </c>
    </row>
    <row r="50" spans="1:12" s="110" customFormat="1" ht="13.5" customHeight="1" x14ac:dyDescent="0.2">
      <c r="A50" s="120"/>
      <c r="B50" s="119" t="s">
        <v>107</v>
      </c>
      <c r="C50" s="113">
        <v>55.920837422309454</v>
      </c>
      <c r="D50" s="115">
        <v>3419</v>
      </c>
      <c r="E50" s="114">
        <v>3569</v>
      </c>
      <c r="F50" s="114">
        <v>3534</v>
      </c>
      <c r="G50" s="114">
        <v>3481</v>
      </c>
      <c r="H50" s="140">
        <v>3403</v>
      </c>
      <c r="I50" s="115">
        <v>16</v>
      </c>
      <c r="J50" s="116">
        <v>0.47017337643255952</v>
      </c>
    </row>
    <row r="51" spans="1:12" s="110" customFormat="1" ht="13.5" customHeight="1" x14ac:dyDescent="0.2">
      <c r="A51" s="118" t="s">
        <v>105</v>
      </c>
      <c r="B51" s="121" t="s">
        <v>108</v>
      </c>
      <c r="C51" s="113">
        <v>10.271508014393197</v>
      </c>
      <c r="D51" s="115">
        <v>628</v>
      </c>
      <c r="E51" s="114">
        <v>657</v>
      </c>
      <c r="F51" s="114">
        <v>684</v>
      </c>
      <c r="G51" s="114">
        <v>620</v>
      </c>
      <c r="H51" s="140">
        <v>666</v>
      </c>
      <c r="I51" s="115">
        <v>-38</v>
      </c>
      <c r="J51" s="116">
        <v>-5.7057057057057055</v>
      </c>
    </row>
    <row r="52" spans="1:12" s="110" customFormat="1" ht="13.5" customHeight="1" x14ac:dyDescent="0.2">
      <c r="A52" s="118"/>
      <c r="B52" s="121" t="s">
        <v>109</v>
      </c>
      <c r="C52" s="113">
        <v>71.180896303565589</v>
      </c>
      <c r="D52" s="115">
        <v>4352</v>
      </c>
      <c r="E52" s="114">
        <v>4496</v>
      </c>
      <c r="F52" s="114">
        <v>4463</v>
      </c>
      <c r="G52" s="114">
        <v>4398</v>
      </c>
      <c r="H52" s="140">
        <v>4282</v>
      </c>
      <c r="I52" s="115">
        <v>70</v>
      </c>
      <c r="J52" s="116">
        <v>1.6347501167678655</v>
      </c>
    </row>
    <row r="53" spans="1:12" s="110" customFormat="1" ht="13.5" customHeight="1" x14ac:dyDescent="0.2">
      <c r="A53" s="118"/>
      <c r="B53" s="121" t="s">
        <v>110</v>
      </c>
      <c r="C53" s="113">
        <v>17.026496565260057</v>
      </c>
      <c r="D53" s="115">
        <v>1041</v>
      </c>
      <c r="E53" s="114">
        <v>1047</v>
      </c>
      <c r="F53" s="114">
        <v>1069</v>
      </c>
      <c r="G53" s="114">
        <v>1034</v>
      </c>
      <c r="H53" s="140">
        <v>1005</v>
      </c>
      <c r="I53" s="115">
        <v>36</v>
      </c>
      <c r="J53" s="116">
        <v>3.5820895522388061</v>
      </c>
    </row>
    <row r="54" spans="1:12" s="110" customFormat="1" ht="13.5" customHeight="1" x14ac:dyDescent="0.2">
      <c r="A54" s="120"/>
      <c r="B54" s="121" t="s">
        <v>111</v>
      </c>
      <c r="C54" s="113">
        <v>1.5210991167811581</v>
      </c>
      <c r="D54" s="115">
        <v>93</v>
      </c>
      <c r="E54" s="114">
        <v>94</v>
      </c>
      <c r="F54" s="114">
        <v>85</v>
      </c>
      <c r="G54" s="114">
        <v>84</v>
      </c>
      <c r="H54" s="140">
        <v>79</v>
      </c>
      <c r="I54" s="115">
        <v>14</v>
      </c>
      <c r="J54" s="116">
        <v>17.721518987341771</v>
      </c>
    </row>
    <row r="55" spans="1:12" s="110" customFormat="1" ht="13.5" customHeight="1" x14ac:dyDescent="0.2">
      <c r="A55" s="120"/>
      <c r="B55" s="121" t="s">
        <v>112</v>
      </c>
      <c r="C55" s="113">
        <v>0.31076218514883874</v>
      </c>
      <c r="D55" s="115">
        <v>19</v>
      </c>
      <c r="E55" s="114">
        <v>19</v>
      </c>
      <c r="F55" s="114">
        <v>13</v>
      </c>
      <c r="G55" s="114">
        <v>9</v>
      </c>
      <c r="H55" s="140">
        <v>11</v>
      </c>
      <c r="I55" s="115">
        <v>8</v>
      </c>
      <c r="J55" s="116">
        <v>72.727272727272734</v>
      </c>
    </row>
    <row r="56" spans="1:12" s="110" customFormat="1" ht="13.5" customHeight="1" x14ac:dyDescent="0.2">
      <c r="A56" s="118" t="s">
        <v>113</v>
      </c>
      <c r="B56" s="122" t="s">
        <v>116</v>
      </c>
      <c r="C56" s="113">
        <v>94.97873732417402</v>
      </c>
      <c r="D56" s="115">
        <v>5807</v>
      </c>
      <c r="E56" s="114">
        <v>5990</v>
      </c>
      <c r="F56" s="114">
        <v>5984</v>
      </c>
      <c r="G56" s="114">
        <v>5859</v>
      </c>
      <c r="H56" s="140">
        <v>5771</v>
      </c>
      <c r="I56" s="115">
        <v>36</v>
      </c>
      <c r="J56" s="116">
        <v>0.62380869866574251</v>
      </c>
    </row>
    <row r="57" spans="1:12" s="110" customFormat="1" ht="13.5" customHeight="1" x14ac:dyDescent="0.2">
      <c r="A57" s="142"/>
      <c r="B57" s="124" t="s">
        <v>117</v>
      </c>
      <c r="C57" s="125">
        <v>5.0212626758259731</v>
      </c>
      <c r="D57" s="143">
        <v>307</v>
      </c>
      <c r="E57" s="144">
        <v>304</v>
      </c>
      <c r="F57" s="144">
        <v>317</v>
      </c>
      <c r="G57" s="144">
        <v>277</v>
      </c>
      <c r="H57" s="145">
        <v>260</v>
      </c>
      <c r="I57" s="143">
        <v>47</v>
      </c>
      <c r="J57" s="146">
        <v>18.076923076923077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168619</v>
      </c>
      <c r="E12" s="236">
        <v>168843</v>
      </c>
      <c r="F12" s="114">
        <v>169604</v>
      </c>
      <c r="G12" s="114">
        <v>167048</v>
      </c>
      <c r="H12" s="140">
        <v>166356</v>
      </c>
      <c r="I12" s="115">
        <v>2263</v>
      </c>
      <c r="J12" s="116">
        <v>1.360335665680829</v>
      </c>
    </row>
    <row r="13" spans="1:15" s="110" customFormat="1" ht="12" customHeight="1" x14ac:dyDescent="0.2">
      <c r="A13" s="118" t="s">
        <v>105</v>
      </c>
      <c r="B13" s="119" t="s">
        <v>106</v>
      </c>
      <c r="C13" s="113">
        <v>50.889875992622422</v>
      </c>
      <c r="D13" s="115">
        <v>85810</v>
      </c>
      <c r="E13" s="114">
        <v>85669</v>
      </c>
      <c r="F13" s="114">
        <v>86452</v>
      </c>
      <c r="G13" s="114">
        <v>84875</v>
      </c>
      <c r="H13" s="140">
        <v>84236</v>
      </c>
      <c r="I13" s="115">
        <v>1574</v>
      </c>
      <c r="J13" s="116">
        <v>1.8685597606723967</v>
      </c>
    </row>
    <row r="14" spans="1:15" s="110" customFormat="1" ht="12" customHeight="1" x14ac:dyDescent="0.2">
      <c r="A14" s="118"/>
      <c r="B14" s="119" t="s">
        <v>107</v>
      </c>
      <c r="C14" s="113">
        <v>49.110124007377578</v>
      </c>
      <c r="D14" s="115">
        <v>82809</v>
      </c>
      <c r="E14" s="114">
        <v>83174</v>
      </c>
      <c r="F14" s="114">
        <v>83152</v>
      </c>
      <c r="G14" s="114">
        <v>82173</v>
      </c>
      <c r="H14" s="140">
        <v>82120</v>
      </c>
      <c r="I14" s="115">
        <v>689</v>
      </c>
      <c r="J14" s="116">
        <v>0.83901607403799316</v>
      </c>
    </row>
    <row r="15" spans="1:15" s="110" customFormat="1" ht="12" customHeight="1" x14ac:dyDescent="0.2">
      <c r="A15" s="118" t="s">
        <v>105</v>
      </c>
      <c r="B15" s="121" t="s">
        <v>108</v>
      </c>
      <c r="C15" s="113">
        <v>8.487181159893014</v>
      </c>
      <c r="D15" s="115">
        <v>14311</v>
      </c>
      <c r="E15" s="114">
        <v>14739</v>
      </c>
      <c r="F15" s="114">
        <v>14883</v>
      </c>
      <c r="G15" s="114">
        <v>13029</v>
      </c>
      <c r="H15" s="140">
        <v>13364</v>
      </c>
      <c r="I15" s="115">
        <v>947</v>
      </c>
      <c r="J15" s="116">
        <v>7.0862017360071832</v>
      </c>
    </row>
    <row r="16" spans="1:15" s="110" customFormat="1" ht="12" customHeight="1" x14ac:dyDescent="0.2">
      <c r="A16" s="118"/>
      <c r="B16" s="121" t="s">
        <v>109</v>
      </c>
      <c r="C16" s="113">
        <v>67.827469027808249</v>
      </c>
      <c r="D16" s="115">
        <v>114370</v>
      </c>
      <c r="E16" s="114">
        <v>114336</v>
      </c>
      <c r="F16" s="114">
        <v>115205</v>
      </c>
      <c r="G16" s="114">
        <v>115035</v>
      </c>
      <c r="H16" s="140">
        <v>114608</v>
      </c>
      <c r="I16" s="115">
        <v>-238</v>
      </c>
      <c r="J16" s="116">
        <v>-0.20766438643026663</v>
      </c>
    </row>
    <row r="17" spans="1:10" s="110" customFormat="1" ht="12" customHeight="1" x14ac:dyDescent="0.2">
      <c r="A17" s="118"/>
      <c r="B17" s="121" t="s">
        <v>110</v>
      </c>
      <c r="C17" s="113">
        <v>22.696730498935469</v>
      </c>
      <c r="D17" s="115">
        <v>38271</v>
      </c>
      <c r="E17" s="114">
        <v>38092</v>
      </c>
      <c r="F17" s="114">
        <v>37887</v>
      </c>
      <c r="G17" s="114">
        <v>37393</v>
      </c>
      <c r="H17" s="140">
        <v>36851</v>
      </c>
      <c r="I17" s="115">
        <v>1420</v>
      </c>
      <c r="J17" s="116">
        <v>3.8533554041952729</v>
      </c>
    </row>
    <row r="18" spans="1:10" s="110" customFormat="1" ht="12" customHeight="1" x14ac:dyDescent="0.2">
      <c r="A18" s="120"/>
      <c r="B18" s="121" t="s">
        <v>111</v>
      </c>
      <c r="C18" s="113">
        <v>0.9886193133632627</v>
      </c>
      <c r="D18" s="115">
        <v>1667</v>
      </c>
      <c r="E18" s="114">
        <v>1676</v>
      </c>
      <c r="F18" s="114">
        <v>1629</v>
      </c>
      <c r="G18" s="114">
        <v>1591</v>
      </c>
      <c r="H18" s="140">
        <v>1533</v>
      </c>
      <c r="I18" s="115">
        <v>134</v>
      </c>
      <c r="J18" s="116">
        <v>8.7410306588388789</v>
      </c>
    </row>
    <row r="19" spans="1:10" s="110" customFormat="1" ht="12" customHeight="1" x14ac:dyDescent="0.2">
      <c r="A19" s="120"/>
      <c r="B19" s="121" t="s">
        <v>112</v>
      </c>
      <c r="C19" s="113">
        <v>0.30838754825968606</v>
      </c>
      <c r="D19" s="115">
        <v>520</v>
      </c>
      <c r="E19" s="114">
        <v>510</v>
      </c>
      <c r="F19" s="114">
        <v>531</v>
      </c>
      <c r="G19" s="114">
        <v>482</v>
      </c>
      <c r="H19" s="140">
        <v>476</v>
      </c>
      <c r="I19" s="115">
        <v>44</v>
      </c>
      <c r="J19" s="116">
        <v>9.2436974789915958</v>
      </c>
    </row>
    <row r="20" spans="1:10" s="110" customFormat="1" ht="12" customHeight="1" x14ac:dyDescent="0.2">
      <c r="A20" s="118" t="s">
        <v>113</v>
      </c>
      <c r="B20" s="119" t="s">
        <v>181</v>
      </c>
      <c r="C20" s="113">
        <v>69.477935463975001</v>
      </c>
      <c r="D20" s="115">
        <v>117153</v>
      </c>
      <c r="E20" s="114">
        <v>117530</v>
      </c>
      <c r="F20" s="114">
        <v>118883</v>
      </c>
      <c r="G20" s="114">
        <v>116939</v>
      </c>
      <c r="H20" s="140">
        <v>116778</v>
      </c>
      <c r="I20" s="115">
        <v>375</v>
      </c>
      <c r="J20" s="116">
        <v>0.32112212916816524</v>
      </c>
    </row>
    <row r="21" spans="1:10" s="110" customFormat="1" ht="12" customHeight="1" x14ac:dyDescent="0.2">
      <c r="A21" s="118"/>
      <c r="B21" s="119" t="s">
        <v>182</v>
      </c>
      <c r="C21" s="113">
        <v>30.522064536025002</v>
      </c>
      <c r="D21" s="115">
        <v>51466</v>
      </c>
      <c r="E21" s="114">
        <v>51313</v>
      </c>
      <c r="F21" s="114">
        <v>50721</v>
      </c>
      <c r="G21" s="114">
        <v>50109</v>
      </c>
      <c r="H21" s="140">
        <v>49578</v>
      </c>
      <c r="I21" s="115">
        <v>1888</v>
      </c>
      <c r="J21" s="116">
        <v>3.8081407075719067</v>
      </c>
    </row>
    <row r="22" spans="1:10" s="110" customFormat="1" ht="12" customHeight="1" x14ac:dyDescent="0.2">
      <c r="A22" s="118" t="s">
        <v>113</v>
      </c>
      <c r="B22" s="119" t="s">
        <v>116</v>
      </c>
      <c r="C22" s="113">
        <v>94.584240210177981</v>
      </c>
      <c r="D22" s="115">
        <v>159487</v>
      </c>
      <c r="E22" s="114">
        <v>160006</v>
      </c>
      <c r="F22" s="114">
        <v>160702</v>
      </c>
      <c r="G22" s="114">
        <v>158601</v>
      </c>
      <c r="H22" s="140">
        <v>158268</v>
      </c>
      <c r="I22" s="115">
        <v>1219</v>
      </c>
      <c r="J22" s="116">
        <v>0.77021255086309293</v>
      </c>
    </row>
    <row r="23" spans="1:10" s="110" customFormat="1" ht="12" customHeight="1" x14ac:dyDescent="0.2">
      <c r="A23" s="118"/>
      <c r="B23" s="119" t="s">
        <v>117</v>
      </c>
      <c r="C23" s="113">
        <v>5.3932237766799709</v>
      </c>
      <c r="D23" s="115">
        <v>9094</v>
      </c>
      <c r="E23" s="114">
        <v>8802</v>
      </c>
      <c r="F23" s="114">
        <v>8856</v>
      </c>
      <c r="G23" s="114">
        <v>8401</v>
      </c>
      <c r="H23" s="140">
        <v>8039</v>
      </c>
      <c r="I23" s="115">
        <v>1055</v>
      </c>
      <c r="J23" s="116">
        <v>13.123522826222167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164953</v>
      </c>
      <c r="E64" s="236">
        <v>165594</v>
      </c>
      <c r="F64" s="236">
        <v>166379</v>
      </c>
      <c r="G64" s="236">
        <v>163876</v>
      </c>
      <c r="H64" s="140">
        <v>163587</v>
      </c>
      <c r="I64" s="115">
        <v>1366</v>
      </c>
      <c r="J64" s="116">
        <v>0.8350296783974277</v>
      </c>
    </row>
    <row r="65" spans="1:12" s="110" customFormat="1" ht="12" customHeight="1" x14ac:dyDescent="0.2">
      <c r="A65" s="118" t="s">
        <v>105</v>
      </c>
      <c r="B65" s="119" t="s">
        <v>106</v>
      </c>
      <c r="C65" s="113">
        <v>52.141519099379821</v>
      </c>
      <c r="D65" s="235">
        <v>86009</v>
      </c>
      <c r="E65" s="236">
        <v>86227</v>
      </c>
      <c r="F65" s="236">
        <v>86910</v>
      </c>
      <c r="G65" s="236">
        <v>85409</v>
      </c>
      <c r="H65" s="140">
        <v>84971</v>
      </c>
      <c r="I65" s="115">
        <v>1038</v>
      </c>
      <c r="J65" s="116">
        <v>1.2215932494615811</v>
      </c>
    </row>
    <row r="66" spans="1:12" s="110" customFormat="1" ht="12" customHeight="1" x14ac:dyDescent="0.2">
      <c r="A66" s="118"/>
      <c r="B66" s="119" t="s">
        <v>107</v>
      </c>
      <c r="C66" s="113">
        <v>47.858480900620179</v>
      </c>
      <c r="D66" s="235">
        <v>78944</v>
      </c>
      <c r="E66" s="236">
        <v>79367</v>
      </c>
      <c r="F66" s="236">
        <v>79469</v>
      </c>
      <c r="G66" s="236">
        <v>78467</v>
      </c>
      <c r="H66" s="140">
        <v>78616</v>
      </c>
      <c r="I66" s="115">
        <v>328</v>
      </c>
      <c r="J66" s="116">
        <v>0.41721786913605374</v>
      </c>
    </row>
    <row r="67" spans="1:12" s="110" customFormat="1" ht="12" customHeight="1" x14ac:dyDescent="0.2">
      <c r="A67" s="118" t="s">
        <v>105</v>
      </c>
      <c r="B67" s="121" t="s">
        <v>108</v>
      </c>
      <c r="C67" s="113">
        <v>8.3496511127412045</v>
      </c>
      <c r="D67" s="235">
        <v>13773</v>
      </c>
      <c r="E67" s="236">
        <v>14198</v>
      </c>
      <c r="F67" s="236">
        <v>14392</v>
      </c>
      <c r="G67" s="236">
        <v>12507</v>
      </c>
      <c r="H67" s="140">
        <v>12752</v>
      </c>
      <c r="I67" s="115">
        <v>1021</v>
      </c>
      <c r="J67" s="116">
        <v>8.0065872020075286</v>
      </c>
    </row>
    <row r="68" spans="1:12" s="110" customFormat="1" ht="12" customHeight="1" x14ac:dyDescent="0.2">
      <c r="A68" s="118"/>
      <c r="B68" s="121" t="s">
        <v>109</v>
      </c>
      <c r="C68" s="113">
        <v>68.607421507944693</v>
      </c>
      <c r="D68" s="235">
        <v>113170</v>
      </c>
      <c r="E68" s="236">
        <v>113413</v>
      </c>
      <c r="F68" s="236">
        <v>114213</v>
      </c>
      <c r="G68" s="236">
        <v>114091</v>
      </c>
      <c r="H68" s="140">
        <v>114029</v>
      </c>
      <c r="I68" s="115">
        <v>-859</v>
      </c>
      <c r="J68" s="116">
        <v>-0.75331713862263106</v>
      </c>
    </row>
    <row r="69" spans="1:12" s="110" customFormat="1" ht="12" customHeight="1" x14ac:dyDescent="0.2">
      <c r="A69" s="118"/>
      <c r="B69" s="121" t="s">
        <v>110</v>
      </c>
      <c r="C69" s="113">
        <v>22.113571744678787</v>
      </c>
      <c r="D69" s="235">
        <v>36477</v>
      </c>
      <c r="E69" s="236">
        <v>36412</v>
      </c>
      <c r="F69" s="236">
        <v>36265</v>
      </c>
      <c r="G69" s="236">
        <v>35806</v>
      </c>
      <c r="H69" s="140">
        <v>35389</v>
      </c>
      <c r="I69" s="115">
        <v>1088</v>
      </c>
      <c r="J69" s="116">
        <v>3.0744016502302975</v>
      </c>
    </row>
    <row r="70" spans="1:12" s="110" customFormat="1" ht="12" customHeight="1" x14ac:dyDescent="0.2">
      <c r="A70" s="120"/>
      <c r="B70" s="121" t="s">
        <v>111</v>
      </c>
      <c r="C70" s="113">
        <v>0.92935563463532034</v>
      </c>
      <c r="D70" s="235">
        <v>1533</v>
      </c>
      <c r="E70" s="236">
        <v>1571</v>
      </c>
      <c r="F70" s="236">
        <v>1509</v>
      </c>
      <c r="G70" s="236">
        <v>1472</v>
      </c>
      <c r="H70" s="140">
        <v>1417</v>
      </c>
      <c r="I70" s="115">
        <v>116</v>
      </c>
      <c r="J70" s="116">
        <v>8.186309103740296</v>
      </c>
    </row>
    <row r="71" spans="1:12" s="110" customFormat="1" ht="12" customHeight="1" x14ac:dyDescent="0.2">
      <c r="A71" s="120"/>
      <c r="B71" s="121" t="s">
        <v>112</v>
      </c>
      <c r="C71" s="113">
        <v>0.31281637799858142</v>
      </c>
      <c r="D71" s="235">
        <v>516</v>
      </c>
      <c r="E71" s="236">
        <v>499</v>
      </c>
      <c r="F71" s="236">
        <v>506</v>
      </c>
      <c r="G71" s="236">
        <v>464</v>
      </c>
      <c r="H71" s="140">
        <v>463</v>
      </c>
      <c r="I71" s="115">
        <v>53</v>
      </c>
      <c r="J71" s="116">
        <v>11.447084233261339</v>
      </c>
    </row>
    <row r="72" spans="1:12" s="110" customFormat="1" ht="12" customHeight="1" x14ac:dyDescent="0.2">
      <c r="A72" s="118" t="s">
        <v>113</v>
      </c>
      <c r="B72" s="119" t="s">
        <v>181</v>
      </c>
      <c r="C72" s="113">
        <v>69.859293253229708</v>
      </c>
      <c r="D72" s="235">
        <v>115235</v>
      </c>
      <c r="E72" s="236">
        <v>115873</v>
      </c>
      <c r="F72" s="236">
        <v>116943</v>
      </c>
      <c r="G72" s="236">
        <v>115076</v>
      </c>
      <c r="H72" s="140">
        <v>115164</v>
      </c>
      <c r="I72" s="115">
        <v>71</v>
      </c>
      <c r="J72" s="116">
        <v>6.1651210447709354E-2</v>
      </c>
    </row>
    <row r="73" spans="1:12" s="110" customFormat="1" ht="12" customHeight="1" x14ac:dyDescent="0.2">
      <c r="A73" s="118"/>
      <c r="B73" s="119" t="s">
        <v>182</v>
      </c>
      <c r="C73" s="113">
        <v>30.140706746770292</v>
      </c>
      <c r="D73" s="115">
        <v>49718</v>
      </c>
      <c r="E73" s="114">
        <v>49721</v>
      </c>
      <c r="F73" s="114">
        <v>49436</v>
      </c>
      <c r="G73" s="114">
        <v>48800</v>
      </c>
      <c r="H73" s="140">
        <v>48423</v>
      </c>
      <c r="I73" s="115">
        <v>1295</v>
      </c>
      <c r="J73" s="116">
        <v>2.6743489664002644</v>
      </c>
    </row>
    <row r="74" spans="1:12" s="110" customFormat="1" ht="12" customHeight="1" x14ac:dyDescent="0.2">
      <c r="A74" s="118" t="s">
        <v>113</v>
      </c>
      <c r="B74" s="119" t="s">
        <v>116</v>
      </c>
      <c r="C74" s="113">
        <v>94.924008657011385</v>
      </c>
      <c r="D74" s="115">
        <v>156580</v>
      </c>
      <c r="E74" s="114">
        <v>157436</v>
      </c>
      <c r="F74" s="114">
        <v>158239</v>
      </c>
      <c r="G74" s="114">
        <v>156139</v>
      </c>
      <c r="H74" s="140">
        <v>156164</v>
      </c>
      <c r="I74" s="115">
        <v>416</v>
      </c>
      <c r="J74" s="116">
        <v>0.26638661919520507</v>
      </c>
    </row>
    <row r="75" spans="1:12" s="110" customFormat="1" ht="12" customHeight="1" x14ac:dyDescent="0.2">
      <c r="A75" s="142"/>
      <c r="B75" s="124" t="s">
        <v>117</v>
      </c>
      <c r="C75" s="125">
        <v>5.045073445163168</v>
      </c>
      <c r="D75" s="143">
        <v>8322</v>
      </c>
      <c r="E75" s="144">
        <v>8114</v>
      </c>
      <c r="F75" s="144">
        <v>8091</v>
      </c>
      <c r="G75" s="144">
        <v>7689</v>
      </c>
      <c r="H75" s="145">
        <v>7375</v>
      </c>
      <c r="I75" s="143">
        <v>947</v>
      </c>
      <c r="J75" s="146">
        <v>12.840677966101694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168619</v>
      </c>
      <c r="G11" s="114">
        <v>168843</v>
      </c>
      <c r="H11" s="114">
        <v>169604</v>
      </c>
      <c r="I11" s="114">
        <v>167048</v>
      </c>
      <c r="J11" s="140">
        <v>166356</v>
      </c>
      <c r="K11" s="114">
        <v>2263</v>
      </c>
      <c r="L11" s="116">
        <v>1.360335665680829</v>
      </c>
    </row>
    <row r="12" spans="1:17" s="110" customFormat="1" ht="24.95" customHeight="1" x14ac:dyDescent="0.2">
      <c r="A12" s="604" t="s">
        <v>185</v>
      </c>
      <c r="B12" s="605"/>
      <c r="C12" s="605"/>
      <c r="D12" s="606"/>
      <c r="E12" s="113">
        <v>50.889875992622422</v>
      </c>
      <c r="F12" s="115">
        <v>85810</v>
      </c>
      <c r="G12" s="114">
        <v>85669</v>
      </c>
      <c r="H12" s="114">
        <v>86452</v>
      </c>
      <c r="I12" s="114">
        <v>84875</v>
      </c>
      <c r="J12" s="140">
        <v>84236</v>
      </c>
      <c r="K12" s="114">
        <v>1574</v>
      </c>
      <c r="L12" s="116">
        <v>1.8685597606723967</v>
      </c>
    </row>
    <row r="13" spans="1:17" s="110" customFormat="1" ht="15" customHeight="1" x14ac:dyDescent="0.2">
      <c r="A13" s="120"/>
      <c r="B13" s="612" t="s">
        <v>107</v>
      </c>
      <c r="C13" s="612"/>
      <c r="E13" s="113">
        <v>49.110124007377578</v>
      </c>
      <c r="F13" s="115">
        <v>82809</v>
      </c>
      <c r="G13" s="114">
        <v>83174</v>
      </c>
      <c r="H13" s="114">
        <v>83152</v>
      </c>
      <c r="I13" s="114">
        <v>82173</v>
      </c>
      <c r="J13" s="140">
        <v>82120</v>
      </c>
      <c r="K13" s="114">
        <v>689</v>
      </c>
      <c r="L13" s="116">
        <v>0.83901607403799316</v>
      </c>
    </row>
    <row r="14" spans="1:17" s="110" customFormat="1" ht="24.95" customHeight="1" x14ac:dyDescent="0.2">
      <c r="A14" s="604" t="s">
        <v>186</v>
      </c>
      <c r="B14" s="605"/>
      <c r="C14" s="605"/>
      <c r="D14" s="606"/>
      <c r="E14" s="113">
        <v>8.487181159893014</v>
      </c>
      <c r="F14" s="115">
        <v>14311</v>
      </c>
      <c r="G14" s="114">
        <v>14739</v>
      </c>
      <c r="H14" s="114">
        <v>14883</v>
      </c>
      <c r="I14" s="114">
        <v>13029</v>
      </c>
      <c r="J14" s="140">
        <v>13364</v>
      </c>
      <c r="K14" s="114">
        <v>947</v>
      </c>
      <c r="L14" s="116">
        <v>7.0862017360071832</v>
      </c>
    </row>
    <row r="15" spans="1:17" s="110" customFormat="1" ht="15" customHeight="1" x14ac:dyDescent="0.2">
      <c r="A15" s="120"/>
      <c r="B15" s="119"/>
      <c r="C15" s="258" t="s">
        <v>106</v>
      </c>
      <c r="E15" s="113">
        <v>55.593599329187342</v>
      </c>
      <c r="F15" s="115">
        <v>7956</v>
      </c>
      <c r="G15" s="114">
        <v>8223</v>
      </c>
      <c r="H15" s="114">
        <v>8323</v>
      </c>
      <c r="I15" s="114">
        <v>7307</v>
      </c>
      <c r="J15" s="140">
        <v>7481</v>
      </c>
      <c r="K15" s="114">
        <v>475</v>
      </c>
      <c r="L15" s="116">
        <v>6.3494185269349019</v>
      </c>
    </row>
    <row r="16" spans="1:17" s="110" customFormat="1" ht="15" customHeight="1" x14ac:dyDescent="0.2">
      <c r="A16" s="120"/>
      <c r="B16" s="119"/>
      <c r="C16" s="258" t="s">
        <v>107</v>
      </c>
      <c r="E16" s="113">
        <v>44.406400670812658</v>
      </c>
      <c r="F16" s="115">
        <v>6355</v>
      </c>
      <c r="G16" s="114">
        <v>6516</v>
      </c>
      <c r="H16" s="114">
        <v>6560</v>
      </c>
      <c r="I16" s="114">
        <v>5722</v>
      </c>
      <c r="J16" s="140">
        <v>5883</v>
      </c>
      <c r="K16" s="114">
        <v>472</v>
      </c>
      <c r="L16" s="116">
        <v>8.0231174570797208</v>
      </c>
    </row>
    <row r="17" spans="1:12" s="110" customFormat="1" ht="15" customHeight="1" x14ac:dyDescent="0.2">
      <c r="A17" s="120"/>
      <c r="B17" s="121" t="s">
        <v>109</v>
      </c>
      <c r="C17" s="258"/>
      <c r="E17" s="113">
        <v>67.827469027808249</v>
      </c>
      <c r="F17" s="115">
        <v>114370</v>
      </c>
      <c r="G17" s="114">
        <v>114336</v>
      </c>
      <c r="H17" s="114">
        <v>115205</v>
      </c>
      <c r="I17" s="114">
        <v>115035</v>
      </c>
      <c r="J17" s="140">
        <v>114608</v>
      </c>
      <c r="K17" s="114">
        <v>-238</v>
      </c>
      <c r="L17" s="116">
        <v>-0.20766438643026663</v>
      </c>
    </row>
    <row r="18" spans="1:12" s="110" customFormat="1" ht="15" customHeight="1" x14ac:dyDescent="0.2">
      <c r="A18" s="120"/>
      <c r="B18" s="119"/>
      <c r="C18" s="258" t="s">
        <v>106</v>
      </c>
      <c r="E18" s="113">
        <v>51.014251989157998</v>
      </c>
      <c r="F18" s="115">
        <v>58345</v>
      </c>
      <c r="G18" s="114">
        <v>58114</v>
      </c>
      <c r="H18" s="114">
        <v>58811</v>
      </c>
      <c r="I18" s="114">
        <v>58566</v>
      </c>
      <c r="J18" s="140">
        <v>58122</v>
      </c>
      <c r="K18" s="114">
        <v>223</v>
      </c>
      <c r="L18" s="116">
        <v>0.38367571659612537</v>
      </c>
    </row>
    <row r="19" spans="1:12" s="110" customFormat="1" ht="15" customHeight="1" x14ac:dyDescent="0.2">
      <c r="A19" s="120"/>
      <c r="B19" s="119"/>
      <c r="C19" s="258" t="s">
        <v>107</v>
      </c>
      <c r="E19" s="113">
        <v>48.985748010842002</v>
      </c>
      <c r="F19" s="115">
        <v>56025</v>
      </c>
      <c r="G19" s="114">
        <v>56222</v>
      </c>
      <c r="H19" s="114">
        <v>56394</v>
      </c>
      <c r="I19" s="114">
        <v>56469</v>
      </c>
      <c r="J19" s="140">
        <v>56486</v>
      </c>
      <c r="K19" s="114">
        <v>-461</v>
      </c>
      <c r="L19" s="116">
        <v>-0.81613143079701167</v>
      </c>
    </row>
    <row r="20" spans="1:12" s="110" customFormat="1" ht="15" customHeight="1" x14ac:dyDescent="0.2">
      <c r="A20" s="120"/>
      <c r="B20" s="121" t="s">
        <v>110</v>
      </c>
      <c r="C20" s="258"/>
      <c r="E20" s="113">
        <v>22.696730498935469</v>
      </c>
      <c r="F20" s="115">
        <v>38271</v>
      </c>
      <c r="G20" s="114">
        <v>38092</v>
      </c>
      <c r="H20" s="114">
        <v>37887</v>
      </c>
      <c r="I20" s="114">
        <v>37393</v>
      </c>
      <c r="J20" s="140">
        <v>36851</v>
      </c>
      <c r="K20" s="114">
        <v>1420</v>
      </c>
      <c r="L20" s="116">
        <v>3.8533554041952729</v>
      </c>
    </row>
    <row r="21" spans="1:12" s="110" customFormat="1" ht="15" customHeight="1" x14ac:dyDescent="0.2">
      <c r="A21" s="120"/>
      <c r="B21" s="119"/>
      <c r="C21" s="258" t="s">
        <v>106</v>
      </c>
      <c r="E21" s="113">
        <v>48.180084136813775</v>
      </c>
      <c r="F21" s="115">
        <v>18439</v>
      </c>
      <c r="G21" s="114">
        <v>18272</v>
      </c>
      <c r="H21" s="114">
        <v>18264</v>
      </c>
      <c r="I21" s="114">
        <v>17993</v>
      </c>
      <c r="J21" s="140">
        <v>17660</v>
      </c>
      <c r="K21" s="114">
        <v>779</v>
      </c>
      <c r="L21" s="116">
        <v>4.4110985277463195</v>
      </c>
    </row>
    <row r="22" spans="1:12" s="110" customFormat="1" ht="15" customHeight="1" x14ac:dyDescent="0.2">
      <c r="A22" s="120"/>
      <c r="B22" s="119"/>
      <c r="C22" s="258" t="s">
        <v>107</v>
      </c>
      <c r="E22" s="113">
        <v>51.819915863186225</v>
      </c>
      <c r="F22" s="115">
        <v>19832</v>
      </c>
      <c r="G22" s="114">
        <v>19820</v>
      </c>
      <c r="H22" s="114">
        <v>19623</v>
      </c>
      <c r="I22" s="114">
        <v>19400</v>
      </c>
      <c r="J22" s="140">
        <v>19191</v>
      </c>
      <c r="K22" s="114">
        <v>641</v>
      </c>
      <c r="L22" s="116">
        <v>3.3401073419832215</v>
      </c>
    </row>
    <row r="23" spans="1:12" s="110" customFormat="1" ht="15" customHeight="1" x14ac:dyDescent="0.2">
      <c r="A23" s="120"/>
      <c r="B23" s="121" t="s">
        <v>111</v>
      </c>
      <c r="C23" s="258"/>
      <c r="E23" s="113">
        <v>0.9886193133632627</v>
      </c>
      <c r="F23" s="115">
        <v>1667</v>
      </c>
      <c r="G23" s="114">
        <v>1676</v>
      </c>
      <c r="H23" s="114">
        <v>1629</v>
      </c>
      <c r="I23" s="114">
        <v>1591</v>
      </c>
      <c r="J23" s="140">
        <v>1533</v>
      </c>
      <c r="K23" s="114">
        <v>134</v>
      </c>
      <c r="L23" s="116">
        <v>8.7410306588388789</v>
      </c>
    </row>
    <row r="24" spans="1:12" s="110" customFormat="1" ht="15" customHeight="1" x14ac:dyDescent="0.2">
      <c r="A24" s="120"/>
      <c r="B24" s="119"/>
      <c r="C24" s="258" t="s">
        <v>106</v>
      </c>
      <c r="E24" s="113">
        <v>64.187162567486496</v>
      </c>
      <c r="F24" s="115">
        <v>1070</v>
      </c>
      <c r="G24" s="114">
        <v>1060</v>
      </c>
      <c r="H24" s="114">
        <v>1054</v>
      </c>
      <c r="I24" s="114">
        <v>1009</v>
      </c>
      <c r="J24" s="140">
        <v>973</v>
      </c>
      <c r="K24" s="114">
        <v>97</v>
      </c>
      <c r="L24" s="116">
        <v>9.9691675231243568</v>
      </c>
    </row>
    <row r="25" spans="1:12" s="110" customFormat="1" ht="15" customHeight="1" x14ac:dyDescent="0.2">
      <c r="A25" s="120"/>
      <c r="B25" s="119"/>
      <c r="C25" s="258" t="s">
        <v>107</v>
      </c>
      <c r="E25" s="113">
        <v>35.812837432513497</v>
      </c>
      <c r="F25" s="115">
        <v>597</v>
      </c>
      <c r="G25" s="114">
        <v>616</v>
      </c>
      <c r="H25" s="114">
        <v>575</v>
      </c>
      <c r="I25" s="114">
        <v>582</v>
      </c>
      <c r="J25" s="140">
        <v>560</v>
      </c>
      <c r="K25" s="114">
        <v>37</v>
      </c>
      <c r="L25" s="116">
        <v>6.6071428571428568</v>
      </c>
    </row>
    <row r="26" spans="1:12" s="110" customFormat="1" ht="15" customHeight="1" x14ac:dyDescent="0.2">
      <c r="A26" s="120"/>
      <c r="C26" s="121" t="s">
        <v>187</v>
      </c>
      <c r="D26" s="110" t="s">
        <v>188</v>
      </c>
      <c r="E26" s="113">
        <v>0.30838754825968606</v>
      </c>
      <c r="F26" s="115">
        <v>520</v>
      </c>
      <c r="G26" s="114">
        <v>510</v>
      </c>
      <c r="H26" s="114">
        <v>531</v>
      </c>
      <c r="I26" s="114">
        <v>482</v>
      </c>
      <c r="J26" s="140">
        <v>476</v>
      </c>
      <c r="K26" s="114">
        <v>44</v>
      </c>
      <c r="L26" s="116">
        <v>9.2436974789915958</v>
      </c>
    </row>
    <row r="27" spans="1:12" s="110" customFormat="1" ht="15" customHeight="1" x14ac:dyDescent="0.2">
      <c r="A27" s="120"/>
      <c r="B27" s="119"/>
      <c r="D27" s="259" t="s">
        <v>106</v>
      </c>
      <c r="E27" s="113">
        <v>53.07692307692308</v>
      </c>
      <c r="F27" s="115">
        <v>276</v>
      </c>
      <c r="G27" s="114">
        <v>280</v>
      </c>
      <c r="H27" s="114">
        <v>300</v>
      </c>
      <c r="I27" s="114">
        <v>260</v>
      </c>
      <c r="J27" s="140">
        <v>247</v>
      </c>
      <c r="K27" s="114">
        <v>29</v>
      </c>
      <c r="L27" s="116">
        <v>11.740890688259109</v>
      </c>
    </row>
    <row r="28" spans="1:12" s="110" customFormat="1" ht="15" customHeight="1" x14ac:dyDescent="0.2">
      <c r="A28" s="120"/>
      <c r="B28" s="119"/>
      <c r="D28" s="259" t="s">
        <v>107</v>
      </c>
      <c r="E28" s="113">
        <v>46.92307692307692</v>
      </c>
      <c r="F28" s="115">
        <v>244</v>
      </c>
      <c r="G28" s="114">
        <v>230</v>
      </c>
      <c r="H28" s="114">
        <v>231</v>
      </c>
      <c r="I28" s="114">
        <v>222</v>
      </c>
      <c r="J28" s="140">
        <v>229</v>
      </c>
      <c r="K28" s="114">
        <v>15</v>
      </c>
      <c r="L28" s="116">
        <v>6.5502183406113534</v>
      </c>
    </row>
    <row r="29" spans="1:12" s="110" customFormat="1" ht="24.95" customHeight="1" x14ac:dyDescent="0.2">
      <c r="A29" s="604" t="s">
        <v>189</v>
      </c>
      <c r="B29" s="605"/>
      <c r="C29" s="605"/>
      <c r="D29" s="606"/>
      <c r="E29" s="113">
        <v>94.584240210177981</v>
      </c>
      <c r="F29" s="115">
        <v>159487</v>
      </c>
      <c r="G29" s="114">
        <v>160006</v>
      </c>
      <c r="H29" s="114">
        <v>160702</v>
      </c>
      <c r="I29" s="114">
        <v>158601</v>
      </c>
      <c r="J29" s="140">
        <v>158268</v>
      </c>
      <c r="K29" s="114">
        <v>1219</v>
      </c>
      <c r="L29" s="116">
        <v>0.77021255086309293</v>
      </c>
    </row>
    <row r="30" spans="1:12" s="110" customFormat="1" ht="15" customHeight="1" x14ac:dyDescent="0.2">
      <c r="A30" s="120"/>
      <c r="B30" s="119"/>
      <c r="C30" s="258" t="s">
        <v>106</v>
      </c>
      <c r="E30" s="113">
        <v>49.567676362336741</v>
      </c>
      <c r="F30" s="115">
        <v>79054</v>
      </c>
      <c r="G30" s="114">
        <v>79148</v>
      </c>
      <c r="H30" s="114">
        <v>79777</v>
      </c>
      <c r="I30" s="114">
        <v>78558</v>
      </c>
      <c r="J30" s="140">
        <v>78183</v>
      </c>
      <c r="K30" s="114">
        <v>871</v>
      </c>
      <c r="L30" s="116">
        <v>1.1140529271069157</v>
      </c>
    </row>
    <row r="31" spans="1:12" s="110" customFormat="1" ht="15" customHeight="1" x14ac:dyDescent="0.2">
      <c r="A31" s="120"/>
      <c r="B31" s="119"/>
      <c r="C31" s="258" t="s">
        <v>107</v>
      </c>
      <c r="E31" s="113">
        <v>50.432323637663259</v>
      </c>
      <c r="F31" s="115">
        <v>80433</v>
      </c>
      <c r="G31" s="114">
        <v>80858</v>
      </c>
      <c r="H31" s="114">
        <v>80925</v>
      </c>
      <c r="I31" s="114">
        <v>80043</v>
      </c>
      <c r="J31" s="140">
        <v>80085</v>
      </c>
      <c r="K31" s="114">
        <v>348</v>
      </c>
      <c r="L31" s="116">
        <v>0.43453830305300617</v>
      </c>
    </row>
    <row r="32" spans="1:12" s="110" customFormat="1" ht="15" customHeight="1" x14ac:dyDescent="0.2">
      <c r="A32" s="120"/>
      <c r="B32" s="119" t="s">
        <v>117</v>
      </c>
      <c r="C32" s="258"/>
      <c r="E32" s="113">
        <v>5.3932237766799709</v>
      </c>
      <c r="F32" s="115">
        <v>9094</v>
      </c>
      <c r="G32" s="114">
        <v>8802</v>
      </c>
      <c r="H32" s="114">
        <v>8856</v>
      </c>
      <c r="I32" s="114">
        <v>8401</v>
      </c>
      <c r="J32" s="140">
        <v>8039</v>
      </c>
      <c r="K32" s="114">
        <v>1055</v>
      </c>
      <c r="L32" s="116">
        <v>13.123522826222167</v>
      </c>
    </row>
    <row r="33" spans="1:12" s="110" customFormat="1" ht="15" customHeight="1" x14ac:dyDescent="0.2">
      <c r="A33" s="120"/>
      <c r="B33" s="119"/>
      <c r="C33" s="258" t="s">
        <v>106</v>
      </c>
      <c r="E33" s="113">
        <v>74.048823400043986</v>
      </c>
      <c r="F33" s="115">
        <v>6734</v>
      </c>
      <c r="G33" s="114">
        <v>6504</v>
      </c>
      <c r="H33" s="114">
        <v>6650</v>
      </c>
      <c r="I33" s="114">
        <v>6289</v>
      </c>
      <c r="J33" s="140">
        <v>6022</v>
      </c>
      <c r="K33" s="114">
        <v>712</v>
      </c>
      <c r="L33" s="116">
        <v>11.823314513450681</v>
      </c>
    </row>
    <row r="34" spans="1:12" s="110" customFormat="1" ht="15" customHeight="1" x14ac:dyDescent="0.2">
      <c r="A34" s="120"/>
      <c r="B34" s="119"/>
      <c r="C34" s="258" t="s">
        <v>107</v>
      </c>
      <c r="E34" s="113">
        <v>25.951176599956014</v>
      </c>
      <c r="F34" s="115">
        <v>2360</v>
      </c>
      <c r="G34" s="114">
        <v>2298</v>
      </c>
      <c r="H34" s="114">
        <v>2206</v>
      </c>
      <c r="I34" s="114">
        <v>2112</v>
      </c>
      <c r="J34" s="140">
        <v>2017</v>
      </c>
      <c r="K34" s="114">
        <v>343</v>
      </c>
      <c r="L34" s="116">
        <v>17.005453644025781</v>
      </c>
    </row>
    <row r="35" spans="1:12" s="110" customFormat="1" ht="24.95" customHeight="1" x14ac:dyDescent="0.2">
      <c r="A35" s="604" t="s">
        <v>190</v>
      </c>
      <c r="B35" s="605"/>
      <c r="C35" s="605"/>
      <c r="D35" s="606"/>
      <c r="E35" s="113">
        <v>69.477935463975001</v>
      </c>
      <c r="F35" s="115">
        <v>117153</v>
      </c>
      <c r="G35" s="114">
        <v>117530</v>
      </c>
      <c r="H35" s="114">
        <v>118883</v>
      </c>
      <c r="I35" s="114">
        <v>116939</v>
      </c>
      <c r="J35" s="140">
        <v>116778</v>
      </c>
      <c r="K35" s="114">
        <v>375</v>
      </c>
      <c r="L35" s="116">
        <v>0.32112212916816524</v>
      </c>
    </row>
    <row r="36" spans="1:12" s="110" customFormat="1" ht="15" customHeight="1" x14ac:dyDescent="0.2">
      <c r="A36" s="120"/>
      <c r="B36" s="119"/>
      <c r="C36" s="258" t="s">
        <v>106</v>
      </c>
      <c r="E36" s="113">
        <v>62.659940419792918</v>
      </c>
      <c r="F36" s="115">
        <v>73408</v>
      </c>
      <c r="G36" s="114">
        <v>73348</v>
      </c>
      <c r="H36" s="114">
        <v>74298</v>
      </c>
      <c r="I36" s="114">
        <v>72840</v>
      </c>
      <c r="J36" s="140">
        <v>72390</v>
      </c>
      <c r="K36" s="114">
        <v>1018</v>
      </c>
      <c r="L36" s="116">
        <v>1.4062715844729936</v>
      </c>
    </row>
    <row r="37" spans="1:12" s="110" customFormat="1" ht="15" customHeight="1" x14ac:dyDescent="0.2">
      <c r="A37" s="120"/>
      <c r="B37" s="119"/>
      <c r="C37" s="258" t="s">
        <v>107</v>
      </c>
      <c r="E37" s="113">
        <v>37.340059580207082</v>
      </c>
      <c r="F37" s="115">
        <v>43745</v>
      </c>
      <c r="G37" s="114">
        <v>44182</v>
      </c>
      <c r="H37" s="114">
        <v>44585</v>
      </c>
      <c r="I37" s="114">
        <v>44099</v>
      </c>
      <c r="J37" s="140">
        <v>44388</v>
      </c>
      <c r="K37" s="114">
        <v>-643</v>
      </c>
      <c r="L37" s="116">
        <v>-1.4485897089303414</v>
      </c>
    </row>
    <row r="38" spans="1:12" s="110" customFormat="1" ht="15" customHeight="1" x14ac:dyDescent="0.2">
      <c r="A38" s="120"/>
      <c r="B38" s="119" t="s">
        <v>182</v>
      </c>
      <c r="C38" s="258"/>
      <c r="E38" s="113">
        <v>30.522064536025002</v>
      </c>
      <c r="F38" s="115">
        <v>51466</v>
      </c>
      <c r="G38" s="114">
        <v>51313</v>
      </c>
      <c r="H38" s="114">
        <v>50721</v>
      </c>
      <c r="I38" s="114">
        <v>50109</v>
      </c>
      <c r="J38" s="140">
        <v>49578</v>
      </c>
      <c r="K38" s="114">
        <v>1888</v>
      </c>
      <c r="L38" s="116">
        <v>3.8081407075719067</v>
      </c>
    </row>
    <row r="39" spans="1:12" s="110" customFormat="1" ht="15" customHeight="1" x14ac:dyDescent="0.2">
      <c r="A39" s="120"/>
      <c r="B39" s="119"/>
      <c r="C39" s="258" t="s">
        <v>106</v>
      </c>
      <c r="E39" s="113">
        <v>24.097462402362726</v>
      </c>
      <c r="F39" s="115">
        <v>12402</v>
      </c>
      <c r="G39" s="114">
        <v>12321</v>
      </c>
      <c r="H39" s="114">
        <v>12154</v>
      </c>
      <c r="I39" s="114">
        <v>12035</v>
      </c>
      <c r="J39" s="140">
        <v>11846</v>
      </c>
      <c r="K39" s="114">
        <v>556</v>
      </c>
      <c r="L39" s="116">
        <v>4.693567448927908</v>
      </c>
    </row>
    <row r="40" spans="1:12" s="110" customFormat="1" ht="15" customHeight="1" x14ac:dyDescent="0.2">
      <c r="A40" s="120"/>
      <c r="B40" s="119"/>
      <c r="C40" s="258" t="s">
        <v>107</v>
      </c>
      <c r="E40" s="113">
        <v>75.902537597637277</v>
      </c>
      <c r="F40" s="115">
        <v>39064</v>
      </c>
      <c r="G40" s="114">
        <v>38992</v>
      </c>
      <c r="H40" s="114">
        <v>38567</v>
      </c>
      <c r="I40" s="114">
        <v>38074</v>
      </c>
      <c r="J40" s="140">
        <v>37732</v>
      </c>
      <c r="K40" s="114">
        <v>1332</v>
      </c>
      <c r="L40" s="116">
        <v>3.5301600763277854</v>
      </c>
    </row>
    <row r="41" spans="1:12" s="110" customFormat="1" ht="24.75" customHeight="1" x14ac:dyDescent="0.2">
      <c r="A41" s="604" t="s">
        <v>518</v>
      </c>
      <c r="B41" s="605"/>
      <c r="C41" s="605"/>
      <c r="D41" s="606"/>
      <c r="E41" s="113">
        <v>3.706581108890457</v>
      </c>
      <c r="F41" s="115">
        <v>6250</v>
      </c>
      <c r="G41" s="114">
        <v>6815</v>
      </c>
      <c r="H41" s="114">
        <v>6965</v>
      </c>
      <c r="I41" s="114">
        <v>5606</v>
      </c>
      <c r="J41" s="140">
        <v>6007</v>
      </c>
      <c r="K41" s="114">
        <v>243</v>
      </c>
      <c r="L41" s="116">
        <v>4.045280506076244</v>
      </c>
    </row>
    <row r="42" spans="1:12" s="110" customFormat="1" ht="15" customHeight="1" x14ac:dyDescent="0.2">
      <c r="A42" s="120"/>
      <c r="B42" s="119"/>
      <c r="C42" s="258" t="s">
        <v>106</v>
      </c>
      <c r="E42" s="113">
        <v>58.671999999999997</v>
      </c>
      <c r="F42" s="115">
        <v>3667</v>
      </c>
      <c r="G42" s="114">
        <v>4085</v>
      </c>
      <c r="H42" s="114">
        <v>4177</v>
      </c>
      <c r="I42" s="114">
        <v>3360</v>
      </c>
      <c r="J42" s="140">
        <v>3563</v>
      </c>
      <c r="K42" s="114">
        <v>104</v>
      </c>
      <c r="L42" s="116">
        <v>2.9188885770418187</v>
      </c>
    </row>
    <row r="43" spans="1:12" s="110" customFormat="1" ht="15" customHeight="1" x14ac:dyDescent="0.2">
      <c r="A43" s="123"/>
      <c r="B43" s="124"/>
      <c r="C43" s="260" t="s">
        <v>107</v>
      </c>
      <c r="D43" s="261"/>
      <c r="E43" s="125">
        <v>41.328000000000003</v>
      </c>
      <c r="F43" s="143">
        <v>2583</v>
      </c>
      <c r="G43" s="144">
        <v>2730</v>
      </c>
      <c r="H43" s="144">
        <v>2788</v>
      </c>
      <c r="I43" s="144">
        <v>2246</v>
      </c>
      <c r="J43" s="145">
        <v>2444</v>
      </c>
      <c r="K43" s="144">
        <v>139</v>
      </c>
      <c r="L43" s="146">
        <v>5.6873977086743048</v>
      </c>
    </row>
    <row r="44" spans="1:12" s="110" customFormat="1" ht="45.75" customHeight="1" x14ac:dyDescent="0.2">
      <c r="A44" s="604" t="s">
        <v>191</v>
      </c>
      <c r="B44" s="605"/>
      <c r="C44" s="605"/>
      <c r="D44" s="606"/>
      <c r="E44" s="113">
        <v>1.2329571400613217</v>
      </c>
      <c r="F44" s="115">
        <v>2079</v>
      </c>
      <c r="G44" s="114">
        <v>2123</v>
      </c>
      <c r="H44" s="114">
        <v>2125</v>
      </c>
      <c r="I44" s="114">
        <v>2065</v>
      </c>
      <c r="J44" s="140">
        <v>2070</v>
      </c>
      <c r="K44" s="114">
        <v>9</v>
      </c>
      <c r="L44" s="116">
        <v>0.43478260869565216</v>
      </c>
    </row>
    <row r="45" spans="1:12" s="110" customFormat="1" ht="15" customHeight="1" x14ac:dyDescent="0.2">
      <c r="A45" s="120"/>
      <c r="B45" s="119"/>
      <c r="C45" s="258" t="s">
        <v>106</v>
      </c>
      <c r="E45" s="113">
        <v>58.633958633958635</v>
      </c>
      <c r="F45" s="115">
        <v>1219</v>
      </c>
      <c r="G45" s="114">
        <v>1237</v>
      </c>
      <c r="H45" s="114">
        <v>1246</v>
      </c>
      <c r="I45" s="114">
        <v>1209</v>
      </c>
      <c r="J45" s="140">
        <v>1203</v>
      </c>
      <c r="K45" s="114">
        <v>16</v>
      </c>
      <c r="L45" s="116">
        <v>1.3300083125519535</v>
      </c>
    </row>
    <row r="46" spans="1:12" s="110" customFormat="1" ht="15" customHeight="1" x14ac:dyDescent="0.2">
      <c r="A46" s="123"/>
      <c r="B46" s="124"/>
      <c r="C46" s="260" t="s">
        <v>107</v>
      </c>
      <c r="D46" s="261"/>
      <c r="E46" s="125">
        <v>41.366041366041365</v>
      </c>
      <c r="F46" s="143">
        <v>860</v>
      </c>
      <c r="G46" s="144">
        <v>886</v>
      </c>
      <c r="H46" s="144">
        <v>879</v>
      </c>
      <c r="I46" s="144">
        <v>856</v>
      </c>
      <c r="J46" s="145">
        <v>867</v>
      </c>
      <c r="K46" s="144">
        <v>-7</v>
      </c>
      <c r="L46" s="146">
        <v>-0.8073817762399077</v>
      </c>
    </row>
    <row r="47" spans="1:12" s="110" customFormat="1" ht="39" customHeight="1" x14ac:dyDescent="0.2">
      <c r="A47" s="604" t="s">
        <v>519</v>
      </c>
      <c r="B47" s="607"/>
      <c r="C47" s="607"/>
      <c r="D47" s="608"/>
      <c r="E47" s="113">
        <v>0.57288917619010904</v>
      </c>
      <c r="F47" s="115">
        <v>966</v>
      </c>
      <c r="G47" s="114">
        <v>983</v>
      </c>
      <c r="H47" s="114">
        <v>916</v>
      </c>
      <c r="I47" s="114">
        <v>928</v>
      </c>
      <c r="J47" s="140">
        <v>1005</v>
      </c>
      <c r="K47" s="114">
        <v>-39</v>
      </c>
      <c r="L47" s="116">
        <v>-3.8805970149253732</v>
      </c>
    </row>
    <row r="48" spans="1:12" s="110" customFormat="1" ht="15" customHeight="1" x14ac:dyDescent="0.2">
      <c r="A48" s="120"/>
      <c r="B48" s="119"/>
      <c r="C48" s="258" t="s">
        <v>106</v>
      </c>
      <c r="E48" s="113">
        <v>37.474120082815737</v>
      </c>
      <c r="F48" s="115">
        <v>362</v>
      </c>
      <c r="G48" s="114">
        <v>368</v>
      </c>
      <c r="H48" s="114">
        <v>355</v>
      </c>
      <c r="I48" s="114">
        <v>365</v>
      </c>
      <c r="J48" s="140">
        <v>397</v>
      </c>
      <c r="K48" s="114">
        <v>-35</v>
      </c>
      <c r="L48" s="116">
        <v>-8.8161209068010074</v>
      </c>
    </row>
    <row r="49" spans="1:12" s="110" customFormat="1" ht="15" customHeight="1" x14ac:dyDescent="0.2">
      <c r="A49" s="123"/>
      <c r="B49" s="124"/>
      <c r="C49" s="260" t="s">
        <v>107</v>
      </c>
      <c r="D49" s="261"/>
      <c r="E49" s="125">
        <v>62.525879917184263</v>
      </c>
      <c r="F49" s="143">
        <v>604</v>
      </c>
      <c r="G49" s="144">
        <v>615</v>
      </c>
      <c r="H49" s="144">
        <v>561</v>
      </c>
      <c r="I49" s="144">
        <v>563</v>
      </c>
      <c r="J49" s="145">
        <v>608</v>
      </c>
      <c r="K49" s="144">
        <v>-4</v>
      </c>
      <c r="L49" s="146">
        <v>-0.65789473684210531</v>
      </c>
    </row>
    <row r="50" spans="1:12" s="110" customFormat="1" ht="24.95" customHeight="1" x14ac:dyDescent="0.2">
      <c r="A50" s="609" t="s">
        <v>192</v>
      </c>
      <c r="B50" s="610"/>
      <c r="C50" s="610"/>
      <c r="D50" s="611"/>
      <c r="E50" s="262">
        <v>8.4960769545543506</v>
      </c>
      <c r="F50" s="263">
        <v>14326</v>
      </c>
      <c r="G50" s="264">
        <v>14774</v>
      </c>
      <c r="H50" s="264">
        <v>14751</v>
      </c>
      <c r="I50" s="264">
        <v>13318</v>
      </c>
      <c r="J50" s="265">
        <v>13404</v>
      </c>
      <c r="K50" s="263">
        <v>922</v>
      </c>
      <c r="L50" s="266">
        <v>6.8785437182930469</v>
      </c>
    </row>
    <row r="51" spans="1:12" s="110" customFormat="1" ht="15" customHeight="1" x14ac:dyDescent="0.2">
      <c r="A51" s="120"/>
      <c r="B51" s="119"/>
      <c r="C51" s="258" t="s">
        <v>106</v>
      </c>
      <c r="E51" s="113">
        <v>59.214016473544604</v>
      </c>
      <c r="F51" s="115">
        <v>8483</v>
      </c>
      <c r="G51" s="114">
        <v>8734</v>
      </c>
      <c r="H51" s="114">
        <v>8803</v>
      </c>
      <c r="I51" s="114">
        <v>8013</v>
      </c>
      <c r="J51" s="140">
        <v>8006</v>
      </c>
      <c r="K51" s="114">
        <v>477</v>
      </c>
      <c r="L51" s="116">
        <v>5.9580314763927058</v>
      </c>
    </row>
    <row r="52" spans="1:12" s="110" customFormat="1" ht="15" customHeight="1" x14ac:dyDescent="0.2">
      <c r="A52" s="120"/>
      <c r="B52" s="119"/>
      <c r="C52" s="258" t="s">
        <v>107</v>
      </c>
      <c r="E52" s="113">
        <v>40.785983526455396</v>
      </c>
      <c r="F52" s="115">
        <v>5843</v>
      </c>
      <c r="G52" s="114">
        <v>6040</v>
      </c>
      <c r="H52" s="114">
        <v>5948</v>
      </c>
      <c r="I52" s="114">
        <v>5305</v>
      </c>
      <c r="J52" s="140">
        <v>5398</v>
      </c>
      <c r="K52" s="114">
        <v>445</v>
      </c>
      <c r="L52" s="116">
        <v>8.2437939977769545</v>
      </c>
    </row>
    <row r="53" spans="1:12" s="110" customFormat="1" ht="15" customHeight="1" x14ac:dyDescent="0.2">
      <c r="A53" s="120"/>
      <c r="B53" s="119"/>
      <c r="C53" s="258" t="s">
        <v>187</v>
      </c>
      <c r="D53" s="110" t="s">
        <v>193</v>
      </c>
      <c r="E53" s="113">
        <v>32.40262459863186</v>
      </c>
      <c r="F53" s="115">
        <v>4642</v>
      </c>
      <c r="G53" s="114">
        <v>5238</v>
      </c>
      <c r="H53" s="114">
        <v>5415</v>
      </c>
      <c r="I53" s="114">
        <v>3994</v>
      </c>
      <c r="J53" s="140">
        <v>4361</v>
      </c>
      <c r="K53" s="114">
        <v>281</v>
      </c>
      <c r="L53" s="116">
        <v>6.4434762669112589</v>
      </c>
    </row>
    <row r="54" spans="1:12" s="110" customFormat="1" ht="15" customHeight="1" x14ac:dyDescent="0.2">
      <c r="A54" s="120"/>
      <c r="B54" s="119"/>
      <c r="D54" s="267" t="s">
        <v>194</v>
      </c>
      <c r="E54" s="113">
        <v>59.823352003446793</v>
      </c>
      <c r="F54" s="115">
        <v>2777</v>
      </c>
      <c r="G54" s="114">
        <v>3135</v>
      </c>
      <c r="H54" s="114">
        <v>3267</v>
      </c>
      <c r="I54" s="114">
        <v>2502</v>
      </c>
      <c r="J54" s="140">
        <v>2647</v>
      </c>
      <c r="K54" s="114">
        <v>130</v>
      </c>
      <c r="L54" s="116">
        <v>4.9112202493388741</v>
      </c>
    </row>
    <row r="55" spans="1:12" s="110" customFormat="1" ht="15" customHeight="1" x14ac:dyDescent="0.2">
      <c r="A55" s="120"/>
      <c r="B55" s="119"/>
      <c r="D55" s="267" t="s">
        <v>195</v>
      </c>
      <c r="E55" s="113">
        <v>40.176647996553207</v>
      </c>
      <c r="F55" s="115">
        <v>1865</v>
      </c>
      <c r="G55" s="114">
        <v>2103</v>
      </c>
      <c r="H55" s="114">
        <v>2148</v>
      </c>
      <c r="I55" s="114">
        <v>1492</v>
      </c>
      <c r="J55" s="140">
        <v>1714</v>
      </c>
      <c r="K55" s="114">
        <v>151</v>
      </c>
      <c r="L55" s="116">
        <v>8.8098016336056002</v>
      </c>
    </row>
    <row r="56" spans="1:12" s="110" customFormat="1" ht="15" customHeight="1" x14ac:dyDescent="0.2">
      <c r="A56" s="120"/>
      <c r="B56" s="119" t="s">
        <v>196</v>
      </c>
      <c r="C56" s="258"/>
      <c r="E56" s="113">
        <v>67.666751670926757</v>
      </c>
      <c r="F56" s="115">
        <v>114099</v>
      </c>
      <c r="G56" s="114">
        <v>113866</v>
      </c>
      <c r="H56" s="114">
        <v>114536</v>
      </c>
      <c r="I56" s="114">
        <v>113867</v>
      </c>
      <c r="J56" s="140">
        <v>113216</v>
      </c>
      <c r="K56" s="114">
        <v>883</v>
      </c>
      <c r="L56" s="116">
        <v>0.77992509892594686</v>
      </c>
    </row>
    <row r="57" spans="1:12" s="110" customFormat="1" ht="15" customHeight="1" x14ac:dyDescent="0.2">
      <c r="A57" s="120"/>
      <c r="B57" s="119"/>
      <c r="C57" s="258" t="s">
        <v>106</v>
      </c>
      <c r="E57" s="113">
        <v>50.079317084286451</v>
      </c>
      <c r="F57" s="115">
        <v>57140</v>
      </c>
      <c r="G57" s="114">
        <v>56777</v>
      </c>
      <c r="H57" s="114">
        <v>57328</v>
      </c>
      <c r="I57" s="114">
        <v>56877</v>
      </c>
      <c r="J57" s="140">
        <v>56374</v>
      </c>
      <c r="K57" s="114">
        <v>766</v>
      </c>
      <c r="L57" s="116">
        <v>1.3587824174264731</v>
      </c>
    </row>
    <row r="58" spans="1:12" s="110" customFormat="1" ht="15" customHeight="1" x14ac:dyDescent="0.2">
      <c r="A58" s="120"/>
      <c r="B58" s="119"/>
      <c r="C58" s="258" t="s">
        <v>107</v>
      </c>
      <c r="E58" s="113">
        <v>49.920682915713549</v>
      </c>
      <c r="F58" s="115">
        <v>56959</v>
      </c>
      <c r="G58" s="114">
        <v>57089</v>
      </c>
      <c r="H58" s="114">
        <v>57208</v>
      </c>
      <c r="I58" s="114">
        <v>56990</v>
      </c>
      <c r="J58" s="140">
        <v>56842</v>
      </c>
      <c r="K58" s="114">
        <v>117</v>
      </c>
      <c r="L58" s="116">
        <v>0.20583371450687871</v>
      </c>
    </row>
    <row r="59" spans="1:12" s="110" customFormat="1" ht="15" customHeight="1" x14ac:dyDescent="0.2">
      <c r="A59" s="120"/>
      <c r="B59" s="119"/>
      <c r="C59" s="258" t="s">
        <v>105</v>
      </c>
      <c r="D59" s="110" t="s">
        <v>197</v>
      </c>
      <c r="E59" s="113">
        <v>91.56784897326007</v>
      </c>
      <c r="F59" s="115">
        <v>104478</v>
      </c>
      <c r="G59" s="114">
        <v>104236</v>
      </c>
      <c r="H59" s="114">
        <v>104877</v>
      </c>
      <c r="I59" s="114">
        <v>104238</v>
      </c>
      <c r="J59" s="140">
        <v>103586</v>
      </c>
      <c r="K59" s="114">
        <v>892</v>
      </c>
      <c r="L59" s="116">
        <v>0.86112022860232074</v>
      </c>
    </row>
    <row r="60" spans="1:12" s="110" customFormat="1" ht="15" customHeight="1" x14ac:dyDescent="0.2">
      <c r="A60" s="120"/>
      <c r="B60" s="119"/>
      <c r="C60" s="258"/>
      <c r="D60" s="267" t="s">
        <v>198</v>
      </c>
      <c r="E60" s="113">
        <v>50.479526790329068</v>
      </c>
      <c r="F60" s="115">
        <v>52740</v>
      </c>
      <c r="G60" s="114">
        <v>52411</v>
      </c>
      <c r="H60" s="114">
        <v>52931</v>
      </c>
      <c r="I60" s="114">
        <v>52515</v>
      </c>
      <c r="J60" s="140">
        <v>52022</v>
      </c>
      <c r="K60" s="114">
        <v>718</v>
      </c>
      <c r="L60" s="116">
        <v>1.3801853062166007</v>
      </c>
    </row>
    <row r="61" spans="1:12" s="110" customFormat="1" ht="15" customHeight="1" x14ac:dyDescent="0.2">
      <c r="A61" s="120"/>
      <c r="B61" s="119"/>
      <c r="C61" s="258"/>
      <c r="D61" s="267" t="s">
        <v>199</v>
      </c>
      <c r="E61" s="113">
        <v>49.520473209670932</v>
      </c>
      <c r="F61" s="115">
        <v>51738</v>
      </c>
      <c r="G61" s="114">
        <v>51825</v>
      </c>
      <c r="H61" s="114">
        <v>51946</v>
      </c>
      <c r="I61" s="114">
        <v>51723</v>
      </c>
      <c r="J61" s="140">
        <v>51564</v>
      </c>
      <c r="K61" s="114">
        <v>174</v>
      </c>
      <c r="L61" s="116">
        <v>0.33744472888061439</v>
      </c>
    </row>
    <row r="62" spans="1:12" s="110" customFormat="1" ht="15" customHeight="1" x14ac:dyDescent="0.2">
      <c r="A62" s="120"/>
      <c r="B62" s="119"/>
      <c r="C62" s="258"/>
      <c r="D62" s="258" t="s">
        <v>200</v>
      </c>
      <c r="E62" s="113">
        <v>8.4321510267399358</v>
      </c>
      <c r="F62" s="115">
        <v>9621</v>
      </c>
      <c r="G62" s="114">
        <v>9630</v>
      </c>
      <c r="H62" s="114">
        <v>9659</v>
      </c>
      <c r="I62" s="114">
        <v>9629</v>
      </c>
      <c r="J62" s="140">
        <v>9630</v>
      </c>
      <c r="K62" s="114">
        <v>-9</v>
      </c>
      <c r="L62" s="116">
        <v>-9.3457943925233641E-2</v>
      </c>
    </row>
    <row r="63" spans="1:12" s="110" customFormat="1" ht="15" customHeight="1" x14ac:dyDescent="0.2">
      <c r="A63" s="120"/>
      <c r="B63" s="119"/>
      <c r="C63" s="258"/>
      <c r="D63" s="267" t="s">
        <v>198</v>
      </c>
      <c r="E63" s="113">
        <v>45.733291757613557</v>
      </c>
      <c r="F63" s="115">
        <v>4400</v>
      </c>
      <c r="G63" s="114">
        <v>4366</v>
      </c>
      <c r="H63" s="114">
        <v>4397</v>
      </c>
      <c r="I63" s="114">
        <v>4362</v>
      </c>
      <c r="J63" s="140">
        <v>4352</v>
      </c>
      <c r="K63" s="114">
        <v>48</v>
      </c>
      <c r="L63" s="116">
        <v>1.1029411764705883</v>
      </c>
    </row>
    <row r="64" spans="1:12" s="110" customFormat="1" ht="15" customHeight="1" x14ac:dyDescent="0.2">
      <c r="A64" s="120"/>
      <c r="B64" s="119"/>
      <c r="C64" s="258"/>
      <c r="D64" s="267" t="s">
        <v>199</v>
      </c>
      <c r="E64" s="113">
        <v>54.266708242386443</v>
      </c>
      <c r="F64" s="115">
        <v>5221</v>
      </c>
      <c r="G64" s="114">
        <v>5264</v>
      </c>
      <c r="H64" s="114">
        <v>5262</v>
      </c>
      <c r="I64" s="114">
        <v>5267</v>
      </c>
      <c r="J64" s="140">
        <v>5278</v>
      </c>
      <c r="K64" s="114">
        <v>-57</v>
      </c>
      <c r="L64" s="116">
        <v>-1.0799545282303904</v>
      </c>
    </row>
    <row r="65" spans="1:12" s="110" customFormat="1" ht="15" customHeight="1" x14ac:dyDescent="0.2">
      <c r="A65" s="120"/>
      <c r="B65" s="119" t="s">
        <v>201</v>
      </c>
      <c r="C65" s="258"/>
      <c r="E65" s="113">
        <v>17.161767060651528</v>
      </c>
      <c r="F65" s="115">
        <v>28938</v>
      </c>
      <c r="G65" s="114">
        <v>28853</v>
      </c>
      <c r="H65" s="114">
        <v>28715</v>
      </c>
      <c r="I65" s="114">
        <v>28554</v>
      </c>
      <c r="J65" s="140">
        <v>28281</v>
      </c>
      <c r="K65" s="114">
        <v>657</v>
      </c>
      <c r="L65" s="116">
        <v>2.3231144584703509</v>
      </c>
    </row>
    <row r="66" spans="1:12" s="110" customFormat="1" ht="15" customHeight="1" x14ac:dyDescent="0.2">
      <c r="A66" s="120"/>
      <c r="B66" s="119"/>
      <c r="C66" s="258" t="s">
        <v>106</v>
      </c>
      <c r="E66" s="113">
        <v>47.422074780565346</v>
      </c>
      <c r="F66" s="115">
        <v>13723</v>
      </c>
      <c r="G66" s="114">
        <v>13673</v>
      </c>
      <c r="H66" s="114">
        <v>13598</v>
      </c>
      <c r="I66" s="114">
        <v>13480</v>
      </c>
      <c r="J66" s="140">
        <v>13290</v>
      </c>
      <c r="K66" s="114">
        <v>433</v>
      </c>
      <c r="L66" s="116">
        <v>3.2580887885628291</v>
      </c>
    </row>
    <row r="67" spans="1:12" s="110" customFormat="1" ht="15" customHeight="1" x14ac:dyDescent="0.2">
      <c r="A67" s="120"/>
      <c r="B67" s="119"/>
      <c r="C67" s="258" t="s">
        <v>107</v>
      </c>
      <c r="E67" s="113">
        <v>52.577925219434654</v>
      </c>
      <c r="F67" s="115">
        <v>15215</v>
      </c>
      <c r="G67" s="114">
        <v>15180</v>
      </c>
      <c r="H67" s="114">
        <v>15117</v>
      </c>
      <c r="I67" s="114">
        <v>15074</v>
      </c>
      <c r="J67" s="140">
        <v>14991</v>
      </c>
      <c r="K67" s="114">
        <v>224</v>
      </c>
      <c r="L67" s="116">
        <v>1.4942298712560871</v>
      </c>
    </row>
    <row r="68" spans="1:12" s="110" customFormat="1" ht="15" customHeight="1" x14ac:dyDescent="0.2">
      <c r="A68" s="120"/>
      <c r="B68" s="119"/>
      <c r="C68" s="258" t="s">
        <v>105</v>
      </c>
      <c r="D68" s="110" t="s">
        <v>202</v>
      </c>
      <c r="E68" s="113">
        <v>14.417029511369133</v>
      </c>
      <c r="F68" s="115">
        <v>4172</v>
      </c>
      <c r="G68" s="114">
        <v>4092</v>
      </c>
      <c r="H68" s="114">
        <v>3983</v>
      </c>
      <c r="I68" s="114">
        <v>3839</v>
      </c>
      <c r="J68" s="140">
        <v>3682</v>
      </c>
      <c r="K68" s="114">
        <v>490</v>
      </c>
      <c r="L68" s="116">
        <v>13.307984790874524</v>
      </c>
    </row>
    <row r="69" spans="1:12" s="110" customFormat="1" ht="15" customHeight="1" x14ac:dyDescent="0.2">
      <c r="A69" s="120"/>
      <c r="B69" s="119"/>
      <c r="C69" s="258"/>
      <c r="D69" s="267" t="s">
        <v>198</v>
      </c>
      <c r="E69" s="113">
        <v>47.794822627037391</v>
      </c>
      <c r="F69" s="115">
        <v>1994</v>
      </c>
      <c r="G69" s="114">
        <v>1950</v>
      </c>
      <c r="H69" s="114">
        <v>1879</v>
      </c>
      <c r="I69" s="114">
        <v>1791</v>
      </c>
      <c r="J69" s="140">
        <v>1677</v>
      </c>
      <c r="K69" s="114">
        <v>317</v>
      </c>
      <c r="L69" s="116">
        <v>18.902802623732857</v>
      </c>
    </row>
    <row r="70" spans="1:12" s="110" customFormat="1" ht="15" customHeight="1" x14ac:dyDescent="0.2">
      <c r="A70" s="120"/>
      <c r="B70" s="119"/>
      <c r="C70" s="258"/>
      <c r="D70" s="267" t="s">
        <v>199</v>
      </c>
      <c r="E70" s="113">
        <v>52.205177372962609</v>
      </c>
      <c r="F70" s="115">
        <v>2178</v>
      </c>
      <c r="G70" s="114">
        <v>2142</v>
      </c>
      <c r="H70" s="114">
        <v>2104</v>
      </c>
      <c r="I70" s="114">
        <v>2048</v>
      </c>
      <c r="J70" s="140">
        <v>2005</v>
      </c>
      <c r="K70" s="114">
        <v>173</v>
      </c>
      <c r="L70" s="116">
        <v>8.6284289276807975</v>
      </c>
    </row>
    <row r="71" spans="1:12" s="110" customFormat="1" ht="15" customHeight="1" x14ac:dyDescent="0.2">
      <c r="A71" s="120"/>
      <c r="B71" s="119"/>
      <c r="C71" s="258"/>
      <c r="D71" s="110" t="s">
        <v>203</v>
      </c>
      <c r="E71" s="113">
        <v>75.827631488008848</v>
      </c>
      <c r="F71" s="115">
        <v>21943</v>
      </c>
      <c r="G71" s="114">
        <v>21923</v>
      </c>
      <c r="H71" s="114">
        <v>21924</v>
      </c>
      <c r="I71" s="114">
        <v>21931</v>
      </c>
      <c r="J71" s="140">
        <v>21834</v>
      </c>
      <c r="K71" s="114">
        <v>109</v>
      </c>
      <c r="L71" s="116">
        <v>0.49922139781991387</v>
      </c>
    </row>
    <row r="72" spans="1:12" s="110" customFormat="1" ht="15" customHeight="1" x14ac:dyDescent="0.2">
      <c r="A72" s="120"/>
      <c r="B72" s="119"/>
      <c r="C72" s="258"/>
      <c r="D72" s="267" t="s">
        <v>198</v>
      </c>
      <c r="E72" s="113">
        <v>46.39748439137766</v>
      </c>
      <c r="F72" s="115">
        <v>10181</v>
      </c>
      <c r="G72" s="114">
        <v>10172</v>
      </c>
      <c r="H72" s="114">
        <v>10179</v>
      </c>
      <c r="I72" s="114">
        <v>10158</v>
      </c>
      <c r="J72" s="140">
        <v>10107</v>
      </c>
      <c r="K72" s="114">
        <v>74</v>
      </c>
      <c r="L72" s="116">
        <v>0.73216582566538047</v>
      </c>
    </row>
    <row r="73" spans="1:12" s="110" customFormat="1" ht="15" customHeight="1" x14ac:dyDescent="0.2">
      <c r="A73" s="120"/>
      <c r="B73" s="119"/>
      <c r="C73" s="258"/>
      <c r="D73" s="267" t="s">
        <v>199</v>
      </c>
      <c r="E73" s="113">
        <v>53.60251560862234</v>
      </c>
      <c r="F73" s="115">
        <v>11762</v>
      </c>
      <c r="G73" s="114">
        <v>11751</v>
      </c>
      <c r="H73" s="114">
        <v>11745</v>
      </c>
      <c r="I73" s="114">
        <v>11773</v>
      </c>
      <c r="J73" s="140">
        <v>11727</v>
      </c>
      <c r="K73" s="114">
        <v>35</v>
      </c>
      <c r="L73" s="116">
        <v>0.29845655325317644</v>
      </c>
    </row>
    <row r="74" spans="1:12" s="110" customFormat="1" ht="15" customHeight="1" x14ac:dyDescent="0.2">
      <c r="A74" s="120"/>
      <c r="B74" s="119"/>
      <c r="C74" s="258"/>
      <c r="D74" s="110" t="s">
        <v>204</v>
      </c>
      <c r="E74" s="113">
        <v>9.7553390006220191</v>
      </c>
      <c r="F74" s="115">
        <v>2823</v>
      </c>
      <c r="G74" s="114">
        <v>2838</v>
      </c>
      <c r="H74" s="114">
        <v>2808</v>
      </c>
      <c r="I74" s="114">
        <v>2784</v>
      </c>
      <c r="J74" s="140">
        <v>2765</v>
      </c>
      <c r="K74" s="114">
        <v>58</v>
      </c>
      <c r="L74" s="116">
        <v>2.0976491862567812</v>
      </c>
    </row>
    <row r="75" spans="1:12" s="110" customFormat="1" ht="15" customHeight="1" x14ac:dyDescent="0.2">
      <c r="A75" s="120"/>
      <c r="B75" s="119"/>
      <c r="C75" s="258"/>
      <c r="D75" s="267" t="s">
        <v>198</v>
      </c>
      <c r="E75" s="113">
        <v>54.835281615302868</v>
      </c>
      <c r="F75" s="115">
        <v>1548</v>
      </c>
      <c r="G75" s="114">
        <v>1551</v>
      </c>
      <c r="H75" s="114">
        <v>1540</v>
      </c>
      <c r="I75" s="114">
        <v>1531</v>
      </c>
      <c r="J75" s="140">
        <v>1506</v>
      </c>
      <c r="K75" s="114">
        <v>42</v>
      </c>
      <c r="L75" s="116">
        <v>2.7888446215139444</v>
      </c>
    </row>
    <row r="76" spans="1:12" s="110" customFormat="1" ht="15" customHeight="1" x14ac:dyDescent="0.2">
      <c r="A76" s="120"/>
      <c r="B76" s="119"/>
      <c r="C76" s="258"/>
      <c r="D76" s="267" t="s">
        <v>199</v>
      </c>
      <c r="E76" s="113">
        <v>45.164718384697132</v>
      </c>
      <c r="F76" s="115">
        <v>1275</v>
      </c>
      <c r="G76" s="114">
        <v>1287</v>
      </c>
      <c r="H76" s="114">
        <v>1268</v>
      </c>
      <c r="I76" s="114">
        <v>1253</v>
      </c>
      <c r="J76" s="140">
        <v>1259</v>
      </c>
      <c r="K76" s="114">
        <v>16</v>
      </c>
      <c r="L76" s="116">
        <v>1.2708498808578237</v>
      </c>
    </row>
    <row r="77" spans="1:12" s="110" customFormat="1" ht="15" customHeight="1" x14ac:dyDescent="0.2">
      <c r="A77" s="534"/>
      <c r="B77" s="119" t="s">
        <v>205</v>
      </c>
      <c r="C77" s="268"/>
      <c r="D77" s="182"/>
      <c r="E77" s="113">
        <v>6.6754043138673573</v>
      </c>
      <c r="F77" s="115">
        <v>11256</v>
      </c>
      <c r="G77" s="114">
        <v>11350</v>
      </c>
      <c r="H77" s="114">
        <v>11602</v>
      </c>
      <c r="I77" s="114">
        <v>11309</v>
      </c>
      <c r="J77" s="140">
        <v>11455</v>
      </c>
      <c r="K77" s="114">
        <v>-199</v>
      </c>
      <c r="L77" s="116">
        <v>-1.7372326494980357</v>
      </c>
    </row>
    <row r="78" spans="1:12" s="110" customFormat="1" ht="15" customHeight="1" x14ac:dyDescent="0.2">
      <c r="A78" s="120"/>
      <c r="B78" s="119"/>
      <c r="C78" s="268" t="s">
        <v>106</v>
      </c>
      <c r="D78" s="182"/>
      <c r="E78" s="113">
        <v>57.427149964463396</v>
      </c>
      <c r="F78" s="115">
        <v>6464</v>
      </c>
      <c r="G78" s="114">
        <v>6485</v>
      </c>
      <c r="H78" s="114">
        <v>6723</v>
      </c>
      <c r="I78" s="114">
        <v>6505</v>
      </c>
      <c r="J78" s="140">
        <v>6566</v>
      </c>
      <c r="K78" s="114">
        <v>-102</v>
      </c>
      <c r="L78" s="116">
        <v>-1.5534572037770331</v>
      </c>
    </row>
    <row r="79" spans="1:12" s="110" customFormat="1" ht="15" customHeight="1" x14ac:dyDescent="0.2">
      <c r="A79" s="123"/>
      <c r="B79" s="124"/>
      <c r="C79" s="260" t="s">
        <v>107</v>
      </c>
      <c r="D79" s="261"/>
      <c r="E79" s="125">
        <v>42.572850035536604</v>
      </c>
      <c r="F79" s="143">
        <v>4792</v>
      </c>
      <c r="G79" s="144">
        <v>4865</v>
      </c>
      <c r="H79" s="144">
        <v>4879</v>
      </c>
      <c r="I79" s="144">
        <v>4804</v>
      </c>
      <c r="J79" s="145">
        <v>4889</v>
      </c>
      <c r="K79" s="144">
        <v>-97</v>
      </c>
      <c r="L79" s="146">
        <v>-1.9840458171405195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168619</v>
      </c>
      <c r="E11" s="114">
        <v>168843</v>
      </c>
      <c r="F11" s="114">
        <v>169604</v>
      </c>
      <c r="G11" s="114">
        <v>167048</v>
      </c>
      <c r="H11" s="140">
        <v>166356</v>
      </c>
      <c r="I11" s="115">
        <v>2263</v>
      </c>
      <c r="J11" s="116">
        <v>1.360335665680829</v>
      </c>
    </row>
    <row r="12" spans="1:15" s="110" customFormat="1" ht="24.95" customHeight="1" x14ac:dyDescent="0.2">
      <c r="A12" s="193" t="s">
        <v>132</v>
      </c>
      <c r="B12" s="194" t="s">
        <v>133</v>
      </c>
      <c r="C12" s="113">
        <v>0.74724675155231612</v>
      </c>
      <c r="D12" s="115">
        <v>1260</v>
      </c>
      <c r="E12" s="114">
        <v>1235</v>
      </c>
      <c r="F12" s="114">
        <v>1301</v>
      </c>
      <c r="G12" s="114">
        <v>1287</v>
      </c>
      <c r="H12" s="140">
        <v>1280</v>
      </c>
      <c r="I12" s="115">
        <v>-20</v>
      </c>
      <c r="J12" s="116">
        <v>-1.5625</v>
      </c>
    </row>
    <row r="13" spans="1:15" s="110" customFormat="1" ht="24.95" customHeight="1" x14ac:dyDescent="0.2">
      <c r="A13" s="193" t="s">
        <v>134</v>
      </c>
      <c r="B13" s="199" t="s">
        <v>214</v>
      </c>
      <c r="C13" s="113">
        <v>3.0987018070324224</v>
      </c>
      <c r="D13" s="115">
        <v>5225</v>
      </c>
      <c r="E13" s="114">
        <v>5220</v>
      </c>
      <c r="F13" s="114">
        <v>5258</v>
      </c>
      <c r="G13" s="114">
        <v>5195</v>
      </c>
      <c r="H13" s="140">
        <v>5065</v>
      </c>
      <c r="I13" s="115">
        <v>160</v>
      </c>
      <c r="J13" s="116">
        <v>3.15893385982231</v>
      </c>
    </row>
    <row r="14" spans="1:15" s="287" customFormat="1" ht="24" customHeight="1" x14ac:dyDescent="0.2">
      <c r="A14" s="193" t="s">
        <v>215</v>
      </c>
      <c r="B14" s="199" t="s">
        <v>137</v>
      </c>
      <c r="C14" s="113">
        <v>11.284019001417397</v>
      </c>
      <c r="D14" s="115">
        <v>19027</v>
      </c>
      <c r="E14" s="114">
        <v>19169</v>
      </c>
      <c r="F14" s="114">
        <v>19232</v>
      </c>
      <c r="G14" s="114">
        <v>18886</v>
      </c>
      <c r="H14" s="140">
        <v>18927</v>
      </c>
      <c r="I14" s="115">
        <v>100</v>
      </c>
      <c r="J14" s="116">
        <v>0.52834574945844559</v>
      </c>
      <c r="K14" s="110"/>
      <c r="L14" s="110"/>
      <c r="M14" s="110"/>
      <c r="N14" s="110"/>
      <c r="O14" s="110"/>
    </row>
    <row r="15" spans="1:15" s="110" customFormat="1" ht="24.75" customHeight="1" x14ac:dyDescent="0.2">
      <c r="A15" s="193" t="s">
        <v>216</v>
      </c>
      <c r="B15" s="199" t="s">
        <v>217</v>
      </c>
      <c r="C15" s="113">
        <v>1.5893819794922281</v>
      </c>
      <c r="D15" s="115">
        <v>2680</v>
      </c>
      <c r="E15" s="114">
        <v>2730</v>
      </c>
      <c r="F15" s="114">
        <v>2738</v>
      </c>
      <c r="G15" s="114">
        <v>2659</v>
      </c>
      <c r="H15" s="140">
        <v>2689</v>
      </c>
      <c r="I15" s="115">
        <v>-9</v>
      </c>
      <c r="J15" s="116">
        <v>-0.33469691335068796</v>
      </c>
    </row>
    <row r="16" spans="1:15" s="287" customFormat="1" ht="24.95" customHeight="1" x14ac:dyDescent="0.2">
      <c r="A16" s="193" t="s">
        <v>218</v>
      </c>
      <c r="B16" s="199" t="s">
        <v>141</v>
      </c>
      <c r="C16" s="113">
        <v>5.0634863212330758</v>
      </c>
      <c r="D16" s="115">
        <v>8538</v>
      </c>
      <c r="E16" s="114">
        <v>8536</v>
      </c>
      <c r="F16" s="114">
        <v>8504</v>
      </c>
      <c r="G16" s="114">
        <v>8338</v>
      </c>
      <c r="H16" s="140">
        <v>8346</v>
      </c>
      <c r="I16" s="115">
        <v>192</v>
      </c>
      <c r="J16" s="116">
        <v>2.3005032350826742</v>
      </c>
      <c r="K16" s="110"/>
      <c r="L16" s="110"/>
      <c r="M16" s="110"/>
      <c r="N16" s="110"/>
      <c r="O16" s="110"/>
    </row>
    <row r="17" spans="1:15" s="110" customFormat="1" ht="24.95" customHeight="1" x14ac:dyDescent="0.2">
      <c r="A17" s="193" t="s">
        <v>219</v>
      </c>
      <c r="B17" s="199" t="s">
        <v>220</v>
      </c>
      <c r="C17" s="113">
        <v>4.6311507006920927</v>
      </c>
      <c r="D17" s="115">
        <v>7809</v>
      </c>
      <c r="E17" s="114">
        <v>7903</v>
      </c>
      <c r="F17" s="114">
        <v>7990</v>
      </c>
      <c r="G17" s="114">
        <v>7889</v>
      </c>
      <c r="H17" s="140">
        <v>7892</v>
      </c>
      <c r="I17" s="115">
        <v>-83</v>
      </c>
      <c r="J17" s="116">
        <v>-1.0516979219462748</v>
      </c>
    </row>
    <row r="18" spans="1:15" s="287" customFormat="1" ht="24.95" customHeight="1" x14ac:dyDescent="0.2">
      <c r="A18" s="201" t="s">
        <v>144</v>
      </c>
      <c r="B18" s="202" t="s">
        <v>145</v>
      </c>
      <c r="C18" s="113">
        <v>6.428694275259609</v>
      </c>
      <c r="D18" s="115">
        <v>10840</v>
      </c>
      <c r="E18" s="114">
        <v>10810</v>
      </c>
      <c r="F18" s="114">
        <v>11207</v>
      </c>
      <c r="G18" s="114">
        <v>11171</v>
      </c>
      <c r="H18" s="140">
        <v>11041</v>
      </c>
      <c r="I18" s="115">
        <v>-201</v>
      </c>
      <c r="J18" s="116">
        <v>-1.8204872747033782</v>
      </c>
      <c r="K18" s="110"/>
      <c r="L18" s="110"/>
      <c r="M18" s="110"/>
      <c r="N18" s="110"/>
      <c r="O18" s="110"/>
    </row>
    <row r="19" spans="1:15" s="110" customFormat="1" ht="24.95" customHeight="1" x14ac:dyDescent="0.2">
      <c r="A19" s="193" t="s">
        <v>146</v>
      </c>
      <c r="B19" s="199" t="s">
        <v>147</v>
      </c>
      <c r="C19" s="113">
        <v>11.550892841257509</v>
      </c>
      <c r="D19" s="115">
        <v>19477</v>
      </c>
      <c r="E19" s="114">
        <v>19366</v>
      </c>
      <c r="F19" s="114">
        <v>19213</v>
      </c>
      <c r="G19" s="114">
        <v>18933</v>
      </c>
      <c r="H19" s="140">
        <v>18882</v>
      </c>
      <c r="I19" s="115">
        <v>595</v>
      </c>
      <c r="J19" s="116">
        <v>3.1511492426649719</v>
      </c>
    </row>
    <row r="20" spans="1:15" s="287" customFormat="1" ht="24.95" customHeight="1" x14ac:dyDescent="0.2">
      <c r="A20" s="193" t="s">
        <v>148</v>
      </c>
      <c r="B20" s="199" t="s">
        <v>149</v>
      </c>
      <c r="C20" s="113">
        <v>9.2557778186325379</v>
      </c>
      <c r="D20" s="115">
        <v>15607</v>
      </c>
      <c r="E20" s="114">
        <v>15451</v>
      </c>
      <c r="F20" s="114">
        <v>15707</v>
      </c>
      <c r="G20" s="114">
        <v>15474</v>
      </c>
      <c r="H20" s="140">
        <v>15399</v>
      </c>
      <c r="I20" s="115">
        <v>208</v>
      </c>
      <c r="J20" s="116">
        <v>1.3507370608481071</v>
      </c>
      <c r="K20" s="110"/>
      <c r="L20" s="110"/>
      <c r="M20" s="110"/>
      <c r="N20" s="110"/>
      <c r="O20" s="110"/>
    </row>
    <row r="21" spans="1:15" s="110" customFormat="1" ht="24.95" customHeight="1" x14ac:dyDescent="0.2">
      <c r="A21" s="201" t="s">
        <v>150</v>
      </c>
      <c r="B21" s="202" t="s">
        <v>151</v>
      </c>
      <c r="C21" s="113">
        <v>2.5999442530201224</v>
      </c>
      <c r="D21" s="115">
        <v>4384</v>
      </c>
      <c r="E21" s="114">
        <v>4446</v>
      </c>
      <c r="F21" s="114">
        <v>4432</v>
      </c>
      <c r="G21" s="114">
        <v>4408</v>
      </c>
      <c r="H21" s="140">
        <v>4305</v>
      </c>
      <c r="I21" s="115">
        <v>79</v>
      </c>
      <c r="J21" s="116">
        <v>1.835075493612079</v>
      </c>
    </row>
    <row r="22" spans="1:15" s="110" customFormat="1" ht="24.95" customHeight="1" x14ac:dyDescent="0.2">
      <c r="A22" s="201" t="s">
        <v>152</v>
      </c>
      <c r="B22" s="199" t="s">
        <v>153</v>
      </c>
      <c r="C22" s="113">
        <v>2.5068349355647941</v>
      </c>
      <c r="D22" s="115">
        <v>4227</v>
      </c>
      <c r="E22" s="114">
        <v>4198</v>
      </c>
      <c r="F22" s="114">
        <v>4236</v>
      </c>
      <c r="G22" s="114">
        <v>4161</v>
      </c>
      <c r="H22" s="140">
        <v>4059</v>
      </c>
      <c r="I22" s="115">
        <v>168</v>
      </c>
      <c r="J22" s="116">
        <v>4.1389504804138948</v>
      </c>
    </row>
    <row r="23" spans="1:15" s="110" customFormat="1" ht="24.95" customHeight="1" x14ac:dyDescent="0.2">
      <c r="A23" s="193" t="s">
        <v>154</v>
      </c>
      <c r="B23" s="199" t="s">
        <v>155</v>
      </c>
      <c r="C23" s="113">
        <v>1.6569900189183899</v>
      </c>
      <c r="D23" s="115">
        <v>2794</v>
      </c>
      <c r="E23" s="114">
        <v>2769</v>
      </c>
      <c r="F23" s="114">
        <v>2755</v>
      </c>
      <c r="G23" s="114">
        <v>2689</v>
      </c>
      <c r="H23" s="140">
        <v>2685</v>
      </c>
      <c r="I23" s="115">
        <v>109</v>
      </c>
      <c r="J23" s="116">
        <v>4.0595903165735567</v>
      </c>
    </row>
    <row r="24" spans="1:15" s="110" customFormat="1" ht="24.95" customHeight="1" x14ac:dyDescent="0.2">
      <c r="A24" s="193" t="s">
        <v>156</v>
      </c>
      <c r="B24" s="199" t="s">
        <v>221</v>
      </c>
      <c r="C24" s="113">
        <v>6.1647857003066084</v>
      </c>
      <c r="D24" s="115">
        <v>10395</v>
      </c>
      <c r="E24" s="114">
        <v>10417</v>
      </c>
      <c r="F24" s="114">
        <v>10524</v>
      </c>
      <c r="G24" s="114">
        <v>10791</v>
      </c>
      <c r="H24" s="140">
        <v>10751</v>
      </c>
      <c r="I24" s="115">
        <v>-356</v>
      </c>
      <c r="J24" s="116">
        <v>-3.3113198772207237</v>
      </c>
    </row>
    <row r="25" spans="1:15" s="110" customFormat="1" ht="24.95" customHeight="1" x14ac:dyDescent="0.2">
      <c r="A25" s="193" t="s">
        <v>222</v>
      </c>
      <c r="B25" s="204" t="s">
        <v>159</v>
      </c>
      <c r="C25" s="113">
        <v>8.5897793249871004</v>
      </c>
      <c r="D25" s="115">
        <v>14484</v>
      </c>
      <c r="E25" s="114">
        <v>14579</v>
      </c>
      <c r="F25" s="114">
        <v>14494</v>
      </c>
      <c r="G25" s="114">
        <v>14304</v>
      </c>
      <c r="H25" s="140">
        <v>14276</v>
      </c>
      <c r="I25" s="115">
        <v>208</v>
      </c>
      <c r="J25" s="116">
        <v>1.4569907537125246</v>
      </c>
    </row>
    <row r="26" spans="1:15" s="110" customFormat="1" ht="24.95" customHeight="1" x14ac:dyDescent="0.2">
      <c r="A26" s="201">
        <v>782.78300000000002</v>
      </c>
      <c r="B26" s="203" t="s">
        <v>160</v>
      </c>
      <c r="C26" s="113">
        <v>2.4671003860774885</v>
      </c>
      <c r="D26" s="115">
        <v>4160</v>
      </c>
      <c r="E26" s="114">
        <v>4269</v>
      </c>
      <c r="F26" s="114">
        <v>4530</v>
      </c>
      <c r="G26" s="114">
        <v>4553</v>
      </c>
      <c r="H26" s="140">
        <v>4573</v>
      </c>
      <c r="I26" s="115">
        <v>-413</v>
      </c>
      <c r="J26" s="116">
        <v>-9.0312705007653626</v>
      </c>
    </row>
    <row r="27" spans="1:15" s="110" customFormat="1" ht="24.95" customHeight="1" x14ac:dyDescent="0.2">
      <c r="A27" s="193" t="s">
        <v>161</v>
      </c>
      <c r="B27" s="199" t="s">
        <v>223</v>
      </c>
      <c r="C27" s="113">
        <v>7.0496207426209381</v>
      </c>
      <c r="D27" s="115">
        <v>11887</v>
      </c>
      <c r="E27" s="114">
        <v>11892</v>
      </c>
      <c r="F27" s="114">
        <v>11876</v>
      </c>
      <c r="G27" s="114">
        <v>11765</v>
      </c>
      <c r="H27" s="140">
        <v>11780</v>
      </c>
      <c r="I27" s="115">
        <v>107</v>
      </c>
      <c r="J27" s="116">
        <v>0.90831918505942277</v>
      </c>
    </row>
    <row r="28" spans="1:15" s="110" customFormat="1" ht="24.95" customHeight="1" x14ac:dyDescent="0.2">
      <c r="A28" s="193" t="s">
        <v>163</v>
      </c>
      <c r="B28" s="199" t="s">
        <v>164</v>
      </c>
      <c r="C28" s="113">
        <v>6.4316595401467209</v>
      </c>
      <c r="D28" s="115">
        <v>10845</v>
      </c>
      <c r="E28" s="114">
        <v>10634</v>
      </c>
      <c r="F28" s="114">
        <v>10507</v>
      </c>
      <c r="G28" s="114">
        <v>10163</v>
      </c>
      <c r="H28" s="140">
        <v>10135</v>
      </c>
      <c r="I28" s="115">
        <v>710</v>
      </c>
      <c r="J28" s="116">
        <v>7.0054267390231866</v>
      </c>
    </row>
    <row r="29" spans="1:15" s="110" customFormat="1" ht="24.95" customHeight="1" x14ac:dyDescent="0.2">
      <c r="A29" s="193">
        <v>86</v>
      </c>
      <c r="B29" s="199" t="s">
        <v>165</v>
      </c>
      <c r="C29" s="113">
        <v>9.6845551213089873</v>
      </c>
      <c r="D29" s="115">
        <v>16330</v>
      </c>
      <c r="E29" s="114">
        <v>16342</v>
      </c>
      <c r="F29" s="114">
        <v>16436</v>
      </c>
      <c r="G29" s="114">
        <v>15962</v>
      </c>
      <c r="H29" s="140">
        <v>15935</v>
      </c>
      <c r="I29" s="115">
        <v>395</v>
      </c>
      <c r="J29" s="116">
        <v>2.4788202070913083</v>
      </c>
    </row>
    <row r="30" spans="1:15" s="110" customFormat="1" ht="24.95" customHeight="1" x14ac:dyDescent="0.2">
      <c r="A30" s="193">
        <v>87.88</v>
      </c>
      <c r="B30" s="204" t="s">
        <v>166</v>
      </c>
      <c r="C30" s="113">
        <v>7.1723827089473904</v>
      </c>
      <c r="D30" s="115">
        <v>12094</v>
      </c>
      <c r="E30" s="114">
        <v>12429</v>
      </c>
      <c r="F30" s="114">
        <v>12311</v>
      </c>
      <c r="G30" s="114">
        <v>11816</v>
      </c>
      <c r="H30" s="140">
        <v>11809</v>
      </c>
      <c r="I30" s="115">
        <v>285</v>
      </c>
      <c r="J30" s="116">
        <v>2.4134134981793549</v>
      </c>
    </row>
    <row r="31" spans="1:15" s="110" customFormat="1" ht="24.95" customHeight="1" x14ac:dyDescent="0.2">
      <c r="A31" s="193" t="s">
        <v>167</v>
      </c>
      <c r="B31" s="199" t="s">
        <v>168</v>
      </c>
      <c r="C31" s="113">
        <v>3.3092356140174002</v>
      </c>
      <c r="D31" s="115">
        <v>5580</v>
      </c>
      <c r="E31" s="114">
        <v>5614</v>
      </c>
      <c r="F31" s="114">
        <v>5583</v>
      </c>
      <c r="G31" s="114">
        <v>5489</v>
      </c>
      <c r="H31" s="140">
        <v>5453</v>
      </c>
      <c r="I31" s="115">
        <v>127</v>
      </c>
      <c r="J31" s="116">
        <v>2.3289932147441776</v>
      </c>
    </row>
    <row r="32" spans="1:15" s="110" customFormat="1" ht="24.95" customHeight="1" x14ac:dyDescent="0.2">
      <c r="A32" s="193"/>
      <c r="B32" s="288" t="s">
        <v>224</v>
      </c>
      <c r="C32" s="113">
        <v>1.7791589322674194E-3</v>
      </c>
      <c r="D32" s="115">
        <v>3</v>
      </c>
      <c r="E32" s="114">
        <v>3</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0.74724675155231612</v>
      </c>
      <c r="D34" s="115">
        <v>1260</v>
      </c>
      <c r="E34" s="114">
        <v>1235</v>
      </c>
      <c r="F34" s="114">
        <v>1301</v>
      </c>
      <c r="G34" s="114">
        <v>1287</v>
      </c>
      <c r="H34" s="140">
        <v>1280</v>
      </c>
      <c r="I34" s="115">
        <v>-20</v>
      </c>
      <c r="J34" s="116">
        <v>-1.5625</v>
      </c>
    </row>
    <row r="35" spans="1:10" s="110" customFormat="1" ht="24.95" customHeight="1" x14ac:dyDescent="0.2">
      <c r="A35" s="292" t="s">
        <v>171</v>
      </c>
      <c r="B35" s="293" t="s">
        <v>172</v>
      </c>
      <c r="C35" s="113">
        <v>20.811415083709427</v>
      </c>
      <c r="D35" s="115">
        <v>35092</v>
      </c>
      <c r="E35" s="114">
        <v>35199</v>
      </c>
      <c r="F35" s="114">
        <v>35697</v>
      </c>
      <c r="G35" s="114">
        <v>35252</v>
      </c>
      <c r="H35" s="140">
        <v>35033</v>
      </c>
      <c r="I35" s="115">
        <v>59</v>
      </c>
      <c r="J35" s="116">
        <v>0.16841263951131791</v>
      </c>
    </row>
    <row r="36" spans="1:10" s="110" customFormat="1" ht="24.95" customHeight="1" x14ac:dyDescent="0.2">
      <c r="A36" s="294" t="s">
        <v>173</v>
      </c>
      <c r="B36" s="295" t="s">
        <v>174</v>
      </c>
      <c r="C36" s="125">
        <v>78.43955900580599</v>
      </c>
      <c r="D36" s="143">
        <v>132264</v>
      </c>
      <c r="E36" s="144">
        <v>132406</v>
      </c>
      <c r="F36" s="144">
        <v>132604</v>
      </c>
      <c r="G36" s="144">
        <v>130508</v>
      </c>
      <c r="H36" s="145">
        <v>130042</v>
      </c>
      <c r="I36" s="143">
        <v>2222</v>
      </c>
      <c r="J36" s="146">
        <v>1.7086787345626797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2020-09-28T06:34:44Z</dcterms:created>
  <dcterms:modified xsi:type="dcterms:W3CDTF">2020-09-28T10:31:52Z</dcterms:modified>
</cp:coreProperties>
</file>