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I38" i="24" s="1"/>
  <c r="C37" i="24"/>
  <c r="C35" i="24"/>
  <c r="C34" i="24"/>
  <c r="C33" i="24"/>
  <c r="C32" i="24"/>
  <c r="C31" i="24"/>
  <c r="C30" i="24"/>
  <c r="G30" i="24" s="1"/>
  <c r="C29" i="24"/>
  <c r="C28" i="24"/>
  <c r="M28" i="24" s="1"/>
  <c r="C27" i="24"/>
  <c r="C26" i="24"/>
  <c r="C25" i="24"/>
  <c r="C24" i="24"/>
  <c r="C23" i="24"/>
  <c r="C22" i="24"/>
  <c r="C21" i="24"/>
  <c r="C20" i="24"/>
  <c r="M20" i="24" s="1"/>
  <c r="C19" i="24"/>
  <c r="C18" i="24"/>
  <c r="C17" i="24"/>
  <c r="C16" i="24"/>
  <c r="C15" i="24"/>
  <c r="C9" i="24"/>
  <c r="C8" i="24"/>
  <c r="C7" i="24"/>
  <c r="B38" i="24"/>
  <c r="B37" i="24"/>
  <c r="B35" i="24"/>
  <c r="K35" i="24" s="1"/>
  <c r="B34" i="24"/>
  <c r="B33" i="24"/>
  <c r="B32" i="24"/>
  <c r="B31" i="24"/>
  <c r="B30" i="24"/>
  <c r="B29" i="24"/>
  <c r="B28" i="24"/>
  <c r="B27" i="24"/>
  <c r="B26" i="24"/>
  <c r="B25" i="24"/>
  <c r="B24" i="24"/>
  <c r="B23" i="24"/>
  <c r="B22" i="24"/>
  <c r="B21" i="24"/>
  <c r="B20" i="24"/>
  <c r="B19" i="24"/>
  <c r="K19" i="24" s="1"/>
  <c r="B18" i="24"/>
  <c r="B17" i="24"/>
  <c r="B16" i="24"/>
  <c r="B15" i="24"/>
  <c r="B9" i="24"/>
  <c r="B8" i="24"/>
  <c r="B7" i="24"/>
  <c r="K7" i="24" s="1"/>
  <c r="K8" i="24" l="1"/>
  <c r="J8" i="24"/>
  <c r="H8" i="24"/>
  <c r="F8" i="24"/>
  <c r="D8" i="24"/>
  <c r="G25" i="24"/>
  <c r="M25" i="24"/>
  <c r="E25" i="24"/>
  <c r="L25" i="24"/>
  <c r="I25" i="24"/>
  <c r="G17" i="24"/>
  <c r="M17" i="24"/>
  <c r="E17" i="24"/>
  <c r="L17" i="24"/>
  <c r="I17" i="24"/>
  <c r="G33" i="24"/>
  <c r="M33" i="24"/>
  <c r="E33" i="24"/>
  <c r="L33" i="24"/>
  <c r="I33" i="24"/>
  <c r="D38" i="24"/>
  <c r="K38" i="24"/>
  <c r="J38" i="24"/>
  <c r="H38" i="24"/>
  <c r="F38" i="24"/>
  <c r="G31" i="24"/>
  <c r="M31" i="24"/>
  <c r="E31" i="24"/>
  <c r="L31" i="24"/>
  <c r="I31" i="24"/>
  <c r="B14" i="24"/>
  <c r="B6" i="24"/>
  <c r="F27" i="24"/>
  <c r="D27" i="24"/>
  <c r="J27" i="24"/>
  <c r="H27" i="24"/>
  <c r="G21" i="24"/>
  <c r="M21" i="24"/>
  <c r="E21" i="24"/>
  <c r="L21" i="24"/>
  <c r="I21" i="24"/>
  <c r="G35" i="24"/>
  <c r="M35" i="24"/>
  <c r="E35" i="24"/>
  <c r="L35" i="24"/>
  <c r="I35" i="24"/>
  <c r="C45" i="24"/>
  <c r="C39" i="24"/>
  <c r="F9" i="24"/>
  <c r="D9" i="24"/>
  <c r="J9" i="24"/>
  <c r="H9" i="24"/>
  <c r="K9" i="24"/>
  <c r="K20" i="24"/>
  <c r="J20" i="24"/>
  <c r="H20" i="24"/>
  <c r="F20" i="24"/>
  <c r="D20" i="24"/>
  <c r="C14" i="24"/>
  <c r="C6" i="24"/>
  <c r="F7" i="24"/>
  <c r="D7" i="24"/>
  <c r="J7" i="24"/>
  <c r="H7" i="24"/>
  <c r="F17" i="24"/>
  <c r="D17" i="24"/>
  <c r="J17" i="24"/>
  <c r="H17" i="24"/>
  <c r="K17" i="24"/>
  <c r="F21" i="24"/>
  <c r="D21" i="24"/>
  <c r="J21" i="24"/>
  <c r="H21" i="24"/>
  <c r="K21" i="24"/>
  <c r="K24" i="24"/>
  <c r="J24" i="24"/>
  <c r="H24" i="24"/>
  <c r="F24" i="24"/>
  <c r="D24" i="24"/>
  <c r="F31" i="24"/>
  <c r="D31" i="24"/>
  <c r="J31" i="24"/>
  <c r="H31" i="24"/>
  <c r="K31" i="24"/>
  <c r="K34" i="24"/>
  <c r="J34" i="24"/>
  <c r="H34" i="24"/>
  <c r="F34" i="24"/>
  <c r="D34" i="24"/>
  <c r="B45" i="24"/>
  <c r="B39" i="24"/>
  <c r="G9" i="24"/>
  <c r="M9" i="24"/>
  <c r="E9" i="24"/>
  <c r="L9" i="24"/>
  <c r="I9" i="24"/>
  <c r="G15" i="24"/>
  <c r="M15" i="24"/>
  <c r="E15" i="24"/>
  <c r="L15" i="24"/>
  <c r="I15" i="24"/>
  <c r="I32" i="24"/>
  <c r="L32" i="24"/>
  <c r="G32" i="24"/>
  <c r="E32" i="24"/>
  <c r="M32" i="24"/>
  <c r="K58" i="24"/>
  <c r="I58" i="24"/>
  <c r="J58" i="24"/>
  <c r="K28" i="24"/>
  <c r="J28" i="24"/>
  <c r="H28" i="24"/>
  <c r="F28" i="24"/>
  <c r="D28" i="24"/>
  <c r="I8" i="24"/>
  <c r="L8" i="24"/>
  <c r="M8" i="24"/>
  <c r="G8" i="24"/>
  <c r="E8" i="24"/>
  <c r="G19" i="24"/>
  <c r="M19" i="24"/>
  <c r="E19" i="24"/>
  <c r="L19" i="24"/>
  <c r="I19" i="24"/>
  <c r="I22" i="24"/>
  <c r="L22" i="24"/>
  <c r="M22" i="24"/>
  <c r="E22" i="24"/>
  <c r="I26" i="24"/>
  <c r="L26" i="24"/>
  <c r="M26" i="24"/>
  <c r="G26" i="24"/>
  <c r="E26" i="24"/>
  <c r="K74" i="24"/>
  <c r="I74" i="24"/>
  <c r="J74" i="24"/>
  <c r="J77" i="24" s="1"/>
  <c r="F15" i="24"/>
  <c r="D15" i="24"/>
  <c r="J15" i="24"/>
  <c r="H15" i="24"/>
  <c r="K15" i="24"/>
  <c r="K18" i="24"/>
  <c r="J18" i="24"/>
  <c r="H18" i="24"/>
  <c r="F18" i="24"/>
  <c r="D18" i="24"/>
  <c r="K22" i="24"/>
  <c r="J22" i="24"/>
  <c r="H22" i="24"/>
  <c r="F22" i="24"/>
  <c r="D22" i="24"/>
  <c r="F35" i="24"/>
  <c r="D35" i="24"/>
  <c r="J35" i="24"/>
  <c r="H35" i="24"/>
  <c r="G7" i="24"/>
  <c r="M7" i="24"/>
  <c r="E7" i="24"/>
  <c r="L7" i="24"/>
  <c r="I7" i="24"/>
  <c r="I16" i="24"/>
  <c r="L16" i="24"/>
  <c r="G16" i="24"/>
  <c r="E16" i="24"/>
  <c r="M16" i="24"/>
  <c r="G29" i="24"/>
  <c r="M29" i="24"/>
  <c r="E29" i="24"/>
  <c r="L29" i="24"/>
  <c r="I29" i="24"/>
  <c r="I37" i="24"/>
  <c r="G37" i="24"/>
  <c r="L37" i="24"/>
  <c r="M37" i="24"/>
  <c r="E37" i="24"/>
  <c r="F33" i="24"/>
  <c r="D33" i="24"/>
  <c r="J33" i="24"/>
  <c r="H33" i="24"/>
  <c r="K33" i="24"/>
  <c r="I18" i="24"/>
  <c r="L18" i="24"/>
  <c r="M18" i="24"/>
  <c r="G18" i="24"/>
  <c r="E18" i="24"/>
  <c r="F25" i="24"/>
  <c r="D25" i="24"/>
  <c r="J25" i="24"/>
  <c r="H25" i="24"/>
  <c r="K25" i="24"/>
  <c r="F29" i="24"/>
  <c r="D29" i="24"/>
  <c r="J29" i="24"/>
  <c r="H29" i="24"/>
  <c r="K29" i="24"/>
  <c r="K32" i="24"/>
  <c r="J32" i="24"/>
  <c r="H32" i="24"/>
  <c r="F32" i="24"/>
  <c r="D32" i="24"/>
  <c r="G23" i="24"/>
  <c r="M23" i="24"/>
  <c r="E23" i="24"/>
  <c r="L23" i="24"/>
  <c r="I23" i="24"/>
  <c r="G22" i="24"/>
  <c r="F19" i="24"/>
  <c r="D19" i="24"/>
  <c r="J19" i="24"/>
  <c r="H19" i="24"/>
  <c r="H37" i="24"/>
  <c r="F37" i="24"/>
  <c r="D37" i="24"/>
  <c r="J37" i="24"/>
  <c r="K37" i="24"/>
  <c r="G27" i="24"/>
  <c r="M27" i="24"/>
  <c r="E27" i="24"/>
  <c r="L27" i="24"/>
  <c r="I27" i="24"/>
  <c r="I30" i="24"/>
  <c r="L30" i="24"/>
  <c r="M30" i="24"/>
  <c r="E30" i="24"/>
  <c r="I34" i="24"/>
  <c r="L34" i="24"/>
  <c r="M34" i="24"/>
  <c r="G34" i="24"/>
  <c r="E34" i="24"/>
  <c r="K66" i="24"/>
  <c r="I66" i="24"/>
  <c r="J66" i="24"/>
  <c r="K16" i="24"/>
  <c r="J16" i="24"/>
  <c r="H16" i="24"/>
  <c r="F16" i="24"/>
  <c r="D16" i="24"/>
  <c r="F23" i="24"/>
  <c r="D23" i="24"/>
  <c r="J23" i="24"/>
  <c r="H23" i="24"/>
  <c r="K23" i="24"/>
  <c r="K26" i="24"/>
  <c r="J26" i="24"/>
  <c r="H26" i="24"/>
  <c r="F26" i="24"/>
  <c r="D26" i="24"/>
  <c r="K30" i="24"/>
  <c r="J30" i="24"/>
  <c r="H30" i="24"/>
  <c r="F30" i="24"/>
  <c r="D30" i="24"/>
  <c r="I24" i="24"/>
  <c r="L24" i="24"/>
  <c r="G24" i="24"/>
  <c r="E24" i="24"/>
  <c r="M24" i="24"/>
  <c r="M38" i="24"/>
  <c r="E38" i="24"/>
  <c r="L38" i="24"/>
  <c r="G38" i="24"/>
  <c r="K27" i="24"/>
  <c r="K53" i="24"/>
  <c r="I53" i="24"/>
  <c r="K61" i="24"/>
  <c r="I61" i="24"/>
  <c r="K69" i="24"/>
  <c r="I69" i="24"/>
  <c r="E20" i="24"/>
  <c r="E28" i="24"/>
  <c r="I43" i="24"/>
  <c r="G43" i="24"/>
  <c r="L43" i="24"/>
  <c r="K55" i="24"/>
  <c r="I55" i="24"/>
  <c r="K63" i="24"/>
  <c r="I63" i="24"/>
  <c r="K71" i="24"/>
  <c r="I71" i="24"/>
  <c r="G20" i="24"/>
  <c r="G28" i="24"/>
  <c r="K52" i="24"/>
  <c r="I52" i="24"/>
  <c r="K60" i="24"/>
  <c r="I60" i="24"/>
  <c r="K68" i="24"/>
  <c r="I68" i="24"/>
  <c r="K57" i="24"/>
  <c r="I57" i="24"/>
  <c r="K65" i="24"/>
  <c r="I65" i="24"/>
  <c r="K73" i="24"/>
  <c r="I73" i="24"/>
  <c r="I41" i="24"/>
  <c r="G41" i="24"/>
  <c r="L41" i="24"/>
  <c r="K54" i="24"/>
  <c r="I54" i="24"/>
  <c r="K62" i="24"/>
  <c r="I62" i="24"/>
  <c r="K70" i="24"/>
  <c r="I70" i="24"/>
  <c r="I20" i="24"/>
  <c r="L20" i="24"/>
  <c r="I28" i="24"/>
  <c r="L28" i="24"/>
  <c r="K51" i="24"/>
  <c r="I51" i="24"/>
  <c r="K59" i="24"/>
  <c r="I59" i="24"/>
  <c r="K67" i="24"/>
  <c r="I67" i="24"/>
  <c r="K75" i="24"/>
  <c r="K77" i="24" s="1"/>
  <c r="I75" i="24"/>
  <c r="I77" i="24" s="1"/>
  <c r="K56" i="24"/>
  <c r="I56" i="24"/>
  <c r="K64" i="24"/>
  <c r="I64" i="24"/>
  <c r="K72" i="24"/>
  <c r="I72" i="24"/>
  <c r="F40" i="24"/>
  <c r="J41" i="24"/>
  <c r="F42" i="24"/>
  <c r="J43" i="24"/>
  <c r="F44" i="24"/>
  <c r="H40" i="24"/>
  <c r="H42" i="24"/>
  <c r="H44" i="24"/>
  <c r="J40" i="24"/>
  <c r="J42" i="24"/>
  <c r="J44" i="24"/>
  <c r="E40" i="24"/>
  <c r="E42" i="24"/>
  <c r="E44" i="24"/>
  <c r="J79" i="24" l="1"/>
  <c r="J78" i="24"/>
  <c r="I39" i="24"/>
  <c r="G39" i="24"/>
  <c r="L39" i="24"/>
  <c r="M39" i="24"/>
  <c r="E39" i="24"/>
  <c r="K6" i="24"/>
  <c r="J6" i="24"/>
  <c r="H6" i="24"/>
  <c r="F6" i="24"/>
  <c r="D6" i="24"/>
  <c r="I45" i="24"/>
  <c r="G45" i="24"/>
  <c r="L45" i="24"/>
  <c r="E45" i="24"/>
  <c r="M45" i="24"/>
  <c r="K14" i="24"/>
  <c r="J14" i="24"/>
  <c r="H14" i="24"/>
  <c r="F14" i="24"/>
  <c r="D14" i="24"/>
  <c r="I78" i="24"/>
  <c r="I79" i="24"/>
  <c r="I6" i="24"/>
  <c r="L6" i="24"/>
  <c r="M6" i="24"/>
  <c r="G6" i="24"/>
  <c r="E6" i="24"/>
  <c r="H39" i="24"/>
  <c r="F39" i="24"/>
  <c r="D39" i="24"/>
  <c r="J39" i="24"/>
  <c r="K39" i="24"/>
  <c r="I14" i="24"/>
  <c r="L14" i="24"/>
  <c r="M14" i="24"/>
  <c r="E14" i="24"/>
  <c r="G14" i="24"/>
  <c r="K79" i="24"/>
  <c r="K78" i="24"/>
  <c r="H45" i="24"/>
  <c r="F45" i="24"/>
  <c r="D45" i="24"/>
  <c r="J45" i="24"/>
  <c r="K45" i="24"/>
  <c r="I83" i="24" l="1"/>
  <c r="I82" i="24"/>
  <c r="I81" i="24"/>
</calcChain>
</file>

<file path=xl/sharedStrings.xml><?xml version="1.0" encoding="utf-8"?>
<sst xmlns="http://schemas.openxmlformats.org/spreadsheetml/2006/main" count="1655" uniqueCount="522">
  <si>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</si>
  <si>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</si>
  <si>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</si>
  <si>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</si>
  <si>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</si>
  <si>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</si>
  <si>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</si>
  <si>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</si>
  <si>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</si>
  <si>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</si>
  <si>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</si>
  <si>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</si>
  <si>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</si>
  <si>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Magdeburg (045)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</si>
  <si>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</si>
  <si>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</si>
  <si>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</si>
  <si>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</si>
  <si>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</si>
  <si>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</si>
  <si>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</si>
  <si>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</si>
  <si>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</si>
  <si>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</si>
  <si>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</si>
  <si>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</si>
  <si>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</si>
  <si>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</si>
  <si>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</si>
  <si>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</si>
  <si>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</si>
  <si>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</si>
  <si>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</si>
  <si>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</si>
  <si>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</si>
  <si>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</si>
  <si>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</si>
  <si>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</si>
  <si>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</si>
  <si>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</si>
  <si>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</si>
  <si>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</si>
  <si>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</si>
  <si>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</si>
  <si>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</si>
  <si>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</si>
  <si>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</si>
  <si>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</si>
  <si>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</si>
  <si>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</si>
  <si>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</si>
  <si>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</si>
  <si>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</si>
  <si>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</si>
  <si>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</si>
  <si>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</si>
  <si>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</si>
  <si>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</si>
  <si>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</si>
  <si>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</si>
  <si>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</si>
  <si>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</si>
  <si>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</si>
  <si>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</si>
  <si>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</si>
  <si>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</si>
  <si>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</si>
  <si>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</si>
  <si>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</si>
  <si>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</si>
  <si>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</si>
  <si>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</si>
  <si>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</si>
  <si>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</si>
  <si>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</si>
  <si>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</si>
  <si>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</si>
  <si>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</si>
  <si>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</si>
  <si>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</si>
  <si>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</si>
  <si>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</si>
  <si>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</si>
  <si>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</si>
  <si>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</si>
  <si>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</si>
  <si>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</si>
  <si>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</si>
  <si>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</si>
  <si>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</si>
  <si>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</si>
  <si>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</si>
  <si>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Magdeburg (045);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</si>
  <si>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</si>
  <si>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</si>
  <si>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</si>
  <si>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</si>
  <si>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</si>
  <si>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</si>
  <si>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</si>
  <si>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</si>
  <si>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</si>
  <si>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</si>
  <si>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</si>
  <si>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</si>
  <si>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</si>
  <si>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</si>
  <si>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</si>
  <si>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</si>
  <si>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</si>
  <si>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</si>
  <si>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</si>
  <si>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</si>
  <si>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</si>
  <si>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</si>
  <si>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</si>
  <si>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</si>
  <si>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</si>
  <si>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</si>
  <si>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</si>
  <si>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</si>
  <si>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</si>
  <si>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</si>
  <si>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</si>
  <si>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</si>
  <si>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</si>
  <si>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</si>
  <si>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</si>
  <si>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</si>
  <si>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</si>
  <si>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</si>
  <si>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</si>
  <si>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</si>
  <si>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</si>
  <si>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</si>
  <si>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</si>
  <si>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</si>
  <si>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</si>
  <si>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</si>
  <si>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</si>
  <si>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</si>
  <si>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</si>
  <si>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</si>
  <si>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</si>
  <si>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</si>
  <si>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</si>
  <si>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</si>
  <si>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</si>
  <si>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</si>
  <si>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</si>
  <si>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</si>
  <si>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</si>
  <si>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</si>
  <si>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</si>
  <si>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</si>
  <si>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</si>
  <si>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</si>
  <si>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</si>
  <si>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</si>
  <si>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</si>
  <si>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</si>
  <si>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</si>
  <si>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</si>
  <si>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</si>
  <si>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</si>
  <si>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</si>
  <si>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</si>
  <si>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</si>
  <si>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</si>
  <si>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</si>
  <si>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</si>
  <si>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</si>
  <si>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</si>
  <si>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</si>
  <si>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</si>
  <si>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</si>
  <si>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</si>
  <si>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</si>
  <si>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</si>
  <si>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</si>
  <si>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</si>
  <si>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</si>
  <si>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</si>
  <si>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Magdeburg (045)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</si>
  <si>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</si>
  <si>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</si>
  <si>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</si>
  <si>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</si>
  <si>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</si>
  <si>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</si>
  <si>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</si>
  <si>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</si>
  <si>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</si>
  <si>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</si>
  <si>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</si>
  <si>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</si>
  <si>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</si>
  <si>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</si>
  <si>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</si>
  <si>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</si>
  <si>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</si>
  <si>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</si>
  <si>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</si>
  <si>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</si>
  <si>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</si>
  <si>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</si>
  <si>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</si>
  <si>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</si>
  <si>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</si>
  <si>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</si>
  <si>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</si>
  <si>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</si>
  <si>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</si>
  <si>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</si>
  <si>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</si>
  <si>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</si>
  <si>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</si>
  <si>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</si>
  <si>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</si>
  <si>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</si>
  <si>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</si>
  <si>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</si>
  <si>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</si>
  <si>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</si>
  <si>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</si>
  <si>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</si>
  <si>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</si>
  <si>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</si>
  <si>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</si>
  <si>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</si>
  <si>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</si>
  <si>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</si>
  <si>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</si>
  <si>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</si>
  <si>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</si>
  <si>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</si>
  <si>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</si>
  <si>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</si>
  <si>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</si>
  <si>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</si>
  <si>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</si>
  <si>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</si>
  <si>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</si>
  <si>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</si>
  <si>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</si>
  <si>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</si>
  <si>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</si>
  <si>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</si>
  <si>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</si>
  <si>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</si>
  <si>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</si>
  <si>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</si>
  <si>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</si>
  <si>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</si>
  <si>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</si>
  <si>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</si>
  <si>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</si>
  <si>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</si>
  <si>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</si>
  <si>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</si>
  <si>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</si>
  <si>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</si>
  <si>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</si>
  <si>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</si>
  <si>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</si>
  <si>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</si>
  <si>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</si>
  <si>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</si>
  <si>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</si>
  <si>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</si>
  <si>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</si>
  <si>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</si>
  <si>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</si>
  <si>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</si>
  <si>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</si>
  <si>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</si>
  <si>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</si>
  <si>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</si>
  <si>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</si>
  <si>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</si>
  <si>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</si>
  <si>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</si>
  <si>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</si>
  <si>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</si>
  <si>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</si>
  <si>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</si>
  <si>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</si>
  <si>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</si>
  <si>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</si>
  <si>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</si>
  <si>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</si>
  <si>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</si>
  <si>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</si>
  <si>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</si>
  <si>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</si>
  <si>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</si>
  <si>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</si>
  <si>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</si>
  <si>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</si>
  <si>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</si>
  <si>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</si>
  <si>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</si>
  <si>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</si>
  <si>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</si>
  <si>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</si>
  <si>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</si>
  <si>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</si>
  <si>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</si>
  <si>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</si>
  <si>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</si>
  <si>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</si>
  <si>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</si>
  <si>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</si>
  <si>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</si>
  <si>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</si>
  <si>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</si>
  <si>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</si>
  <si>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</si>
  <si>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</si>
  <si>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</si>
  <si>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</si>
  <si>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</si>
  <si>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</si>
  <si>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</si>
  <si>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</si>
  <si>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</si>
  <si>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</si>
  <si>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Magdeburg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</si>
  <si>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</si>
  <si>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</si>
  <si>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</si>
  <si>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</si>
  <si>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</si>
  <si>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</si>
  <si>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</si>
  <si>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</si>
  <si>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</si>
  <si>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</si>
  <si>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</si>
  <si>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</si>
  <si>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</si>
  <si>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</si>
  <si>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</si>
  <si>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</si>
  <si>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</si>
  <si>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</si>
  <si>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</si>
  <si>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</si>
  <si>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</si>
  <si>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</si>
  <si>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</si>
  <si>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</si>
  <si>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</si>
  <si>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</si>
  <si>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</si>
  <si>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</si>
  <si>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</si>
  <si>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</si>
  <si>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</si>
  <si>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</si>
  <si>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</si>
  <si>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</si>
  <si>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</si>
  <si>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</si>
  <si>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</si>
  <si>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</si>
  <si>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</si>
  <si>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</si>
  <si>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</si>
  <si>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</si>
  <si>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</si>
  <si>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</si>
  <si>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</si>
  <si>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</si>
  <si>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Magdeburg (045);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</si>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</sst>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{6B76F676-704B-4E71-A1D1-24824861ADBD}</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9212-44A8-8981-865612C1D0CB}"/>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{0A42D8BB-CEF1-47E8-98DE-5D67137E606E}</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9212-44A8-8981-865612C1D0C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{DA987E48-6298-4C8E-B066-A5F6410ADAA8}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212-44A8-8981-865612C1D0C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{06B69341-F884-4301-891B-42F9E67FDF12}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212-44A8-8981-865612C1D0C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7.4647944155267723E-2</c:v>
                </c:pt>
                <c:pt idx="1">
                  <c:v>-0.19765179914377964</c:v>
                </c:pt>
                <c:pt idx="2">
                  <c:v>0.95490282911153723</c:v>
                </c:pt>
                <c:pt idx="3">
                  <c:v>1.0875687030768</c:v>
                </c:pt>
              </c:numCache>
            </c:numRef>
          </c:val>
          <c:extLst>
            <c:ext xmlns:c16="http://schemas.microsoft.com/office/drawing/2014/chart" uri="{C3380CC4-5D6E-409C-BE32-E72D297353CC}">
              <c16:uniqueId val="{00000004-9212-44A8-8981-865612C1D0C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{072847D9-461E-4757-90CC-CE08923EA53B}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212-44A8-8981-865612C1D0C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{51A7CA10-ADAF-4B66-B2C9-D5C0F8309824}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212-44A8-8981-865612C1D0C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{406FF8F5-4539-4B86-A811-C77C7CF105B7}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212-44A8-8981-865612C1D0C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{AAA294EB-D894-427F-A6FC-A6F2CA6ED98D}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212-44A8-8981-865612C1D0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212-44A8-8981-865612C1D0C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212-44A8-8981-865612C1D0C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{0100D64A-9EE7-4FB7-B844-95BA81CC9C41}</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8416-4F62-9262-3024CB444011}"/>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{9B04AE28-BC3D-4385-AB0F-BDD244A10331}</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8416-4F62-9262-3024CB44401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{76E16C70-F605-466C-9D7A-60EE61AEF739}</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8416-4F62-9262-3024CB44401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{CD0308AF-DFA3-45A5-972A-12AECCCED864}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416-4F62-9262-3024CB4440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-1.8305309368011264</c:v>
                </c:pt>
                <c:pt idx="1">
                  <c:v>-3.074721427182038</c:v>
                </c:pt>
                <c:pt idx="2">
                  <c:v>-3.6279896103654186</c:v>
                </c:pt>
                <c:pt idx="3">
                  <c:v>-2.8655893304673015</c:v>
                </c:pt>
              </c:numCache>
            </c:numRef>
          </c:val>
          <c:extLst>
            <c:ext xmlns:c16="http://schemas.microsoft.com/office/drawing/2014/chart" uri="{C3380CC4-5D6E-409C-BE32-E72D297353CC}">
              <c16:uniqueId val="{00000004-8416-4F62-9262-3024CB44401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{D103D323-A00F-4317-9C05-3DBE566E50AF}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416-4F62-9262-3024CB44401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{755219F5-859F-4752-A1D2-4085DC937FCC}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416-4F62-9262-3024CB44401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{CAEC3AB3-BE99-47A0-AC9A-0428F83D16E6}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416-4F62-9262-3024CB44401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{0BB1CCC4-8285-4A1C-9F2B-4CE8B9DDBE93}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416-4F62-9262-3024CB44401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416-4F62-9262-3024CB44401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416-4F62-9262-3024CB44401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{B70DD21E-78ED-420A-B218-6C7DA675ACE6}</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56EC-483D-BB99-9ADACD1BDBA9}"/>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{3B284366-3B4B-4D77-A066-D49C68ED2517}</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56EC-483D-BB99-9ADACD1BDBA9}"/>
                </c:ext>
              </c:extLst>
            </c:dLbl>
            <c:dLbl>
              <c:idx val="2"/>
              <c:tx>
                <c:strRef>
                  <c:f>Daten_Diagramme!$D$16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{263D1AF9-0BD5-43E5-8729-1EA228780C07}</c15:txfldGUID>
                      <c15:f>Daten_Diagramme!$D$16</c15:f>
                      <c15:dlblFieldTableCache>
                        <c:ptCount val="1"/>
                        <c:pt idx="0">
                          <c:v>-0.2</c:v>
                        </c:pt>
                      </c15:dlblFieldTableCache>
                    </c15:dlblFTEntry>
                  </c15:dlblFieldTable>
                  <c15:showDataLabelsRange val="0"/>
                </c:ext>
                <c:ext xmlns:c16="http://schemas.microsoft.com/office/drawing/2014/chart" uri="{C3380CC4-5D6E-409C-BE32-E72D297353CC}">
                  <c16:uniqueId val="{00000002-56EC-483D-BB99-9ADACD1BDBA9}"/>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{5F580863-A4F6-4858-9907-87EB9FBA79B4}</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56EC-483D-BB99-9ADACD1BDBA9}"/>
                </c:ext>
              </c:extLst>
            </c:dLbl>
            <c:dLbl>
              <c:idx val="4"/>
              <c:tx>
                <c:strRef>
                  <c:f>Daten_Diagramme!$D$18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{592E80B9-5309-40A8-B05E-796476AF2B48}</c15:txfldGUID>
                      <c15:f>Daten_Diagramme!$D$18</c15:f>
                      <c15:dlblFieldTableCache>
                        <c:ptCount val="1"/>
                        <c:pt idx="0">
                          <c:v>-5.8</c:v>
                        </c:pt>
                      </c15:dlblFieldTableCache>
                    </c15:dlblFTEntry>
                  </c15:dlblFieldTable>
                  <c15:showDataLabelsRange val="0"/>
                </c:ext>
                <c:ext xmlns:c16="http://schemas.microsoft.com/office/drawing/2014/chart" uri="{C3380CC4-5D6E-409C-BE32-E72D297353CC}">
                  <c16:uniqueId val="{00000004-56EC-483D-BB99-9ADACD1BDBA9}"/>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{A67BD158-D96B-4D9D-9875-7FD8BD7ECF6D}</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56EC-483D-BB99-9ADACD1BDBA9}"/>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{912797E9-15B2-43AD-A29E-9D29E33463A0}</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56EC-483D-BB99-9ADACD1BDBA9}"/>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{926A59D4-3386-4AA1-BD1B-61E7A1C08D49}</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56EC-483D-BB99-9ADACD1BDBA9}"/>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{2E55EA1A-5CE2-4717-A4F2-377B81AB0ADD}</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56EC-483D-BB99-9ADACD1BDBA9}"/>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{F9550707-5971-4299-9F8B-0B81BC7BF7EA}</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56EC-483D-BB99-9ADACD1BDBA9}"/>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{D2736FF8-403D-4DDB-BB1C-575FAAB32CEF}</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56EC-483D-BB99-9ADACD1BDBA9}"/>
                </c:ext>
              </c:extLst>
            </c:dLbl>
            <c:dLbl>
              <c:idx val="11"/>
              <c:tx>
                <c:strRef>
                  <c:f>Daten_Diagramme!$D$25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{2FC4C9D1-EE6A-42E3-82F5-3460CE6DAD92}</c15:txfldGUID>
                      <c15:f>Daten_Diagramme!$D$25</c15:f>
                      <c15:dlblFieldTableCache>
                        <c:ptCount val="1"/>
                        <c:pt idx="0">
                          <c:v>4.7</c:v>
                        </c:pt>
                      </c15:dlblFieldTableCache>
                    </c15:dlblFTEntry>
                  </c15:dlblFieldTable>
                  <c15:showDataLabelsRange val="0"/>
                </c:ext>
                <c:ext xmlns:c16="http://schemas.microsoft.com/office/drawing/2014/chart" uri="{C3380CC4-5D6E-409C-BE32-E72D297353CC}">
                  <c16:uniqueId val="{0000000B-56EC-483D-BB99-9ADACD1BDBA9}"/>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{40D7A139-4D85-42F6-ACB5-DDE86F5F967C}</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56EC-483D-BB99-9ADACD1BDBA9}"/>
                </c:ext>
              </c:extLst>
            </c:dLbl>
            <c:dLbl>
              <c:idx val="13"/>
              <c:tx>
                <c:strRef>
                  <c:f>Daten_Diagramme!$D$27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{DAC5D234-8665-4BA4-A087-E41DBDC5A519}</c15:txfldGUID>
                      <c15:f>Daten_Diagramme!$D$27</c15:f>
                      <c15:dlblFieldTableCache>
                        <c:ptCount val="1"/>
                        <c:pt idx="0">
                          <c:v>-1.6</c:v>
                        </c:pt>
                      </c15:dlblFieldTableCache>
                    </c15:dlblFTEntry>
                  </c15:dlblFieldTable>
                  <c15:showDataLabelsRange val="0"/>
                </c:ext>
                <c:ext xmlns:c16="http://schemas.microsoft.com/office/drawing/2014/chart" uri="{C3380CC4-5D6E-409C-BE32-E72D297353CC}">
                  <c16:uniqueId val="{0000000D-56EC-483D-BB99-9ADACD1BDBA9}"/>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{E942E477-AC66-4E49-991D-09343600EA20}</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56EC-483D-BB99-9ADACD1BDBA9}"/>
                </c:ext>
              </c:extLst>
            </c:dLbl>
            <c:dLbl>
              <c:idx val="15"/>
              <c:tx>
                <c:strRef>
                  <c:f>Daten_Diagramme!$D$29</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{3758B64C-C7BD-4613-BE41-A74A23F0A75A}</c15:txfldGUID>
                      <c15:f>Daten_Diagramme!$D$29</c15:f>
                      <c15:dlblFieldTableCache>
                        <c:ptCount val="1"/>
                        <c:pt idx="0">
                          <c:v>-12.2</c:v>
                        </c:pt>
                      </c15:dlblFieldTableCache>
                    </c15:dlblFTEntry>
                  </c15:dlblFieldTable>
                  <c15:showDataLabelsRange val="0"/>
                </c:ext>
                <c:ext xmlns:c16="http://schemas.microsoft.com/office/drawing/2014/chart" uri="{C3380CC4-5D6E-409C-BE32-E72D297353CC}">
                  <c16:uniqueId val="{0000000F-56EC-483D-BB99-9ADACD1BDBA9}"/>
                </c:ext>
              </c:extLst>
            </c:dLbl>
            <c:dLbl>
              <c:idx val="16"/>
              <c:tx>
                <c:strRef>
                  <c:f>Daten_Diagramme!$D$30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{FF469D4D-6B71-499B-B2D1-059D482DAC06}</c15:txfldGUID>
                      <c15:f>Daten_Diagramme!$D$30</c15:f>
                      <c15:dlblFieldTableCache>
                        <c:ptCount val="1"/>
                        <c:pt idx="0">
                          <c:v>0.7</c:v>
                        </c:pt>
                      </c15:dlblFieldTableCache>
                    </c15:dlblFTEntry>
                  </c15:dlblFieldTable>
                  <c15:showDataLabelsRange val="0"/>
                </c:ext>
                <c:ext xmlns:c16="http://schemas.microsoft.com/office/drawing/2014/chart" uri="{C3380CC4-5D6E-409C-BE32-E72D297353CC}">
                  <c16:uniqueId val="{00000010-56EC-483D-BB99-9ADACD1BDBA9}"/>
                </c:ext>
              </c:extLst>
            </c:dLbl>
            <c:dLbl>
              <c:idx val="17"/>
              <c:tx>
                <c:strRef>
                  <c:f>Daten_Diagramme!$D$31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{84BF4D81-0448-4059-AA2A-0CA67C273F5D}</c15:txfldGUID>
                      <c15:f>Daten_Diagramme!$D$31</c15:f>
                      <c15:dlblFieldTableCache>
                        <c:ptCount val="1"/>
                        <c:pt idx="0">
                          <c:v>-1.7</c:v>
                        </c:pt>
                      </c15:dlblFieldTableCache>
                    </c15:dlblFTEntry>
                  </c15:dlblFieldTable>
                  <c15:showDataLabelsRange val="0"/>
                </c:ext>
                <c:ext xmlns:c16="http://schemas.microsoft.com/office/drawing/2014/chart" uri="{C3380CC4-5D6E-409C-BE32-E72D297353CC}">
                  <c16:uniqueId val="{00000011-56EC-483D-BB99-9ADACD1BDBA9}"/>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{A836EB69-FA11-451B-8E08-CBFA7EB2E863}</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56EC-483D-BB99-9ADACD1BDBA9}"/>
                </c:ext>
              </c:extLst>
            </c:dLbl>
            <c:dLbl>
              <c:idx val="19"/>
              <c:tx>
                <c:strRef>
                  <c:f>Daten_Diagramme!$D$33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{95FF6F67-A2FD-44D2-A2E1-DB952593854C}</c15:txfldGUID>
                      <c15:f>Daten_Diagramme!$D$33</c15:f>
                      <c15:dlblFieldTableCache>
                        <c:ptCount val="1"/>
                        <c:pt idx="0">
                          <c:v>3.5</c:v>
                        </c:pt>
                      </c15:dlblFieldTableCache>
                    </c15:dlblFTEntry>
                  </c15:dlblFieldTable>
                  <c15:showDataLabelsRange val="0"/>
                </c:ext>
                <c:ext xmlns:c16="http://schemas.microsoft.com/office/drawing/2014/chart" uri="{C3380CC4-5D6E-409C-BE32-E72D297353CC}">
                  <c16:uniqueId val="{00000013-56EC-483D-BB99-9ADACD1BDBA9}"/>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{88C9D371-C901-4B3F-A101-3F42123024DA}</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56EC-483D-BB99-9ADACD1BDBA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{DB473E0B-1A5C-4F37-B337-3322DC393A58}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6EC-483D-BB99-9ADACD1BDBA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{CD98C889-20F0-4D16-81E4-700FAC622DFD}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EC-483D-BB99-9ADACD1BDBA9}"/>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{59D6D954-1EB9-4650-803F-3AAF8F98D686}</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56EC-483D-BB99-9ADACD1BDBA9}"/>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{06A58C31-0525-474C-BC56-13870CABDBD1}</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56EC-483D-BB99-9ADACD1BDBA9}"/>
                </c:ext>
              </c:extLst>
            </c:dLbl>
            <c:dLbl>
              <c:idx val="25"/>
              <c:tx>
                <c:strRef>
                  <c:f>Daten_Diagramme!$D$39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{B1C017FF-3B6F-4432-954B-3918765C029D}</c15:txfldGUID>
                      <c15:f>Daten_Diagramme!$D$39</c15:f>
                      <c15:dlblFieldTableCache>
                        <c:ptCount val="1"/>
                        <c:pt idx="0">
                          <c:v>0.3</c:v>
                        </c:pt>
                      </c15:dlblFieldTableCache>
                    </c15:dlblFTEntry>
                  </c15:dlblFieldTable>
                  <c15:showDataLabelsRange val="0"/>
                </c:ext>
                <c:ext xmlns:c16="http://schemas.microsoft.com/office/drawing/2014/chart" uri="{C3380CC4-5D6E-409C-BE32-E72D297353CC}">
                  <c16:uniqueId val="{00000019-56EC-483D-BB99-9ADACD1BDBA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{57CD50C9-7758-464F-BF54-2105AE83CE47}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EC-483D-BB99-9ADACD1BDBA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{473578C9-B6A4-4FB1-9418-5400882B5470}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EC-483D-BB99-9ADACD1BDBA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{E19E43B3-672F-4BF4-AFD3-8A0D2F87435C}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EC-483D-BB99-9ADACD1BDBA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{5DFAC366-31B8-4D28-9812-8779FFE0C2C6}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EC-483D-BB99-9ADACD1BDBA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{9B97D666-F698-4D90-854C-FBC2EB57FC12}</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EC-483D-BB99-9ADACD1BDBA9}"/>
                </c:ext>
              </c:extLst>
            </c:dLbl>
            <c:dLbl>
              <c:idx val="31"/>
              <c:tx>
                <c:strRef>
                  <c:f>Daten_Diagramme!$D$45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{08EB7BDF-5D4B-441D-8D39-485D75248685}</c15:txfldGUID>
                      <c15:f>Daten_Diagramme!$D$45</c15:f>
                      <c15:dlblFieldTableCache>
                        <c:ptCount val="1"/>
                        <c:pt idx="0">
                          <c:v>0.3</c:v>
                        </c:pt>
                      </c15:dlblFieldTableCache>
                    </c15:dlblFTEntry>
                  </c15:dlblFieldTable>
                  <c15:showDataLabelsRange val="0"/>
                </c:ext>
                <c:ext xmlns:c16="http://schemas.microsoft.com/office/drawing/2014/chart" uri="{C3380CC4-5D6E-409C-BE32-E72D297353CC}">
                  <c16:uniqueId val="{0000001F-56EC-483D-BB99-9ADACD1BDB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7.4647944155267723E-2</c:v>
                </c:pt>
                <c:pt idx="1">
                  <c:v>-2.826379542395693</c:v>
                </c:pt>
                <c:pt idx="2">
                  <c:v>-0.16556291390728478</c:v>
                </c:pt>
                <c:pt idx="3">
                  <c:v>-1.5645194204475885</c:v>
                </c:pt>
                <c:pt idx="4">
                  <c:v>-5.7927247769389156</c:v>
                </c:pt>
                <c:pt idx="5">
                  <c:v>0.12626262626262627</c:v>
                </c:pt>
                <c:pt idx="6">
                  <c:v>-0.92400828421220327</c:v>
                </c:pt>
                <c:pt idx="7">
                  <c:v>2.3191309037676247</c:v>
                </c:pt>
                <c:pt idx="8">
                  <c:v>-0.55957013155456736</c:v>
                </c:pt>
                <c:pt idx="9">
                  <c:v>1.6904209479615513</c:v>
                </c:pt>
                <c:pt idx="10">
                  <c:v>-0.96153846153846156</c:v>
                </c:pt>
                <c:pt idx="11">
                  <c:v>4.7473200612557429</c:v>
                </c:pt>
                <c:pt idx="12">
                  <c:v>1.2952605239917574</c:v>
                </c:pt>
                <c:pt idx="13">
                  <c:v>-1.5735855921411679</c:v>
                </c:pt>
                <c:pt idx="14">
                  <c:v>-0.98664737222916532</c:v>
                </c:pt>
                <c:pt idx="15">
                  <c:v>-12.237050441076679</c:v>
                </c:pt>
                <c:pt idx="16">
                  <c:v>0.67074256544191846</c:v>
                </c:pt>
                <c:pt idx="17">
                  <c:v>-1.6932171125137763</c:v>
                </c:pt>
                <c:pt idx="18">
                  <c:v>3.9880294060243315</c:v>
                </c:pt>
                <c:pt idx="19">
                  <c:v>3.4545824019508231</c:v>
                </c:pt>
                <c:pt idx="20">
                  <c:v>-0.47759516786065459</c:v>
                </c:pt>
                <c:pt idx="21">
                  <c:v>0</c:v>
                </c:pt>
                <c:pt idx="23">
                  <c:v>-2.826379542395693</c:v>
                </c:pt>
                <c:pt idx="24">
                  <c:v>-0.34676185619581845</c:v>
                </c:pt>
                <c:pt idx="25">
                  <c:v>0.2748398476758257</c:v>
                </c:pt>
              </c:numCache>
            </c:numRef>
          </c:val>
          <c:extLst>
            <c:ext xmlns:c16="http://schemas.microsoft.com/office/drawing/2014/chart" uri="{C3380CC4-5D6E-409C-BE32-E72D297353CC}">
              <c16:uniqueId val="{00000020-56EC-483D-BB99-9ADACD1BDBA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{CE7AE274-E22D-4A08-9B39-2ACC50E86426}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EC-483D-BB99-9ADACD1BDBA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{34993CFE-37DE-4781-A0D8-0EF9A751D4CD}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EC-483D-BB99-9ADACD1BDBA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{9894FD61-3274-4786-BA3B-3BB8A69517B5}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EC-483D-BB99-9ADACD1BDBA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{39D0E68D-24E6-4430-8366-8408DF370E0D}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EC-483D-BB99-9ADACD1BDBA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{96A705CD-0E92-4773-A7F0-38AD718D1E7F}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EC-483D-BB99-9ADACD1BDBA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{77478CCC-9A26-4D11-BF69-51784EC7D160}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EC-483D-BB99-9ADACD1BDBA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{50E4670E-F38F-481B-B585-4C892B861314}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EC-483D-BB99-9ADACD1BDBA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{7FE3EEE2-A0B9-42F6-8268-0B09185E11B9}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EC-483D-BB99-9ADACD1BDBA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{27668760-9028-4124-8FFB-2002639E8B92}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EC-483D-BB99-9ADACD1BDBA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{5DD39352-3EA4-4817-B257-A37F95E36A5F}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EC-483D-BB99-9ADACD1BDBA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{4A08953E-0E33-447E-A934-3F0753703D96}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EC-483D-BB99-9ADACD1BDBA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{18BBB183-1191-44A8-A0C6-3FC60AFFAE9E}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EC-483D-BB99-9ADACD1BDBA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{39206D44-504B-4211-A5DA-1FF89D9E2F07}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EC-483D-BB99-9ADACD1BDBA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{006A52B6-F1DF-4346-AB72-DC7C0D61E42D}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EC-483D-BB99-9ADACD1BDBA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{02FAFDE5-6EBC-415D-AED9-77EFBB6D98BC}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EC-483D-BB99-9ADACD1BDBA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{546DDD28-5D64-4898-8D22-364108B9E626}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EC-483D-BB99-9ADACD1BDBA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{44FA7872-A4FA-48F2-B190-054A1594E952}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EC-483D-BB99-9ADACD1BDBA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{978B21AB-CFB7-461A-873E-D122D8686B2E}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EC-483D-BB99-9ADACD1BDBA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{1AF6BFEB-A4D2-468D-87D1-545A1F5A114C}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EC-483D-BB99-9ADACD1BDBA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{349A0E25-D1F0-49E7-BC2D-1C5B1A7F49D5}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EC-483D-BB99-9ADACD1BDBA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{E1C4CE08-78DF-4648-A83B-EE899D9BED7D}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EC-483D-BB99-9ADACD1BDBA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{38775579-7F6B-4832-ADE7-2B7CADF17194}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EC-483D-BB99-9ADACD1BDBA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{98310428-F533-4852-BD15-E1787B91E128}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EC-483D-BB99-9ADACD1BDBA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{7BF89624-24C6-42BB-9257-F6DFE4FE567F}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EC-483D-BB99-9ADACD1BDBA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{E2B14DAC-CD2F-4400-90E1-9343276B34B4}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EC-483D-BB99-9ADACD1BDBA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{30FA8D51-1737-4645-9DF8-766AAE806CEA}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EC-483D-BB99-9ADACD1BDBA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{7A0C654E-FF61-48F6-8A5C-17E59F9BBC0C}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EC-483D-BB99-9ADACD1BDBA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{15F6AAD0-DCFE-4208-A252-FEFDB2264089}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EC-483D-BB99-9ADACD1BDBA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{76E2557D-D60B-4E53-9F6A-2D3560CD6AE5}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EC-483D-BB99-9ADACD1BDBA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{DD3647EE-1EDD-49C9-85B5-BD6E0ED24D16}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EC-483D-BB99-9ADACD1BDBA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{9B029461-4AD9-43B0-8C80-DD321EA5A4DD}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EC-483D-BB99-9ADACD1BDBA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{BBE9F80B-18C3-4DC7-8A20-40D4E1E2831A}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EC-483D-BB99-9ADACD1BDB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EC-483D-BB99-9ADACD1BDBA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EC-483D-BB99-9ADACD1BDBA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{E8D5A466-AFEB-4C77-A425-7705FA01D5DF}</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69EF-4FD3-8E52-A64B6280D02A}"/>
                </c:ext>
              </c:extLst>
            </c:dLbl>
            <c:dLbl>
              <c:idx val="1"/>
              <c:tx>
                <c:strRef>
                  <c:f>Daten_Diagramme!$E$15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{94E7C05C-C4B2-4A91-930E-8E926C6E3FB7}</c15:txfldGUID>
                      <c15:f>Daten_Diagramme!$E$15</c15:f>
                      <c15:dlblFieldTableCache>
                        <c:ptCount val="1"/>
                        <c:pt idx="0">
                          <c:v>-2.4</c:v>
                        </c:pt>
                      </c15:dlblFieldTableCache>
                    </c15:dlblFTEntry>
                  </c15:dlblFieldTable>
                  <c15:showDataLabelsRange val="0"/>
                </c:ext>
                <c:ext xmlns:c16="http://schemas.microsoft.com/office/drawing/2014/chart" uri="{C3380CC4-5D6E-409C-BE32-E72D297353CC}">
                  <c16:uniqueId val="{00000001-69EF-4FD3-8E52-A64B6280D02A}"/>
                </c:ext>
              </c:extLst>
            </c:dLbl>
            <c:dLbl>
              <c:idx val="2"/>
              <c:tx>
                <c:strRef>
                  <c:f>Daten_Diagramme!$E$16</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{92D35930-0128-4796-815C-06A01543CF4C}</c15:txfldGUID>
                      <c15:f>Daten_Diagramme!$E$16</c15:f>
                      <c15:dlblFieldTableCache>
                        <c:ptCount val="1"/>
                        <c:pt idx="0">
                          <c:v>13.5</c:v>
                        </c:pt>
                      </c15:dlblFieldTableCache>
                    </c15:dlblFTEntry>
                  </c15:dlblFieldTable>
                  <c15:showDataLabelsRange val="0"/>
                </c:ext>
                <c:ext xmlns:c16="http://schemas.microsoft.com/office/drawing/2014/chart" uri="{C3380CC4-5D6E-409C-BE32-E72D297353CC}">
                  <c16:uniqueId val="{00000002-69EF-4FD3-8E52-A64B6280D02A}"/>
                </c:ext>
              </c:extLst>
            </c:dLbl>
            <c:dLbl>
              <c:idx val="3"/>
              <c:tx>
                <c:strRef>
                  <c:f>Daten_Diagramme!$E$17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{FC450BA4-A35D-4ECB-8E88-F5F6C02AAE45}</c15:txfldGUID>
                      <c15:f>Daten_Diagramme!$E$17</c15:f>
                      <c15:dlblFieldTableCache>
                        <c:ptCount val="1"/>
                        <c:pt idx="0">
                          <c:v>-0.6</c:v>
                        </c:pt>
                      </c15:dlblFieldTableCache>
                    </c15:dlblFTEntry>
                  </c15:dlblFieldTable>
                  <c15:showDataLabelsRange val="0"/>
                </c:ext>
                <c:ext xmlns:c16="http://schemas.microsoft.com/office/drawing/2014/chart" uri="{C3380CC4-5D6E-409C-BE32-E72D297353CC}">
                  <c16:uniqueId val="{00000003-69EF-4FD3-8E52-A64B6280D02A}"/>
                </c:ext>
              </c:extLst>
            </c:dLbl>
            <c:dLbl>
              <c:idx val="4"/>
              <c:tx>
                <c:strRef>
                  <c:f>Daten_Diagramme!$E$18</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{9433DEE4-30CD-452E-8E6F-A1D641F39F88}</c15:txfldGUID>
                      <c15:f>Daten_Diagramme!$E$18</c15:f>
                      <c15:dlblFieldTableCache>
                        <c:ptCount val="1"/>
                        <c:pt idx="0">
                          <c:v>-9.4</c:v>
                        </c:pt>
                      </c15:dlblFieldTableCache>
                    </c15:dlblFTEntry>
                  </c15:dlblFieldTable>
                  <c15:showDataLabelsRange val="0"/>
                </c:ext>
                <c:ext xmlns:c16="http://schemas.microsoft.com/office/drawing/2014/chart" uri="{C3380CC4-5D6E-409C-BE32-E72D297353CC}">
                  <c16:uniqueId val="{00000004-69EF-4FD3-8E52-A64B6280D02A}"/>
                </c:ext>
              </c:extLst>
            </c:dLbl>
            <c:dLbl>
              <c:idx val="5"/>
              <c:tx>
                <c:strRef>
                  <c:f>Daten_Diagramme!$E$19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{56089600-11CB-4B03-886F-F2A662D00499}</c15:txfldGUID>
                      <c15:f>Daten_Diagramme!$E$19</c15:f>
                      <c15:dlblFieldTableCache>
                        <c:ptCount val="1"/>
                        <c:pt idx="0">
                          <c:v>3.7</c:v>
                        </c:pt>
                      </c15:dlblFieldTableCache>
                    </c15:dlblFTEntry>
                  </c15:dlblFieldTable>
                  <c15:showDataLabelsRange val="0"/>
                </c:ext>
                <c:ext xmlns:c16="http://schemas.microsoft.com/office/drawing/2014/chart" uri="{C3380CC4-5D6E-409C-BE32-E72D297353CC}">
                  <c16:uniqueId val="{00000005-69EF-4FD3-8E52-A64B6280D02A}"/>
                </c:ext>
              </c:extLst>
            </c:dLbl>
            <c:dLbl>
              <c:idx val="6"/>
              <c:tx>
                <c:strRef>
                  <c:f>Daten_Diagramme!$E$20</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{CCF6424F-4131-4638-8177-53F312BCC515}</c15:txfldGUID>
                      <c15:f>Daten_Diagramme!$E$20</c15:f>
                      <c15:dlblFieldTableCache>
                        <c:ptCount val="1"/>
                        <c:pt idx="0">
                          <c:v>-4.5</c:v>
                        </c:pt>
                      </c15:dlblFieldTableCache>
                    </c15:dlblFTEntry>
                  </c15:dlblFieldTable>
                  <c15:showDataLabelsRange val="0"/>
                </c:ext>
                <c:ext xmlns:c16="http://schemas.microsoft.com/office/drawing/2014/chart" uri="{C3380CC4-5D6E-409C-BE32-E72D297353CC}">
                  <c16:uniqueId val="{00000006-69EF-4FD3-8E52-A64B6280D02A}"/>
                </c:ext>
              </c:extLst>
            </c:dLbl>
            <c:dLbl>
              <c:idx val="7"/>
              <c:tx>
                <c:strRef>
                  <c:f>Daten_Diagramme!$E$21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{A815E69E-600C-4B42-A183-CF94753463D2}</c15:txfldGUID>
                      <c15:f>Daten_Diagramme!$E$21</c15:f>
                      <c15:dlblFieldTableCache>
                        <c:ptCount val="1"/>
                        <c:pt idx="0">
                          <c:v>-0.2</c:v>
                        </c:pt>
                      </c15:dlblFieldTableCache>
                    </c15:dlblFTEntry>
                  </c15:dlblFieldTable>
                  <c15:showDataLabelsRange val="0"/>
                </c:ext>
                <c:ext xmlns:c16="http://schemas.microsoft.com/office/drawing/2014/chart" uri="{C3380CC4-5D6E-409C-BE32-E72D297353CC}">
                  <c16:uniqueId val="{00000007-69EF-4FD3-8E52-A64B6280D02A}"/>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{7C3512EF-4D2A-4EAD-A0D1-D14E46061BC5}</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69EF-4FD3-8E52-A64B6280D02A}"/>
                </c:ext>
              </c:extLst>
            </c:dLbl>
            <c:dLbl>
              <c:idx val="9"/>
              <c:tx>
                <c:strRef>
                  <c:f>Daten_Diagramme!$E$23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{82569517-2638-4272-8FD3-906813D9854B}</c15:txfldGUID>
                      <c15:f>Daten_Diagramme!$E$23</c15:f>
                      <c15:dlblFieldTableCache>
                        <c:ptCount val="1"/>
                        <c:pt idx="0">
                          <c:v>-3.2</c:v>
                        </c:pt>
                      </c15:dlblFieldTableCache>
                    </c15:dlblFTEntry>
                  </c15:dlblFieldTable>
                  <c15:showDataLabelsRange val="0"/>
                </c:ext>
                <c:ext xmlns:c16="http://schemas.microsoft.com/office/drawing/2014/chart" uri="{C3380CC4-5D6E-409C-BE32-E72D297353CC}">
                  <c16:uniqueId val="{00000009-69EF-4FD3-8E52-A64B6280D02A}"/>
                </c:ext>
              </c:extLst>
            </c:dLbl>
            <c:dLbl>
              <c:idx val="10"/>
              <c:tx>
                <c:strRef>
                  <c:f>Daten_Diagramme!$E$24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{44547AC3-F380-49F1-91A1-2167849AAB8F}</c15:txfldGUID>
                      <c15:f>Daten_Diagramme!$E$24</c15:f>
                      <c15:dlblFieldTableCache>
                        <c:ptCount val="1"/>
                        <c:pt idx="0">
                          <c:v>-7.7</c:v>
                        </c:pt>
                      </c15:dlblFieldTableCache>
                    </c15:dlblFTEntry>
                  </c15:dlblFieldTable>
                  <c15:showDataLabelsRange val="0"/>
                </c:ext>
                <c:ext xmlns:c16="http://schemas.microsoft.com/office/drawing/2014/chart" uri="{C3380CC4-5D6E-409C-BE32-E72D297353CC}">
                  <c16:uniqueId val="{0000000A-69EF-4FD3-8E52-A64B6280D02A}"/>
                </c:ext>
              </c:extLst>
            </c:dLbl>
            <c:dLbl>
              <c:idx val="11"/>
              <c:tx>
                <c:strRef>
                  <c:f>Daten_Diagramme!$E$25</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{F488636B-D930-4526-AAE1-2BAA7BAA155C}</c15:txfldGUID>
                      <c15:f>Daten_Diagramme!$E$25</c15:f>
                      <c15:dlblFieldTableCache>
                        <c:ptCount val="1"/>
                        <c:pt idx="0">
                          <c:v>-11.9</c:v>
                        </c:pt>
                      </c15:dlblFieldTableCache>
                    </c15:dlblFTEntry>
                  </c15:dlblFieldTable>
                  <c15:showDataLabelsRange val="0"/>
                </c:ext>
                <c:ext xmlns:c16="http://schemas.microsoft.com/office/drawing/2014/chart" uri="{C3380CC4-5D6E-409C-BE32-E72D297353CC}">
                  <c16:uniqueId val="{0000000B-69EF-4FD3-8E52-A64B6280D02A}"/>
                </c:ext>
              </c:extLst>
            </c:dLbl>
            <c:dLbl>
              <c:idx val="12"/>
              <c:tx>
                <c:strRef>
                  <c:f>Daten_Diagramme!$E$26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{63A1DA20-3DAA-4E22-B21E-21BE5F1B0FE4}</c15:txfldGUID>
                      <c15:f>Daten_Diagramme!$E$26</c15:f>
                      <c15:dlblFieldTableCache>
                        <c:ptCount val="1"/>
                        <c:pt idx="0">
                          <c:v>1.2</c:v>
                        </c:pt>
                      </c15:dlblFieldTableCache>
                    </c15:dlblFTEntry>
                  </c15:dlblFieldTable>
                  <c15:showDataLabelsRange val="0"/>
                </c:ext>
                <c:ext xmlns:c16="http://schemas.microsoft.com/office/drawing/2014/chart" uri="{C3380CC4-5D6E-409C-BE32-E72D297353CC}">
                  <c16:uniqueId val="{0000000C-69EF-4FD3-8E52-A64B6280D02A}"/>
                </c:ext>
              </c:extLst>
            </c:dLbl>
            <c:dLbl>
              <c:idx val="13"/>
              <c:tx>
                <c:strRef>
                  <c:f>Daten_Diagramme!$E$27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{A6A4BB54-BC2C-4403-B852-40E60C0228C0}</c15:txfldGUID>
                      <c15:f>Daten_Diagramme!$E$27</c15:f>
                      <c15:dlblFieldTableCache>
                        <c:ptCount val="1"/>
                        <c:pt idx="0">
                          <c:v>-1.5</c:v>
                        </c:pt>
                      </c15:dlblFieldTableCache>
                    </c15:dlblFTEntry>
                  </c15:dlblFieldTable>
                  <c15:showDataLabelsRange val="0"/>
                </c:ext>
                <c:ext xmlns:c16="http://schemas.microsoft.com/office/drawing/2014/chart" uri="{C3380CC4-5D6E-409C-BE32-E72D297353CC}">
                  <c16:uniqueId val="{0000000D-69EF-4FD3-8E52-A64B6280D02A}"/>
                </c:ext>
              </c:extLst>
            </c:dLbl>
            <c:dLbl>
              <c:idx val="14"/>
              <c:tx>
                <c:strRef>
                  <c:f>Daten_Diagramme!$E$28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{57129837-5558-40EA-A16D-84B11198C3A1}</c15:txfldGUID>
                      <c15:f>Daten_Diagramme!$E$28</c15:f>
                      <c15:dlblFieldTableCache>
                        <c:ptCount val="1"/>
                        <c:pt idx="0">
                          <c:v>-6.7</c:v>
                        </c:pt>
                      </c15:dlblFieldTableCache>
                    </c15:dlblFTEntry>
                  </c15:dlblFieldTable>
                  <c15:showDataLabelsRange val="0"/>
                </c:ext>
                <c:ext xmlns:c16="http://schemas.microsoft.com/office/drawing/2014/chart" uri="{C3380CC4-5D6E-409C-BE32-E72D297353CC}">
                  <c16:uniqueId val="{0000000E-69EF-4FD3-8E52-A64B6280D02A}"/>
                </c:ext>
              </c:extLst>
            </c:dLbl>
            <c:dLbl>
              <c:idx val="15"/>
              <c:tx>
                <c:strRef>
                  <c:f>Daten_Diagramme!$E$29</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{28D0788F-F5E4-4947-89C3-0DF4980CE6AF}</c15:txfldGUID>
                      <c15:f>Daten_Diagramme!$E$29</c15:f>
                      <c15:dlblFieldTableCache>
                        <c:ptCount val="1"/>
                        <c:pt idx="0">
                          <c:v>13.5</c:v>
                        </c:pt>
                      </c15:dlblFieldTableCache>
                    </c15:dlblFTEntry>
                  </c15:dlblFieldTable>
                  <c15:showDataLabelsRange val="0"/>
                </c:ext>
                <c:ext xmlns:c16="http://schemas.microsoft.com/office/drawing/2014/chart" uri="{C3380CC4-5D6E-409C-BE32-E72D297353CC}">
                  <c16:uniqueId val="{0000000F-69EF-4FD3-8E52-A64B6280D02A}"/>
                </c:ext>
              </c:extLst>
            </c:dLbl>
            <c:dLbl>
              <c:idx val="16"/>
              <c:tx>
                <c:strRef>
                  <c:f>Daten_Diagramme!$E$30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{609A73D4-C9BC-403A-A446-33D1926380F8}</c15:txfldGUID>
                      <c15:f>Daten_Diagramme!$E$30</c15:f>
                      <c15:dlblFieldTableCache>
                        <c:ptCount val="1"/>
                        <c:pt idx="0">
                          <c:v>2.7</c:v>
                        </c:pt>
                      </c15:dlblFieldTableCache>
                    </c15:dlblFTEntry>
                  </c15:dlblFieldTable>
                  <c15:showDataLabelsRange val="0"/>
                </c:ext>
                <c:ext xmlns:c16="http://schemas.microsoft.com/office/drawing/2014/chart" uri="{C3380CC4-5D6E-409C-BE32-E72D297353CC}">
                  <c16:uniqueId val="{00000010-69EF-4FD3-8E52-A64B6280D02A}"/>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{E95A6457-DD74-421D-B1A9-6C10D01678E0}</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69EF-4FD3-8E52-A64B6280D02A}"/>
                </c:ext>
              </c:extLst>
            </c:dLbl>
            <c:dLbl>
              <c:idx val="18"/>
              <c:tx>
                <c:strRef>
                  <c:f>Daten_Diagramme!$E$32</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{C153EC60-5B3A-4158-9BAE-096C4AB0A29F}</c15:txfldGUID>
                      <c15:f>Daten_Diagramme!$E$32</c15:f>
                      <c15:dlblFieldTableCache>
                        <c:ptCount val="1"/>
                        <c:pt idx="0">
                          <c:v>6.5</c:v>
                        </c:pt>
                      </c15:dlblFieldTableCache>
                    </c15:dlblFTEntry>
                  </c15:dlblFieldTable>
                  <c15:showDataLabelsRange val="0"/>
                </c:ext>
                <c:ext xmlns:c16="http://schemas.microsoft.com/office/drawing/2014/chart" uri="{C3380CC4-5D6E-409C-BE32-E72D297353CC}">
                  <c16:uniqueId val="{00000012-69EF-4FD3-8E52-A64B6280D02A}"/>
                </c:ext>
              </c:extLst>
            </c:dLbl>
            <c:dLbl>
              <c:idx val="19"/>
              <c:tx>
                <c:strRef>
                  <c:f>Daten_Diagramme!$E$33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{D3C9CD91-E8E1-48E6-B2BD-C232BEFA5710}</c15:txfldGUID>
                      <c15:f>Daten_Diagramme!$E$33</c15:f>
                      <c15:dlblFieldTableCache>
                        <c:ptCount val="1"/>
                        <c:pt idx="0">
                          <c:v>1.1</c:v>
                        </c:pt>
                      </c15:dlblFieldTableCache>
                    </c15:dlblFTEntry>
                  </c15:dlblFieldTable>
                  <c15:showDataLabelsRange val="0"/>
                </c:ext>
                <c:ext xmlns:c16="http://schemas.microsoft.com/office/drawing/2014/chart" uri="{C3380CC4-5D6E-409C-BE32-E72D297353CC}">
                  <c16:uniqueId val="{00000013-69EF-4FD3-8E52-A64B6280D02A}"/>
                </c:ext>
              </c:extLst>
            </c:dLbl>
            <c:dLbl>
              <c:idx val="20"/>
              <c:tx>
                <c:strRef>
                  <c:f>Daten_Diagramme!$E$34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{77DA77DA-A3E4-4456-81BF-EE39A8D2DC9C}</c15:txfldGUID>
                      <c15:f>Daten_Diagramme!$E$34</c15:f>
                      <c15:dlblFieldTableCache>
                        <c:ptCount val="1"/>
                        <c:pt idx="0">
                          <c:v>-3.3</c:v>
                        </c:pt>
                      </c15:dlblFieldTableCache>
                    </c15:dlblFTEntry>
                  </c15:dlblFieldTable>
                  <c15:showDataLabelsRange val="0"/>
                </c:ext>
                <c:ext xmlns:c16="http://schemas.microsoft.com/office/drawing/2014/chart" uri="{C3380CC4-5D6E-409C-BE32-E72D297353CC}">
                  <c16:uniqueId val="{00000014-69EF-4FD3-8E52-A64B6280D02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{B357FB10-1E51-4B3B-A0E6-30791869E372}</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9EF-4FD3-8E52-A64B6280D02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{0786A279-B2D4-405E-82D5-D84755507281}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9EF-4FD3-8E52-A64B6280D02A}"/>
                </c:ext>
              </c:extLst>
            </c:dLbl>
            <c:dLbl>
              <c:idx val="23"/>
              <c:tx>
                <c:strRef>
                  <c:f>Daten_Diagramme!$E$37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{D9E4EA5E-36B2-423C-9A0C-A9AF30F89D74}</c15:txfldGUID>
                      <c15:f>Daten_Diagramme!$E$37</c15:f>
                      <c15:dlblFieldTableCache>
                        <c:ptCount val="1"/>
                        <c:pt idx="0">
                          <c:v>-2.4</c:v>
                        </c:pt>
                      </c15:dlblFieldTableCache>
                    </c15:dlblFTEntry>
                  </c15:dlblFieldTable>
                  <c15:showDataLabelsRange val="0"/>
                </c:ext>
                <c:ext xmlns:c16="http://schemas.microsoft.com/office/drawing/2014/chart" uri="{C3380CC4-5D6E-409C-BE32-E72D297353CC}">
                  <c16:uniqueId val="{00000017-69EF-4FD3-8E52-A64B6280D02A}"/>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{26B2CDCB-0EA9-41ED-BCC7-8E7E1CA189ED}</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69EF-4FD3-8E52-A64B6280D02A}"/>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{73FDA5ED-0FE2-4B18-91D0-E2FA1E49C425}</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69EF-4FD3-8E52-A64B6280D02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{401D5578-9B21-4EC7-9CA2-FADAE40647BC}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9EF-4FD3-8E52-A64B6280D02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{464105C6-8E0E-4CAF-9840-92E50DA292C7}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9EF-4FD3-8E52-A64B6280D02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{3E93EEDD-F7E7-4183-8EC5-C2E8D5F9845A}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9EF-4FD3-8E52-A64B6280D02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{DB2A7092-58B4-45C0-80DC-66EAD16CF682}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9EF-4FD3-8E52-A64B6280D02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{2E77D36B-D059-4FA7-A866-2D45D456A3DA}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9EF-4FD3-8E52-A64B6280D02A}"/>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{4D185F30-CD8F-424A-8C22-18B8C3F8C0A1}</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69EF-4FD3-8E52-A64B6280D0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-1.8305309368011264</c:v>
                </c:pt>
                <c:pt idx="1">
                  <c:v>-2.4013722126929675</c:v>
                </c:pt>
                <c:pt idx="2">
                  <c:v>13.475177304964539</c:v>
                </c:pt>
                <c:pt idx="3">
                  <c:v>-0.64672594987873888</c:v>
                </c:pt>
                <c:pt idx="4">
                  <c:v>-9.4276094276094273</c:v>
                </c:pt>
                <c:pt idx="5">
                  <c:v>3.6793692509855451</c:v>
                </c:pt>
                <c:pt idx="6">
                  <c:v>-4.4692737430167595</c:v>
                </c:pt>
                <c:pt idx="7">
                  <c:v>-0.15527950310559005</c:v>
                </c:pt>
                <c:pt idx="8">
                  <c:v>-0.61418202121719712</c:v>
                </c:pt>
                <c:pt idx="9">
                  <c:v>-3.1724137931034484</c:v>
                </c:pt>
                <c:pt idx="10">
                  <c:v>-7.697570988710229</c:v>
                </c:pt>
                <c:pt idx="11">
                  <c:v>-11.910669975186105</c:v>
                </c:pt>
                <c:pt idx="12">
                  <c:v>1.2244897959183674</c:v>
                </c:pt>
                <c:pt idx="13">
                  <c:v>-1.5004413062665489</c:v>
                </c:pt>
                <c:pt idx="14">
                  <c:v>-6.6746126340882004</c:v>
                </c:pt>
                <c:pt idx="15">
                  <c:v>13.48314606741573</c:v>
                </c:pt>
                <c:pt idx="16">
                  <c:v>2.7100271002710028</c:v>
                </c:pt>
                <c:pt idx="17">
                  <c:v>6.4579256360078281</c:v>
                </c:pt>
                <c:pt idx="18">
                  <c:v>6.5381968341362695</c:v>
                </c:pt>
                <c:pt idx="19">
                  <c:v>1.1086474501108647</c:v>
                </c:pt>
                <c:pt idx="20">
                  <c:v>-3.3051189036678759</c:v>
                </c:pt>
                <c:pt idx="21">
                  <c:v>0</c:v>
                </c:pt>
                <c:pt idx="23">
                  <c:v>-2.4013722126929675</c:v>
                </c:pt>
                <c:pt idx="24">
                  <c:v>0.33758439609902474</c:v>
                </c:pt>
                <c:pt idx="25">
                  <c:v>-2.0912092644877256</c:v>
                </c:pt>
              </c:numCache>
            </c:numRef>
          </c:val>
          <c:extLst>
            <c:ext xmlns:c16="http://schemas.microsoft.com/office/drawing/2014/chart" uri="{C3380CC4-5D6E-409C-BE32-E72D297353CC}">
              <c16:uniqueId val="{00000020-69EF-4FD3-8E52-A64B6280D02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{765275AC-F9EE-41B2-8B1C-4C22143A00A9}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9EF-4FD3-8E52-A64B6280D02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{771C1ADE-FCB5-4463-ACC8-84DAE5274577}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9EF-4FD3-8E52-A64B6280D02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{ED2CF901-0195-4FF4-B912-942C5886FF97}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9EF-4FD3-8E52-A64B6280D02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{2C63D518-4954-4F6A-B1FB-724E77A4F317}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9EF-4FD3-8E52-A64B6280D02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{B88CC225-1067-4D15-93E1-C375A48584E5}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9EF-4FD3-8E52-A64B6280D02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{63032CF2-C434-4252-A9A4-B2787F05B2EF}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9EF-4FD3-8E52-A64B6280D02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{7D26512A-4165-4F42-A99D-F8B9200F89C7}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9EF-4FD3-8E52-A64B6280D02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{1F5F73AE-473F-4A31-9316-3A44371C00A1}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9EF-4FD3-8E52-A64B6280D02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{9C6FC972-E3C1-40D5-8E6B-4347BDC3E3CF}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9EF-4FD3-8E52-A64B6280D02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{396EAC74-7DA6-4E9D-A88E-B7F1F322293E}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9EF-4FD3-8E52-A64B6280D02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{C66A9595-8E96-4FC5-9825-8296840BF708}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9EF-4FD3-8E52-A64B6280D02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{5039B587-40F0-4FB6-8841-F9EE5A9FB875}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9EF-4FD3-8E52-A64B6280D02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{5959E68E-5943-4456-BDC6-7CE685B30593}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9EF-4FD3-8E52-A64B6280D02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{957CD681-1F47-401C-9F95-3D4422F0E69D}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9EF-4FD3-8E52-A64B6280D02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{287C54AE-7DB3-40B2-9EBA-6089FBF51AA9}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9EF-4FD3-8E52-A64B6280D02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{2479B9D4-62AF-4D2C-9940-6D3900F9B223}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9EF-4FD3-8E52-A64B6280D02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{86FF3330-3826-4CAB-A03D-1CFDFB436E14}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9EF-4FD3-8E52-A64B6280D02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{3738F2BD-071A-47B0-81DE-6B1311BDF9AD}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9EF-4FD3-8E52-A64B6280D02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{542FD808-B79F-4FF1-AF27-EB8938632462}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9EF-4FD3-8E52-A64B6280D02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{77D506D4-6763-40AA-89C0-2951918877C8}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9EF-4FD3-8E52-A64B6280D02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{D56FECC5-D504-4FDC-A0D8-6BA7ED9E78B0}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9EF-4FD3-8E52-A64B6280D02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{B281BA9C-B5FC-47B0-89FD-BC0C921A41FC}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9EF-4FD3-8E52-A64B6280D02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{953939FD-0F59-4AB4-A621-EB28EAA9AA94}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9EF-4FD3-8E52-A64B6280D02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{90EE0FBC-986D-44E9-833D-0B381AA18E96}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9EF-4FD3-8E52-A64B6280D02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{A38CEBC1-465E-4E6A-B295-3949FE7F7371}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9EF-4FD3-8E52-A64B6280D02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{06740E7F-561C-4302-80C4-327318138364}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9EF-4FD3-8E52-A64B6280D02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{136995F7-D978-4523-A647-BF479738560F}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9EF-4FD3-8E52-A64B6280D02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{3DD394DD-A9D1-4EB3-92FA-C6D6DBF9B4AE}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9EF-4FD3-8E52-A64B6280D02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{1716A7C8-1867-434A-8F10-1714B802D762}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9EF-4FD3-8E52-A64B6280D02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{73DF0597-BDBC-41FA-90FE-DB61052BAC8D}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9EF-4FD3-8E52-A64B6280D02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{DB189A46-0B69-4EBA-AD93-2B61F5DD0E79}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9EF-4FD3-8E52-A64B6280D02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{DD4D209A-9B35-4878-A37D-8E979A5DE1B2}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9EF-4FD3-8E52-A64B6280D0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9EF-4FD3-8E52-A64B6280D02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9EF-4FD3-8E52-A64B6280D02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{70160D61-A03A-4295-BA89-5827BBBD9EA3}</c15:txfldGUID>
                      <c15:f>Diagramm!$I$46</c15:f>
                      <c15:dlblFieldTableCache>
                        <c:ptCount val="1"/>
                      </c15:dlblFieldTableCache>
                    </c15:dlblFTEntry>
                  </c15:dlblFieldTable>
                  <c15:showDataLabelsRange val="0"/>
                </c:ext>
                <c:ext xmlns:c16="http://schemas.microsoft.com/office/drawing/2014/chart" uri="{C3380CC4-5D6E-409C-BE32-E72D297353CC}">
                  <c16:uniqueId val="{00000000-FD10-4EAC-8B71-8D67EEA9720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{6FDC1D37-D519-4E6F-99A7-6BEE29E9E18B}</c15:txfldGUID>
                      <c15:f>Diagramm!$I$47</c15:f>
                      <c15:dlblFieldTableCache>
                        <c:ptCount val="1"/>
                      </c15:dlblFieldTableCache>
                    </c15:dlblFTEntry>
                  </c15:dlblFieldTable>
                  <c15:showDataLabelsRange val="0"/>
                </c:ext>
                <c:ext xmlns:c16="http://schemas.microsoft.com/office/drawing/2014/chart" uri="{C3380CC4-5D6E-409C-BE32-E72D297353CC}">
                  <c16:uniqueId val="{00000001-FD10-4EAC-8B71-8D67EEA9720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{59623F81-94AD-4697-8E24-109261908B16}</c15:txfldGUID>
                      <c15:f>Diagramm!$I$48</c15:f>
                      <c15:dlblFieldTableCache>
                        <c:ptCount val="1"/>
                      </c15:dlblFieldTableCache>
                    </c15:dlblFTEntry>
                  </c15:dlblFieldTable>
                  <c15:showDataLabelsRange val="0"/>
                </c:ext>
                <c:ext xmlns:c16="http://schemas.microsoft.com/office/drawing/2014/chart" uri="{C3380CC4-5D6E-409C-BE32-E72D297353CC}">
                  <c16:uniqueId val="{00000002-FD10-4EAC-8B71-8D67EEA9720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{9D76D814-24CB-4ADF-B7EF-261032B51C9F}</c15:txfldGUID>
                      <c15:f>Diagramm!$I$49</c15:f>
                      <c15:dlblFieldTableCache>
                        <c:ptCount val="1"/>
                      </c15:dlblFieldTableCache>
                    </c15:dlblFTEntry>
                  </c15:dlblFieldTable>
                  <c15:showDataLabelsRange val="0"/>
                </c:ext>
                <c:ext xmlns:c16="http://schemas.microsoft.com/office/drawing/2014/chart" uri="{C3380CC4-5D6E-409C-BE32-E72D297353CC}">
                  <c16:uniqueId val="{00000003-FD10-4EAC-8B71-8D67EEA9720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{9B93675E-849E-4C54-A40D-09ED4CFC7942}</c15:txfldGUID>
                      <c15:f>Diagramm!$I$50</c15:f>
                      <c15:dlblFieldTableCache>
                        <c:ptCount val="1"/>
                      </c15:dlblFieldTableCache>
                    </c15:dlblFTEntry>
                  </c15:dlblFieldTable>
                  <c15:showDataLabelsRange val="0"/>
                </c:ext>
                <c:ext xmlns:c16="http://schemas.microsoft.com/office/drawing/2014/chart" uri="{C3380CC4-5D6E-409C-BE32-E72D297353CC}">
                  <c16:uniqueId val="{00000004-FD10-4EAC-8B71-8D67EEA9720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{D7FBE7ED-876F-4DC7-A501-1C6C6D1D7A29}</c15:txfldGUID>
                      <c15:f>Diagramm!$I$51</c15:f>
                      <c15:dlblFieldTableCache>
                        <c:ptCount val="1"/>
                      </c15:dlblFieldTableCache>
                    </c15:dlblFTEntry>
                  </c15:dlblFieldTable>
                  <c15:showDataLabelsRange val="0"/>
                </c:ext>
                <c:ext xmlns:c16="http://schemas.microsoft.com/office/drawing/2014/chart" uri="{C3380CC4-5D6E-409C-BE32-E72D297353CC}">
                  <c16:uniqueId val="{00000005-FD10-4EAC-8B71-8D67EEA9720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{25068CA0-3E46-4728-A7A0-36658769C7D1}</c15:txfldGUID>
                      <c15:f>Diagramm!$I$52</c15:f>
                      <c15:dlblFieldTableCache>
                        <c:ptCount val="1"/>
                      </c15:dlblFieldTableCache>
                    </c15:dlblFTEntry>
                  </c15:dlblFieldTable>
                  <c15:showDataLabelsRange val="0"/>
                </c:ext>
                <c:ext xmlns:c16="http://schemas.microsoft.com/office/drawing/2014/chart" uri="{C3380CC4-5D6E-409C-BE32-E72D297353CC}">
                  <c16:uniqueId val="{00000006-FD10-4EAC-8B71-8D67EEA9720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{5F576010-745E-4553-A085-B28C258437EF}</c15:txfldGUID>
                      <c15:f>Diagramm!$I$53</c15:f>
                      <c15:dlblFieldTableCache>
                        <c:ptCount val="1"/>
                      </c15:dlblFieldTableCache>
                    </c15:dlblFTEntry>
                  </c15:dlblFieldTable>
                  <c15:showDataLabelsRange val="0"/>
                </c:ext>
                <c:ext xmlns:c16="http://schemas.microsoft.com/office/drawing/2014/chart" uri="{C3380CC4-5D6E-409C-BE32-E72D297353CC}">
                  <c16:uniqueId val="{00000007-FD10-4EAC-8B71-8D67EEA9720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{5655AA8C-114B-4089-9A49-5F288B2C95E1}</c15:txfldGUID>
                      <c15:f>Diagramm!$I$54</c15:f>
                      <c15:dlblFieldTableCache>
                        <c:ptCount val="1"/>
                      </c15:dlblFieldTableCache>
                    </c15:dlblFTEntry>
                  </c15:dlblFieldTable>
                  <c15:showDataLabelsRange val="0"/>
                </c:ext>
                <c:ext xmlns:c16="http://schemas.microsoft.com/office/drawing/2014/chart" uri="{C3380CC4-5D6E-409C-BE32-E72D297353CC}">
                  <c16:uniqueId val="{00000008-FD10-4EAC-8B71-8D67EEA9720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{4580CCC0-F5F9-4178-B965-EF34033BB3EB}</c15:txfldGUID>
                      <c15:f>Diagramm!$I$55</c15:f>
                      <c15:dlblFieldTableCache>
                        <c:ptCount val="1"/>
                      </c15:dlblFieldTableCache>
                    </c15:dlblFTEntry>
                  </c15:dlblFieldTable>
                  <c15:showDataLabelsRange val="0"/>
                </c:ext>
                <c:ext xmlns:c16="http://schemas.microsoft.com/office/drawing/2014/chart" uri="{C3380CC4-5D6E-409C-BE32-E72D297353CC}">
                  <c16:uniqueId val="{00000009-FD10-4EAC-8B71-8D67EEA9720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{4A222211-A8EA-416B-88AE-E8FBA052F0E0}</c15:txfldGUID>
                      <c15:f>Diagramm!$I$56</c15:f>
                      <c15:dlblFieldTableCache>
                        <c:ptCount val="1"/>
                      </c15:dlblFieldTableCache>
                    </c15:dlblFTEntry>
                  </c15:dlblFieldTable>
                  <c15:showDataLabelsRange val="0"/>
                </c:ext>
                <c:ext xmlns:c16="http://schemas.microsoft.com/office/drawing/2014/chart" uri="{C3380CC4-5D6E-409C-BE32-E72D297353CC}">
                  <c16:uniqueId val="{0000000A-FD10-4EAC-8B71-8D67EEA9720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{A5C7377A-AD33-4BD3-A665-F2A9F5E130AA}</c15:txfldGUID>
                      <c15:f>Diagramm!$I$57</c15:f>
                      <c15:dlblFieldTableCache>
                        <c:ptCount val="1"/>
                      </c15:dlblFieldTableCache>
                    </c15:dlblFTEntry>
                  </c15:dlblFieldTable>
                  <c15:showDataLabelsRange val="0"/>
                </c:ext>
                <c:ext xmlns:c16="http://schemas.microsoft.com/office/drawing/2014/chart" uri="{C3380CC4-5D6E-409C-BE32-E72D297353CC}">
                  <c16:uniqueId val="{0000000B-FD10-4EAC-8B71-8D67EEA9720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{B6F6DB54-5713-4D68-8B41-D9E8EC6E12DB}</c15:txfldGUID>
                      <c15:f>Diagramm!$I$58</c15:f>
                      <c15:dlblFieldTableCache>
                        <c:ptCount val="1"/>
                      </c15:dlblFieldTableCache>
                    </c15:dlblFTEntry>
                  </c15:dlblFieldTable>
                  <c15:showDataLabelsRange val="0"/>
                </c:ext>
                <c:ext xmlns:c16="http://schemas.microsoft.com/office/drawing/2014/chart" uri="{C3380CC4-5D6E-409C-BE32-E72D297353CC}">
                  <c16:uniqueId val="{0000000C-FD10-4EAC-8B71-8D67EEA9720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{52159DAD-C613-460F-8795-04BD23866011}</c15:txfldGUID>
                      <c15:f>Diagramm!$I$59</c15:f>
                      <c15:dlblFieldTableCache>
                        <c:ptCount val="1"/>
                      </c15:dlblFieldTableCache>
                    </c15:dlblFTEntry>
                  </c15:dlblFieldTable>
                  <c15:showDataLabelsRange val="0"/>
                </c:ext>
                <c:ext xmlns:c16="http://schemas.microsoft.com/office/drawing/2014/chart" uri="{C3380CC4-5D6E-409C-BE32-E72D297353CC}">
                  <c16:uniqueId val="{0000000D-FD10-4EAC-8B71-8D67EEA9720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{C10E99AD-2A8F-480D-B450-EF36529D2A9E}</c15:txfldGUID>
                      <c15:f>Diagramm!$I$60</c15:f>
                      <c15:dlblFieldTableCache>
                        <c:ptCount val="1"/>
                      </c15:dlblFieldTableCache>
                    </c15:dlblFTEntry>
                  </c15:dlblFieldTable>
                  <c15:showDataLabelsRange val="0"/>
                </c:ext>
                <c:ext xmlns:c16="http://schemas.microsoft.com/office/drawing/2014/chart" uri="{C3380CC4-5D6E-409C-BE32-E72D297353CC}">
                  <c16:uniqueId val="{0000000E-FD10-4EAC-8B71-8D67EEA9720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{42FBBBC1-5C2D-460D-9096-FF6E026F4EA5}</c15:txfldGUID>
                      <c15:f>Diagramm!$I$61</c15:f>
                      <c15:dlblFieldTableCache>
                        <c:ptCount val="1"/>
                      </c15:dlblFieldTableCache>
                    </c15:dlblFTEntry>
                  </c15:dlblFieldTable>
                  <c15:showDataLabelsRange val="0"/>
                </c:ext>
                <c:ext xmlns:c16="http://schemas.microsoft.com/office/drawing/2014/chart" uri="{C3380CC4-5D6E-409C-BE32-E72D297353CC}">
                  <c16:uniqueId val="{0000000F-FD10-4EAC-8B71-8D67EEA9720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{72510204-89EF-4CF1-9519-66EC00990108}</c15:txfldGUID>
                      <c15:f>Diagramm!$I$62</c15:f>
                      <c15:dlblFieldTableCache>
                        <c:ptCount val="1"/>
                      </c15:dlblFieldTableCache>
                    </c15:dlblFTEntry>
                  </c15:dlblFieldTable>
                  <c15:showDataLabelsRange val="0"/>
                </c:ext>
                <c:ext xmlns:c16="http://schemas.microsoft.com/office/drawing/2014/chart" uri="{C3380CC4-5D6E-409C-BE32-E72D297353CC}">
                  <c16:uniqueId val="{00000010-FD10-4EAC-8B71-8D67EEA9720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{48F68227-A0BB-43CB-BD4C-1ACE143B8E83}</c15:txfldGUID>
                      <c15:f>Diagramm!$I$63</c15:f>
                      <c15:dlblFieldTableCache>
                        <c:ptCount val="1"/>
                      </c15:dlblFieldTableCache>
                    </c15:dlblFTEntry>
                  </c15:dlblFieldTable>
                  <c15:showDataLabelsRange val="0"/>
                </c:ext>
                <c:ext xmlns:c16="http://schemas.microsoft.com/office/drawing/2014/chart" uri="{C3380CC4-5D6E-409C-BE32-E72D297353CC}">
                  <c16:uniqueId val="{00000011-FD10-4EAC-8B71-8D67EEA9720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{05D34FA9-2084-4670-A13B-ECEA41ACCDD3}</c15:txfldGUID>
                      <c15:f>Diagramm!$I$64</c15:f>
                      <c15:dlblFieldTableCache>
                        <c:ptCount val="1"/>
                      </c15:dlblFieldTableCache>
                    </c15:dlblFTEntry>
                  </c15:dlblFieldTable>
                  <c15:showDataLabelsRange val="0"/>
                </c:ext>
                <c:ext xmlns:c16="http://schemas.microsoft.com/office/drawing/2014/chart" uri="{C3380CC4-5D6E-409C-BE32-E72D297353CC}">
                  <c16:uniqueId val="{00000012-FD10-4EAC-8B71-8D67EEA9720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{858AE969-1BBF-4760-8D53-05B6921D2F0E}</c15:txfldGUID>
                      <c15:f>Diagramm!$I$65</c15:f>
                      <c15:dlblFieldTableCache>
                        <c:ptCount val="1"/>
                      </c15:dlblFieldTableCache>
                    </c15:dlblFTEntry>
                  </c15:dlblFieldTable>
                  <c15:showDataLabelsRange val="0"/>
                </c:ext>
                <c:ext xmlns:c16="http://schemas.microsoft.com/office/drawing/2014/chart" uri="{C3380CC4-5D6E-409C-BE32-E72D297353CC}">
                  <c16:uniqueId val="{00000013-FD10-4EAC-8B71-8D67EEA9720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{9B4E2ED0-4439-4F96-BC44-180FD8FB3CCE}</c15:txfldGUID>
                      <c15:f>Diagramm!$I$66</c15:f>
                      <c15:dlblFieldTableCache>
                        <c:ptCount val="1"/>
                      </c15:dlblFieldTableCache>
                    </c15:dlblFTEntry>
                  </c15:dlblFieldTable>
                  <c15:showDataLabelsRange val="0"/>
                </c:ext>
                <c:ext xmlns:c16="http://schemas.microsoft.com/office/drawing/2014/chart" uri="{C3380CC4-5D6E-409C-BE32-E72D297353CC}">
                  <c16:uniqueId val="{00000014-FD10-4EAC-8B71-8D67EEA9720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{C803EE90-4B22-4D17-B1F5-F92491B6D8C8}</c15:txfldGUID>
                      <c15:f>Diagramm!$I$67</c15:f>
                      <c15:dlblFieldTableCache>
                        <c:ptCount val="1"/>
                      </c15:dlblFieldTableCache>
                    </c15:dlblFTEntry>
                  </c15:dlblFieldTable>
                  <c15:showDataLabelsRange val="0"/>
                </c:ext>
                <c:ext xmlns:c16="http://schemas.microsoft.com/office/drawing/2014/chart" uri="{C3380CC4-5D6E-409C-BE32-E72D297353CC}">
                  <c16:uniqueId val="{00000015-FD10-4EAC-8B71-8D67EEA972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10-4EAC-8B71-8D67EEA9720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{A0DE2CB4-E046-44CC-8FD6-A90841685FEF}</c15:txfldGUID>
                      <c15:f>Diagramm!$K$46</c15:f>
                      <c15:dlblFieldTableCache>
                        <c:ptCount val="1"/>
                      </c15:dlblFieldTableCache>
                    </c15:dlblFTEntry>
                  </c15:dlblFieldTable>
                  <c15:showDataLabelsRange val="0"/>
                </c:ext>
                <c:ext xmlns:c16="http://schemas.microsoft.com/office/drawing/2014/chart" uri="{C3380CC4-5D6E-409C-BE32-E72D297353CC}">
                  <c16:uniqueId val="{00000017-FD10-4EAC-8B71-8D67EEA9720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{38E2FDC7-67BC-45DC-914B-3CA751D0A8A3}</c15:txfldGUID>
                      <c15:f>Diagramm!$K$47</c15:f>
                      <c15:dlblFieldTableCache>
                        <c:ptCount val="1"/>
                      </c15:dlblFieldTableCache>
                    </c15:dlblFTEntry>
                  </c15:dlblFieldTable>
                  <c15:showDataLabelsRange val="0"/>
                </c:ext>
                <c:ext xmlns:c16="http://schemas.microsoft.com/office/drawing/2014/chart" uri="{C3380CC4-5D6E-409C-BE32-E72D297353CC}">
                  <c16:uniqueId val="{00000018-FD10-4EAC-8B71-8D67EEA9720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{543FC99C-1622-4C11-8CB3-EB4CA4F39EF6}</c15:txfldGUID>
                      <c15:f>Diagramm!$K$48</c15:f>
                      <c15:dlblFieldTableCache>
                        <c:ptCount val="1"/>
                      </c15:dlblFieldTableCache>
                    </c15:dlblFTEntry>
                  </c15:dlblFieldTable>
                  <c15:showDataLabelsRange val="0"/>
                </c:ext>
                <c:ext xmlns:c16="http://schemas.microsoft.com/office/drawing/2014/chart" uri="{C3380CC4-5D6E-409C-BE32-E72D297353CC}">
                  <c16:uniqueId val="{00000019-FD10-4EAC-8B71-8D67EEA9720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{11849B08-539A-40FF-9254-CC5F406F8779}</c15:txfldGUID>
                      <c15:f>Diagramm!$K$49</c15:f>
                      <c15:dlblFieldTableCache>
                        <c:ptCount val="1"/>
                      </c15:dlblFieldTableCache>
                    </c15:dlblFTEntry>
                  </c15:dlblFieldTable>
                  <c15:showDataLabelsRange val="0"/>
                </c:ext>
                <c:ext xmlns:c16="http://schemas.microsoft.com/office/drawing/2014/chart" uri="{C3380CC4-5D6E-409C-BE32-E72D297353CC}">
                  <c16:uniqueId val="{0000001A-FD10-4EAC-8B71-8D67EEA9720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{15B56F83-8146-4DFB-AFB5-33491D4D35F6}</c15:txfldGUID>
                      <c15:f>Diagramm!$K$50</c15:f>
                      <c15:dlblFieldTableCache>
                        <c:ptCount val="1"/>
                      </c15:dlblFieldTableCache>
                    </c15:dlblFTEntry>
                  </c15:dlblFieldTable>
                  <c15:showDataLabelsRange val="0"/>
                </c:ext>
                <c:ext xmlns:c16="http://schemas.microsoft.com/office/drawing/2014/chart" uri="{C3380CC4-5D6E-409C-BE32-E72D297353CC}">
                  <c16:uniqueId val="{0000001B-FD10-4EAC-8B71-8D67EEA9720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{ABFDD082-4B18-4F64-827B-BC5EDDF92FDC}</c15:txfldGUID>
                      <c15:f>Diagramm!$K$51</c15:f>
                      <c15:dlblFieldTableCache>
                        <c:ptCount val="1"/>
                      </c15:dlblFieldTableCache>
                    </c15:dlblFTEntry>
                  </c15:dlblFieldTable>
                  <c15:showDataLabelsRange val="0"/>
                </c:ext>
                <c:ext xmlns:c16="http://schemas.microsoft.com/office/drawing/2014/chart" uri="{C3380CC4-5D6E-409C-BE32-E72D297353CC}">
                  <c16:uniqueId val="{0000001C-FD10-4EAC-8B71-8D67EEA9720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{CC33EE0D-A0C1-477F-BAD7-AF619149A1E0}</c15:txfldGUID>
                      <c15:f>Diagramm!$K$52</c15:f>
                      <c15:dlblFieldTableCache>
                        <c:ptCount val="1"/>
                      </c15:dlblFieldTableCache>
                    </c15:dlblFTEntry>
                  </c15:dlblFieldTable>
                  <c15:showDataLabelsRange val="0"/>
                </c:ext>
                <c:ext xmlns:c16="http://schemas.microsoft.com/office/drawing/2014/chart" uri="{C3380CC4-5D6E-409C-BE32-E72D297353CC}">
                  <c16:uniqueId val="{0000001D-FD10-4EAC-8B71-8D67EEA9720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{835A1698-0654-4E41-B5A7-112B60B6163B}</c15:txfldGUID>
                      <c15:f>Diagramm!$K$53</c15:f>
                      <c15:dlblFieldTableCache>
                        <c:ptCount val="1"/>
                      </c15:dlblFieldTableCache>
                    </c15:dlblFTEntry>
                  </c15:dlblFieldTable>
                  <c15:showDataLabelsRange val="0"/>
                </c:ext>
                <c:ext xmlns:c16="http://schemas.microsoft.com/office/drawing/2014/chart" uri="{C3380CC4-5D6E-409C-BE32-E72D297353CC}">
                  <c16:uniqueId val="{0000001E-FD10-4EAC-8B71-8D67EEA9720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{5B9B1D9C-C315-4120-99F1-0ACDE1461795}</c15:txfldGUID>
                      <c15:f>Diagramm!$K$54</c15:f>
                      <c15:dlblFieldTableCache>
                        <c:ptCount val="1"/>
                      </c15:dlblFieldTableCache>
                    </c15:dlblFTEntry>
                  </c15:dlblFieldTable>
                  <c15:showDataLabelsRange val="0"/>
                </c:ext>
                <c:ext xmlns:c16="http://schemas.microsoft.com/office/drawing/2014/chart" uri="{C3380CC4-5D6E-409C-BE32-E72D297353CC}">
                  <c16:uniqueId val="{0000001F-FD10-4EAC-8B71-8D67EEA9720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{5395FA4D-141D-4EE0-AE4D-A425A5226099}</c15:txfldGUID>
                      <c15:f>Diagramm!$K$55</c15:f>
                      <c15:dlblFieldTableCache>
                        <c:ptCount val="1"/>
                      </c15:dlblFieldTableCache>
                    </c15:dlblFTEntry>
                  </c15:dlblFieldTable>
                  <c15:showDataLabelsRange val="0"/>
                </c:ext>
                <c:ext xmlns:c16="http://schemas.microsoft.com/office/drawing/2014/chart" uri="{C3380CC4-5D6E-409C-BE32-E72D297353CC}">
                  <c16:uniqueId val="{00000020-FD10-4EAC-8B71-8D67EEA9720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{FC1E8DCE-4799-4410-8846-E1908F632071}</c15:txfldGUID>
                      <c15:f>Diagramm!$K$56</c15:f>
                      <c15:dlblFieldTableCache>
                        <c:ptCount val="1"/>
                      </c15:dlblFieldTableCache>
                    </c15:dlblFTEntry>
                  </c15:dlblFieldTable>
                  <c15:showDataLabelsRange val="0"/>
                </c:ext>
                <c:ext xmlns:c16="http://schemas.microsoft.com/office/drawing/2014/chart" uri="{C3380CC4-5D6E-409C-BE32-E72D297353CC}">
                  <c16:uniqueId val="{00000021-FD10-4EAC-8B71-8D67EEA9720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{5F713B01-A8A8-4764-8783-1BB1C39B08AF}</c15:txfldGUID>
                      <c15:f>Diagramm!$K$57</c15:f>
                      <c15:dlblFieldTableCache>
                        <c:ptCount val="1"/>
                      </c15:dlblFieldTableCache>
                    </c15:dlblFTEntry>
                  </c15:dlblFieldTable>
                  <c15:showDataLabelsRange val="0"/>
                </c:ext>
                <c:ext xmlns:c16="http://schemas.microsoft.com/office/drawing/2014/chart" uri="{C3380CC4-5D6E-409C-BE32-E72D297353CC}">
                  <c16:uniqueId val="{00000022-FD10-4EAC-8B71-8D67EEA9720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{F14E8722-3449-43AE-8CD7-7B25B64EA087}</c15:txfldGUID>
                      <c15:f>Diagramm!$K$58</c15:f>
                      <c15:dlblFieldTableCache>
                        <c:ptCount val="1"/>
                      </c15:dlblFieldTableCache>
                    </c15:dlblFTEntry>
                  </c15:dlblFieldTable>
                  <c15:showDataLabelsRange val="0"/>
                </c:ext>
                <c:ext xmlns:c16="http://schemas.microsoft.com/office/drawing/2014/chart" uri="{C3380CC4-5D6E-409C-BE32-E72D297353CC}">
                  <c16:uniqueId val="{00000023-FD10-4EAC-8B71-8D67EEA9720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{4C02FC55-31DE-40C8-BFDB-93C99625FEF2}</c15:txfldGUID>
                      <c15:f>Diagramm!$K$59</c15:f>
                      <c15:dlblFieldTableCache>
                        <c:ptCount val="1"/>
                      </c15:dlblFieldTableCache>
                    </c15:dlblFTEntry>
                  </c15:dlblFieldTable>
                  <c15:showDataLabelsRange val="0"/>
                </c:ext>
                <c:ext xmlns:c16="http://schemas.microsoft.com/office/drawing/2014/chart" uri="{C3380CC4-5D6E-409C-BE32-E72D297353CC}">
                  <c16:uniqueId val="{00000024-FD10-4EAC-8B71-8D67EEA9720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{EE050E6B-D70E-40BD-B322-7AF1C328CC80}</c15:txfldGUID>
                      <c15:f>Diagramm!$K$60</c15:f>
                      <c15:dlblFieldTableCache>
                        <c:ptCount val="1"/>
                      </c15:dlblFieldTableCache>
                    </c15:dlblFTEntry>
                  </c15:dlblFieldTable>
                  <c15:showDataLabelsRange val="0"/>
                </c:ext>
                <c:ext xmlns:c16="http://schemas.microsoft.com/office/drawing/2014/chart" uri="{C3380CC4-5D6E-409C-BE32-E72D297353CC}">
                  <c16:uniqueId val="{00000025-FD10-4EAC-8B71-8D67EEA9720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{24C1C19F-0F7D-4B87-80B0-AF169D82B235}</c15:txfldGUID>
                      <c15:f>Diagramm!$K$61</c15:f>
                      <c15:dlblFieldTableCache>
                        <c:ptCount val="1"/>
                      </c15:dlblFieldTableCache>
                    </c15:dlblFTEntry>
                  </c15:dlblFieldTable>
                  <c15:showDataLabelsRange val="0"/>
                </c:ext>
                <c:ext xmlns:c16="http://schemas.microsoft.com/office/drawing/2014/chart" uri="{C3380CC4-5D6E-409C-BE32-E72D297353CC}">
                  <c16:uniqueId val="{00000026-FD10-4EAC-8B71-8D67EEA9720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{E6F981A3-33F6-4F08-9715-21C43B9A8BF2}</c15:txfldGUID>
                      <c15:f>Diagramm!$K$62</c15:f>
                      <c15:dlblFieldTableCache>
                        <c:ptCount val="1"/>
                      </c15:dlblFieldTableCache>
                    </c15:dlblFTEntry>
                  </c15:dlblFieldTable>
                  <c15:showDataLabelsRange val="0"/>
                </c:ext>
                <c:ext xmlns:c16="http://schemas.microsoft.com/office/drawing/2014/chart" uri="{C3380CC4-5D6E-409C-BE32-E72D297353CC}">
                  <c16:uniqueId val="{00000027-FD10-4EAC-8B71-8D67EEA9720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{9C40FACF-8258-4809-9813-BD4378AE3AAF}</c15:txfldGUID>
                      <c15:f>Diagramm!$K$63</c15:f>
                      <c15:dlblFieldTableCache>
                        <c:ptCount val="1"/>
                      </c15:dlblFieldTableCache>
                    </c15:dlblFTEntry>
                  </c15:dlblFieldTable>
                  <c15:showDataLabelsRange val="0"/>
                </c:ext>
                <c:ext xmlns:c16="http://schemas.microsoft.com/office/drawing/2014/chart" uri="{C3380CC4-5D6E-409C-BE32-E72D297353CC}">
                  <c16:uniqueId val="{00000028-FD10-4EAC-8B71-8D67EEA9720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{B13EDAA2-D945-4FC3-B27A-CCFD686B1718}</c15:txfldGUID>
                      <c15:f>Diagramm!$K$64</c15:f>
                      <c15:dlblFieldTableCache>
                        <c:ptCount val="1"/>
                      </c15:dlblFieldTableCache>
                    </c15:dlblFTEntry>
                  </c15:dlblFieldTable>
                  <c15:showDataLabelsRange val="0"/>
                </c:ext>
                <c:ext xmlns:c16="http://schemas.microsoft.com/office/drawing/2014/chart" uri="{C3380CC4-5D6E-409C-BE32-E72D297353CC}">
                  <c16:uniqueId val="{00000029-FD10-4EAC-8B71-8D67EEA9720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{FB14F302-D77A-4751-9BD0-F14F338E2FF0}</c15:txfldGUID>
                      <c15:f>Diagramm!$K$65</c15:f>
                      <c15:dlblFieldTableCache>
                        <c:ptCount val="1"/>
                      </c15:dlblFieldTableCache>
                    </c15:dlblFTEntry>
                  </c15:dlblFieldTable>
                  <c15:showDataLabelsRange val="0"/>
                </c:ext>
                <c:ext xmlns:c16="http://schemas.microsoft.com/office/drawing/2014/chart" uri="{C3380CC4-5D6E-409C-BE32-E72D297353CC}">
                  <c16:uniqueId val="{0000002A-FD10-4EAC-8B71-8D67EEA9720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{010A895D-A254-460D-8F22-2A28F9B403BE}</c15:txfldGUID>
                      <c15:f>Diagramm!$K$66</c15:f>
                      <c15:dlblFieldTableCache>
                        <c:ptCount val="1"/>
                      </c15:dlblFieldTableCache>
                    </c15:dlblFTEntry>
                  </c15:dlblFieldTable>
                  <c15:showDataLabelsRange val="0"/>
                </c:ext>
                <c:ext xmlns:c16="http://schemas.microsoft.com/office/drawing/2014/chart" uri="{C3380CC4-5D6E-409C-BE32-E72D297353CC}">
                  <c16:uniqueId val="{0000002B-FD10-4EAC-8B71-8D67EEA9720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{E37C5EF3-78DF-44D2-86FC-B95EB4DBE208}</c15:txfldGUID>
                      <c15:f>Diagramm!$K$67</c15:f>
                      <c15:dlblFieldTableCache>
                        <c:ptCount val="1"/>
                      </c15:dlblFieldTableCache>
                    </c15:dlblFTEntry>
                  </c15:dlblFieldTable>
                  <c15:showDataLabelsRange val="0"/>
                </c:ext>
                <c:ext xmlns:c16="http://schemas.microsoft.com/office/drawing/2014/chart" uri="{C3380CC4-5D6E-409C-BE32-E72D297353CC}">
                  <c16:uniqueId val="{0000002C-FD10-4EAC-8B71-8D67EEA9720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10-4EAC-8B71-8D67EEA9720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{30F86109-3B2E-4DD7-A885-144EA31C7021}</c15:txfldGUID>
                      <c15:f>Diagramm!$J$46</c15:f>
                      <c15:dlblFieldTableCache>
                        <c:ptCount val="1"/>
                      </c15:dlblFieldTableCache>
                    </c15:dlblFTEntry>
                  </c15:dlblFieldTable>
                  <c15:showDataLabelsRange val="0"/>
                </c:ext>
                <c:ext xmlns:c16="http://schemas.microsoft.com/office/drawing/2014/chart" uri="{C3380CC4-5D6E-409C-BE32-E72D297353CC}">
                  <c16:uniqueId val="{0000002E-FD10-4EAC-8B71-8D67EEA9720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{703A65EC-E300-40FC-AD73-2B68209F1169}</c15:txfldGUID>
                      <c15:f>Diagramm!$J$47</c15:f>
                      <c15:dlblFieldTableCache>
                        <c:ptCount val="1"/>
                      </c15:dlblFieldTableCache>
                    </c15:dlblFTEntry>
                  </c15:dlblFieldTable>
                  <c15:showDataLabelsRange val="0"/>
                </c:ext>
                <c:ext xmlns:c16="http://schemas.microsoft.com/office/drawing/2014/chart" uri="{C3380CC4-5D6E-409C-BE32-E72D297353CC}">
                  <c16:uniqueId val="{0000002F-FD10-4EAC-8B71-8D67EEA9720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{ADD8F352-C9AA-4307-8FE1-FA6F446BB8B4}</c15:txfldGUID>
                      <c15:f>Diagramm!$J$48</c15:f>
                      <c15:dlblFieldTableCache>
                        <c:ptCount val="1"/>
                      </c15:dlblFieldTableCache>
                    </c15:dlblFTEntry>
                  </c15:dlblFieldTable>
                  <c15:showDataLabelsRange val="0"/>
                </c:ext>
                <c:ext xmlns:c16="http://schemas.microsoft.com/office/drawing/2014/chart" uri="{C3380CC4-5D6E-409C-BE32-E72D297353CC}">
                  <c16:uniqueId val="{00000030-FD10-4EAC-8B71-8D67EEA9720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{BD063A72-AFD0-4A77-9196-9EE0768B0434}</c15:txfldGUID>
                      <c15:f>Diagramm!$J$49</c15:f>
                      <c15:dlblFieldTableCache>
                        <c:ptCount val="1"/>
                      </c15:dlblFieldTableCache>
                    </c15:dlblFTEntry>
                  </c15:dlblFieldTable>
                  <c15:showDataLabelsRange val="0"/>
                </c:ext>
                <c:ext xmlns:c16="http://schemas.microsoft.com/office/drawing/2014/chart" uri="{C3380CC4-5D6E-409C-BE32-E72D297353CC}">
                  <c16:uniqueId val="{00000031-FD10-4EAC-8B71-8D67EEA9720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{36DE246B-DC87-4A58-AC82-BE66A46CAEB4}</c15:txfldGUID>
                      <c15:f>Diagramm!$J$50</c15:f>
                      <c15:dlblFieldTableCache>
                        <c:ptCount val="1"/>
                      </c15:dlblFieldTableCache>
                    </c15:dlblFTEntry>
                  </c15:dlblFieldTable>
                  <c15:showDataLabelsRange val="0"/>
                </c:ext>
                <c:ext xmlns:c16="http://schemas.microsoft.com/office/drawing/2014/chart" uri="{C3380CC4-5D6E-409C-BE32-E72D297353CC}">
                  <c16:uniqueId val="{00000032-FD10-4EAC-8B71-8D67EEA9720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{439DE67B-E4BD-407B-97AB-9414A70A89DD}</c15:txfldGUID>
                      <c15:f>Diagramm!$J$51</c15:f>
                      <c15:dlblFieldTableCache>
                        <c:ptCount val="1"/>
                      </c15:dlblFieldTableCache>
                    </c15:dlblFTEntry>
                  </c15:dlblFieldTable>
                  <c15:showDataLabelsRange val="0"/>
                </c:ext>
                <c:ext xmlns:c16="http://schemas.microsoft.com/office/drawing/2014/chart" uri="{C3380CC4-5D6E-409C-BE32-E72D297353CC}">
                  <c16:uniqueId val="{00000033-FD10-4EAC-8B71-8D67EEA9720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{467D7E6E-36DC-4F5E-AAAC-67C0619F897A}</c15:txfldGUID>
                      <c15:f>Diagramm!$J$52</c15:f>
                      <c15:dlblFieldTableCache>
                        <c:ptCount val="1"/>
                      </c15:dlblFieldTableCache>
                    </c15:dlblFTEntry>
                  </c15:dlblFieldTable>
                  <c15:showDataLabelsRange val="0"/>
                </c:ext>
                <c:ext xmlns:c16="http://schemas.microsoft.com/office/drawing/2014/chart" uri="{C3380CC4-5D6E-409C-BE32-E72D297353CC}">
                  <c16:uniqueId val="{00000034-FD10-4EAC-8B71-8D67EEA9720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{B39D14CE-6BB3-43F7-87FC-FBE086002CA0}</c15:txfldGUID>
                      <c15:f>Diagramm!$J$53</c15:f>
                      <c15:dlblFieldTableCache>
                        <c:ptCount val="1"/>
                      </c15:dlblFieldTableCache>
                    </c15:dlblFTEntry>
                  </c15:dlblFieldTable>
                  <c15:showDataLabelsRange val="0"/>
                </c:ext>
                <c:ext xmlns:c16="http://schemas.microsoft.com/office/drawing/2014/chart" uri="{C3380CC4-5D6E-409C-BE32-E72D297353CC}">
                  <c16:uniqueId val="{00000035-FD10-4EAC-8B71-8D67EEA9720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{853ED330-61A5-4C64-B521-37F9B68D3794}</c15:txfldGUID>
                      <c15:f>Diagramm!$J$54</c15:f>
                      <c15:dlblFieldTableCache>
                        <c:ptCount val="1"/>
                      </c15:dlblFieldTableCache>
                    </c15:dlblFTEntry>
                  </c15:dlblFieldTable>
                  <c15:showDataLabelsRange val="0"/>
                </c:ext>
                <c:ext xmlns:c16="http://schemas.microsoft.com/office/drawing/2014/chart" uri="{C3380CC4-5D6E-409C-BE32-E72D297353CC}">
                  <c16:uniqueId val="{00000036-FD10-4EAC-8B71-8D67EEA9720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{8F6C4F11-690B-4399-9F6E-4B5984D1776C}</c15:txfldGUID>
                      <c15:f>Diagramm!$J$55</c15:f>
                      <c15:dlblFieldTableCache>
                        <c:ptCount val="1"/>
                      </c15:dlblFieldTableCache>
                    </c15:dlblFTEntry>
                  </c15:dlblFieldTable>
                  <c15:showDataLabelsRange val="0"/>
                </c:ext>
                <c:ext xmlns:c16="http://schemas.microsoft.com/office/drawing/2014/chart" uri="{C3380CC4-5D6E-409C-BE32-E72D297353CC}">
                  <c16:uniqueId val="{00000037-FD10-4EAC-8B71-8D67EEA9720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{B99836CA-CD9B-4362-91F0-5BBDB075C11B}</c15:txfldGUID>
                      <c15:f>Diagramm!$J$56</c15:f>
                      <c15:dlblFieldTableCache>
                        <c:ptCount val="1"/>
                      </c15:dlblFieldTableCache>
                    </c15:dlblFTEntry>
                  </c15:dlblFieldTable>
                  <c15:showDataLabelsRange val="0"/>
                </c:ext>
                <c:ext xmlns:c16="http://schemas.microsoft.com/office/drawing/2014/chart" uri="{C3380CC4-5D6E-409C-BE32-E72D297353CC}">
                  <c16:uniqueId val="{00000038-FD10-4EAC-8B71-8D67EEA9720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{91F427C2-2540-4B08-A972-2508DDEB4C5F}</c15:txfldGUID>
                      <c15:f>Diagramm!$J$57</c15:f>
                      <c15:dlblFieldTableCache>
                        <c:ptCount val="1"/>
                      </c15:dlblFieldTableCache>
                    </c15:dlblFTEntry>
                  </c15:dlblFieldTable>
                  <c15:showDataLabelsRange val="0"/>
                </c:ext>
                <c:ext xmlns:c16="http://schemas.microsoft.com/office/drawing/2014/chart" uri="{C3380CC4-5D6E-409C-BE32-E72D297353CC}">
                  <c16:uniqueId val="{00000039-FD10-4EAC-8B71-8D67EEA9720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{7CF28742-3400-4726-959D-10BAF0F1954E}</c15:txfldGUID>
                      <c15:f>Diagramm!$J$58</c15:f>
                      <c15:dlblFieldTableCache>
                        <c:ptCount val="1"/>
                      </c15:dlblFieldTableCache>
                    </c15:dlblFTEntry>
                  </c15:dlblFieldTable>
                  <c15:showDataLabelsRange val="0"/>
                </c:ext>
                <c:ext xmlns:c16="http://schemas.microsoft.com/office/drawing/2014/chart" uri="{C3380CC4-5D6E-409C-BE32-E72D297353CC}">
                  <c16:uniqueId val="{0000003A-FD10-4EAC-8B71-8D67EEA9720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{66110542-B807-45B4-BF70-373C3A2D60EF}</c15:txfldGUID>
                      <c15:f>Diagramm!$J$59</c15:f>
                      <c15:dlblFieldTableCache>
                        <c:ptCount val="1"/>
                      </c15:dlblFieldTableCache>
                    </c15:dlblFTEntry>
                  </c15:dlblFieldTable>
                  <c15:showDataLabelsRange val="0"/>
                </c:ext>
                <c:ext xmlns:c16="http://schemas.microsoft.com/office/drawing/2014/chart" uri="{C3380CC4-5D6E-409C-BE32-E72D297353CC}">
                  <c16:uniqueId val="{0000003B-FD10-4EAC-8B71-8D67EEA9720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{D50E4FD7-0A45-4FA9-B657-BE28DCF273F0}</c15:txfldGUID>
                      <c15:f>Diagramm!$J$60</c15:f>
                      <c15:dlblFieldTableCache>
                        <c:ptCount val="1"/>
                      </c15:dlblFieldTableCache>
                    </c15:dlblFTEntry>
                  </c15:dlblFieldTable>
                  <c15:showDataLabelsRange val="0"/>
                </c:ext>
                <c:ext xmlns:c16="http://schemas.microsoft.com/office/drawing/2014/chart" uri="{C3380CC4-5D6E-409C-BE32-E72D297353CC}">
                  <c16:uniqueId val="{0000003C-FD10-4EAC-8B71-8D67EEA9720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{DAA894AF-55F0-434E-BB04-8B8F57B48173}</c15:txfldGUID>
                      <c15:f>Diagramm!$J$61</c15:f>
                      <c15:dlblFieldTableCache>
                        <c:ptCount val="1"/>
                      </c15:dlblFieldTableCache>
                    </c15:dlblFTEntry>
                  </c15:dlblFieldTable>
                  <c15:showDataLabelsRange val="0"/>
                </c:ext>
                <c:ext xmlns:c16="http://schemas.microsoft.com/office/drawing/2014/chart" uri="{C3380CC4-5D6E-409C-BE32-E72D297353CC}">
                  <c16:uniqueId val="{0000003D-FD10-4EAC-8B71-8D67EEA9720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{4BB30F07-C743-4809-ACDA-2B38ECBA18CF}</c15:txfldGUID>
                      <c15:f>Diagramm!$J$62</c15:f>
                      <c15:dlblFieldTableCache>
                        <c:ptCount val="1"/>
                      </c15:dlblFieldTableCache>
                    </c15:dlblFTEntry>
                  </c15:dlblFieldTable>
                  <c15:showDataLabelsRange val="0"/>
                </c:ext>
                <c:ext xmlns:c16="http://schemas.microsoft.com/office/drawing/2014/chart" uri="{C3380CC4-5D6E-409C-BE32-E72D297353CC}">
                  <c16:uniqueId val="{0000003E-FD10-4EAC-8B71-8D67EEA9720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{F90F78B4-7F1C-4C5B-B384-49775A28266B}</c15:txfldGUID>
                      <c15:f>Diagramm!$J$63</c15:f>
                      <c15:dlblFieldTableCache>
                        <c:ptCount val="1"/>
                      </c15:dlblFieldTableCache>
                    </c15:dlblFTEntry>
                  </c15:dlblFieldTable>
                  <c15:showDataLabelsRange val="0"/>
                </c:ext>
                <c:ext xmlns:c16="http://schemas.microsoft.com/office/drawing/2014/chart" uri="{C3380CC4-5D6E-409C-BE32-E72D297353CC}">
                  <c16:uniqueId val="{0000003F-FD10-4EAC-8B71-8D67EEA9720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{DD69AE11-D866-4C1E-B732-3887022C8652}</c15:txfldGUID>
                      <c15:f>Diagramm!$J$64</c15:f>
                      <c15:dlblFieldTableCache>
                        <c:ptCount val="1"/>
                      </c15:dlblFieldTableCache>
                    </c15:dlblFTEntry>
                  </c15:dlblFieldTable>
                  <c15:showDataLabelsRange val="0"/>
                </c:ext>
                <c:ext xmlns:c16="http://schemas.microsoft.com/office/drawing/2014/chart" uri="{C3380CC4-5D6E-409C-BE32-E72D297353CC}">
                  <c16:uniqueId val="{00000040-FD10-4EAC-8B71-8D67EEA9720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{662504A3-EC26-44C5-91BC-FBBD58CEEC37}</c15:txfldGUID>
                      <c15:f>Diagramm!$J$65</c15:f>
                      <c15:dlblFieldTableCache>
                        <c:ptCount val="1"/>
                      </c15:dlblFieldTableCache>
                    </c15:dlblFTEntry>
                  </c15:dlblFieldTable>
                  <c15:showDataLabelsRange val="0"/>
                </c:ext>
                <c:ext xmlns:c16="http://schemas.microsoft.com/office/drawing/2014/chart" uri="{C3380CC4-5D6E-409C-BE32-E72D297353CC}">
                  <c16:uniqueId val="{00000041-FD10-4EAC-8B71-8D67EEA9720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{D79797AA-831C-493C-BEB7-BC317AA920EF}</c15:txfldGUID>
                      <c15:f>Diagramm!$J$66</c15:f>
                      <c15:dlblFieldTableCache>
                        <c:ptCount val="1"/>
                      </c15:dlblFieldTableCache>
                    </c15:dlblFTEntry>
                  </c15:dlblFieldTable>
                  <c15:showDataLabelsRange val="0"/>
                </c:ext>
                <c:ext xmlns:c16="http://schemas.microsoft.com/office/drawing/2014/chart" uri="{C3380CC4-5D6E-409C-BE32-E72D297353CC}">
                  <c16:uniqueId val="{00000042-FD10-4EAC-8B71-8D67EEA9720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{65C6172C-A44D-47DE-A190-C1A00222B646}</c15:txfldGUID>
                      <c15:f>Diagramm!$J$67</c15:f>
                      <c15:dlblFieldTableCache>
                        <c:ptCount val="1"/>
                      </c15:dlblFieldTableCache>
                    </c15:dlblFTEntry>
                  </c15:dlblFieldTable>
                  <c15:showDataLabelsRange val="0"/>
                </c:ext>
                <c:ext xmlns:c16="http://schemas.microsoft.com/office/drawing/2014/chart" uri="{C3380CC4-5D6E-409C-BE32-E72D297353CC}">
                  <c16:uniqueId val="{00000043-FD10-4EAC-8B71-8D67EEA972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10-4EAC-8B71-8D67EEA9720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82-42D4-AE4A-1EEF0F0AF4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82-42D4-AE4A-1EEF0F0AF4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82-42D4-AE4A-1EEF0F0AF4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82-42D4-AE4A-1EEF0F0AF4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82-42D4-AE4A-1EEF0F0AF4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82-42D4-AE4A-1EEF0F0AF4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82-42D4-AE4A-1EEF0F0AF4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82-42D4-AE4A-1EEF0F0AF4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82-42D4-AE4A-1EEF0F0AF4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82-42D4-AE4A-1EEF0F0AF4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82-42D4-AE4A-1EEF0F0AF4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82-42D4-AE4A-1EEF0F0AF4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82-42D4-AE4A-1EEF0F0AF4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482-42D4-AE4A-1EEF0F0AF4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82-42D4-AE4A-1EEF0F0AF4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482-42D4-AE4A-1EEF0F0AF4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482-42D4-AE4A-1EEF0F0AF4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482-42D4-AE4A-1EEF0F0AF4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482-42D4-AE4A-1EEF0F0AF4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482-42D4-AE4A-1EEF0F0AF4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482-42D4-AE4A-1EEF0F0AF4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482-42D4-AE4A-1EEF0F0AF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82-42D4-AE4A-1EEF0F0AF40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482-42D4-AE4A-1EEF0F0AF4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482-42D4-AE4A-1EEF0F0AF4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482-42D4-AE4A-1EEF0F0AF4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482-42D4-AE4A-1EEF0F0AF4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482-42D4-AE4A-1EEF0F0AF4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482-42D4-AE4A-1EEF0F0AF4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482-42D4-AE4A-1EEF0F0AF4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482-42D4-AE4A-1EEF0F0AF4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482-42D4-AE4A-1EEF0F0AF4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482-42D4-AE4A-1EEF0F0AF4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482-42D4-AE4A-1EEF0F0AF4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482-42D4-AE4A-1EEF0F0AF4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482-42D4-AE4A-1EEF0F0AF4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482-42D4-AE4A-1EEF0F0AF4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482-42D4-AE4A-1EEF0F0AF4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482-42D4-AE4A-1EEF0F0AF4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482-42D4-AE4A-1EEF0F0AF4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482-42D4-AE4A-1EEF0F0AF4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482-42D4-AE4A-1EEF0F0AF4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482-42D4-AE4A-1EEF0F0AF4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482-42D4-AE4A-1EEF0F0AF4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482-42D4-AE4A-1EEF0F0AF4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82-42D4-AE4A-1EEF0F0AF40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482-42D4-AE4A-1EEF0F0AF4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482-42D4-AE4A-1EEF0F0AF4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482-42D4-AE4A-1EEF0F0AF4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482-42D4-AE4A-1EEF0F0AF4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482-42D4-AE4A-1EEF0F0AF4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482-42D4-AE4A-1EEF0F0AF4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482-42D4-AE4A-1EEF0F0AF4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482-42D4-AE4A-1EEF0F0AF4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482-42D4-AE4A-1EEF0F0AF4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482-42D4-AE4A-1EEF0F0AF4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482-42D4-AE4A-1EEF0F0AF4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482-42D4-AE4A-1EEF0F0AF4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482-42D4-AE4A-1EEF0F0AF4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482-42D4-AE4A-1EEF0F0AF4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482-42D4-AE4A-1EEF0F0AF4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482-42D4-AE4A-1EEF0F0AF4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482-42D4-AE4A-1EEF0F0AF4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482-42D4-AE4A-1EEF0F0AF4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482-42D4-AE4A-1EEF0F0AF4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482-42D4-AE4A-1EEF0F0AF4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482-42D4-AE4A-1EEF0F0AF4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482-42D4-AE4A-1EEF0F0AF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82-42D4-AE4A-1EEF0F0AF40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100.97335686581204</c:v>
                </c:pt>
                <c:pt idx="2">
                  <c:v>102.02174992866277</c:v>
                </c:pt>
                <c:pt idx="3">
                  <c:v>100.56541359740439</c:v>
                </c:pt>
                <c:pt idx="4">
                  <c:v>100.50094587882184</c:v>
                </c:pt>
                <c:pt idx="5">
                  <c:v>101.11708817281576</c:v>
                </c:pt>
                <c:pt idx="6">
                  <c:v>102.31343993405268</c:v>
                </c:pt>
                <c:pt idx="7">
                  <c:v>101.32951458978452</c:v>
                </c:pt>
                <c:pt idx="8">
                  <c:v>101.58421492057788</c:v>
                </c:pt>
                <c:pt idx="9">
                  <c:v>102.34567379334398</c:v>
                </c:pt>
                <c:pt idx="10">
                  <c:v>104.02024920472199</c:v>
                </c:pt>
                <c:pt idx="11">
                  <c:v>103.00778896862219</c:v>
                </c:pt>
                <c:pt idx="12">
                  <c:v>103.08441043742933</c:v>
                </c:pt>
                <c:pt idx="13">
                  <c:v>104.01337969372551</c:v>
                </c:pt>
                <c:pt idx="14">
                  <c:v>105.63828325635957</c:v>
                </c:pt>
                <c:pt idx="15">
                  <c:v>104.44932943004194</c:v>
                </c:pt>
                <c:pt idx="16">
                  <c:v>104.12117817397831</c:v>
                </c:pt>
                <c:pt idx="17">
                  <c:v>104.7632132401898</c:v>
                </c:pt>
                <c:pt idx="18">
                  <c:v>106.09114255820589</c:v>
                </c:pt>
                <c:pt idx="19">
                  <c:v>105.16164487798692</c:v>
                </c:pt>
                <c:pt idx="20">
                  <c:v>104.76744063157226</c:v>
                </c:pt>
                <c:pt idx="21">
                  <c:v>104.86731275298295</c:v>
                </c:pt>
                <c:pt idx="22">
                  <c:v>106.05415288360935</c:v>
                </c:pt>
                <c:pt idx="23">
                  <c:v>105.27948341277306</c:v>
                </c:pt>
                <c:pt idx="24">
                  <c:v>104.84564737214784</c:v>
                </c:pt>
              </c:numCache>
            </c:numRef>
          </c:val>
          <c:smooth val="0"/>
          <c:extLst>
            <c:ext xmlns:c16="http://schemas.microsoft.com/office/drawing/2014/chart" uri="{C3380CC4-5D6E-409C-BE32-E72D297353CC}">
              <c16:uniqueId val="{00000000-166A-4FED-8D30-93A4835B80E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102.33327817309284</c:v>
                </c:pt>
                <c:pt idx="2">
                  <c:v>103.90534502730434</c:v>
                </c:pt>
                <c:pt idx="3">
                  <c:v>101.836836008605</c:v>
                </c:pt>
                <c:pt idx="4">
                  <c:v>98.94092338242595</c:v>
                </c:pt>
                <c:pt idx="5">
                  <c:v>101.58861492636109</c:v>
                </c:pt>
                <c:pt idx="6">
                  <c:v>105.99040211815323</c:v>
                </c:pt>
                <c:pt idx="7">
                  <c:v>104.38523911964256</c:v>
                </c:pt>
                <c:pt idx="8">
                  <c:v>102.54840311103757</c:v>
                </c:pt>
                <c:pt idx="9">
                  <c:v>104.36869104749296</c:v>
                </c:pt>
                <c:pt idx="10">
                  <c:v>109.56478570246566</c:v>
                </c:pt>
                <c:pt idx="11">
                  <c:v>105.97385404600364</c:v>
                </c:pt>
                <c:pt idx="12">
                  <c:v>105.94075790170446</c:v>
                </c:pt>
                <c:pt idx="13">
                  <c:v>108.82012245573391</c:v>
                </c:pt>
                <c:pt idx="14">
                  <c:v>113.80109217276187</c:v>
                </c:pt>
                <c:pt idx="15">
                  <c:v>111.02101605163</c:v>
                </c:pt>
                <c:pt idx="16">
                  <c:v>110.59076617574053</c:v>
                </c:pt>
                <c:pt idx="17">
                  <c:v>114.23134204865133</c:v>
                </c:pt>
                <c:pt idx="18">
                  <c:v>119.12957140493133</c:v>
                </c:pt>
                <c:pt idx="19">
                  <c:v>117.11070660268079</c:v>
                </c:pt>
                <c:pt idx="20">
                  <c:v>116.34949528379943</c:v>
                </c:pt>
                <c:pt idx="21">
                  <c:v>121.72761873241767</c:v>
                </c:pt>
                <c:pt idx="22">
                  <c:v>127.61873241767334</c:v>
                </c:pt>
                <c:pt idx="23">
                  <c:v>125.98047327486348</c:v>
                </c:pt>
                <c:pt idx="24">
                  <c:v>122.38954161840145</c:v>
                </c:pt>
              </c:numCache>
            </c:numRef>
          </c:val>
          <c:smooth val="0"/>
          <c:extLst>
            <c:ext xmlns:c16="http://schemas.microsoft.com/office/drawing/2014/chart" uri="{C3380CC4-5D6E-409C-BE32-E72D297353CC}">
              <c16:uniqueId val="{00000001-166A-4FED-8D30-93A4835B80E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101.93978282329714</c:v>
                </c:pt>
                <c:pt idx="2">
                  <c:v>99.412635735439295</c:v>
                </c:pt>
                <c:pt idx="3">
                  <c:v>99.935834155972358</c:v>
                </c:pt>
                <c:pt idx="4">
                  <c:v>93.884501480750245</c:v>
                </c:pt>
                <c:pt idx="5">
                  <c:v>94.002961500493583</c:v>
                </c:pt>
                <c:pt idx="6">
                  <c:v>90.992102665350444</c:v>
                </c:pt>
                <c:pt idx="7">
                  <c:v>92.077986179664364</c:v>
                </c:pt>
                <c:pt idx="8">
                  <c:v>90.083909180651531</c:v>
                </c:pt>
                <c:pt idx="9">
                  <c:v>92.166831194471868</c:v>
                </c:pt>
                <c:pt idx="10">
                  <c:v>89.575518262586371</c:v>
                </c:pt>
                <c:pt idx="11">
                  <c:v>89.698914116485682</c:v>
                </c:pt>
                <c:pt idx="12">
                  <c:v>87.838104639684104</c:v>
                </c:pt>
                <c:pt idx="13">
                  <c:v>89.955577492596248</c:v>
                </c:pt>
                <c:pt idx="14">
                  <c:v>88.040473840078974</c:v>
                </c:pt>
                <c:pt idx="15">
                  <c:v>88.208292201382037</c:v>
                </c:pt>
                <c:pt idx="16">
                  <c:v>85.883514313919051</c:v>
                </c:pt>
                <c:pt idx="17">
                  <c:v>88.144126357354395</c:v>
                </c:pt>
                <c:pt idx="18">
                  <c:v>86.352418558736417</c:v>
                </c:pt>
                <c:pt idx="19">
                  <c:v>86.628825271470873</c:v>
                </c:pt>
                <c:pt idx="20">
                  <c:v>84.476801579466937</c:v>
                </c:pt>
                <c:pt idx="21">
                  <c:v>86.515301085883507</c:v>
                </c:pt>
                <c:pt idx="22">
                  <c:v>83.889437314906218</c:v>
                </c:pt>
                <c:pt idx="23">
                  <c:v>84.674234945705834</c:v>
                </c:pt>
                <c:pt idx="24">
                  <c:v>80.493583415597243</c:v>
                </c:pt>
              </c:numCache>
            </c:numRef>
          </c:val>
          <c:smooth val="0"/>
          <c:extLst>
            <c:ext xmlns:c16="http://schemas.microsoft.com/office/drawing/2014/chart" uri="{C3380CC4-5D6E-409C-BE32-E72D297353CC}">
              <c16:uniqueId val="{00000002-166A-4FED-8D30-93A4835B80E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66A-4FED-8D30-93A4835B80E1}"/>
                </c:ext>
              </c:extLst>
            </c:dLbl>
            <c:dLbl>
              <c:idx val="1"/>
              <c:delete val="1"/>
              <c:extLst>
                <c:ext xmlns:c15="http://schemas.microsoft.com/office/drawing/2012/chart" uri="{CE6537A1-D6FC-4f65-9D91-7224C49458BB}"/>
                <c:ext xmlns:c16="http://schemas.microsoft.com/office/drawing/2014/chart" uri="{C3380CC4-5D6E-409C-BE32-E72D297353CC}">
                  <c16:uniqueId val="{00000004-166A-4FED-8D30-93A4835B80E1}"/>
                </c:ext>
              </c:extLst>
            </c:dLbl>
            <c:dLbl>
              <c:idx val="2"/>
              <c:delete val="1"/>
              <c:extLst>
                <c:ext xmlns:c15="http://schemas.microsoft.com/office/drawing/2012/chart" uri="{CE6537A1-D6FC-4f65-9D91-7224C49458BB}"/>
                <c:ext xmlns:c16="http://schemas.microsoft.com/office/drawing/2014/chart" uri="{C3380CC4-5D6E-409C-BE32-E72D297353CC}">
                  <c16:uniqueId val="{00000005-166A-4FED-8D30-93A4835B80E1}"/>
                </c:ext>
              </c:extLst>
            </c:dLbl>
            <c:dLbl>
              <c:idx val="3"/>
              <c:delete val="1"/>
              <c:extLst>
                <c:ext xmlns:c15="http://schemas.microsoft.com/office/drawing/2012/chart" uri="{CE6537A1-D6FC-4f65-9D91-7224C49458BB}"/>
                <c:ext xmlns:c16="http://schemas.microsoft.com/office/drawing/2014/chart" uri="{C3380CC4-5D6E-409C-BE32-E72D297353CC}">
                  <c16:uniqueId val="{00000006-166A-4FED-8D30-93A4835B80E1}"/>
                </c:ext>
              </c:extLst>
            </c:dLbl>
            <c:dLbl>
              <c:idx val="4"/>
              <c:delete val="1"/>
              <c:extLst>
                <c:ext xmlns:c15="http://schemas.microsoft.com/office/drawing/2012/chart" uri="{CE6537A1-D6FC-4f65-9D91-7224C49458BB}"/>
                <c:ext xmlns:c16="http://schemas.microsoft.com/office/drawing/2014/chart" uri="{C3380CC4-5D6E-409C-BE32-E72D297353CC}">
                  <c16:uniqueId val="{00000007-166A-4FED-8D30-93A4835B80E1}"/>
                </c:ext>
              </c:extLst>
            </c:dLbl>
            <c:dLbl>
              <c:idx val="5"/>
              <c:delete val="1"/>
              <c:extLst>
                <c:ext xmlns:c15="http://schemas.microsoft.com/office/drawing/2012/chart" uri="{CE6537A1-D6FC-4f65-9D91-7224C49458BB}"/>
                <c:ext xmlns:c16="http://schemas.microsoft.com/office/drawing/2014/chart" uri="{C3380CC4-5D6E-409C-BE32-E72D297353CC}">
                  <c16:uniqueId val="{00000008-166A-4FED-8D30-93A4835B80E1}"/>
                </c:ext>
              </c:extLst>
            </c:dLbl>
            <c:dLbl>
              <c:idx val="6"/>
              <c:delete val="1"/>
              <c:extLst>
                <c:ext xmlns:c15="http://schemas.microsoft.com/office/drawing/2012/chart" uri="{CE6537A1-D6FC-4f65-9D91-7224C49458BB}"/>
                <c:ext xmlns:c16="http://schemas.microsoft.com/office/drawing/2014/chart" uri="{C3380CC4-5D6E-409C-BE32-E72D297353CC}">
                  <c16:uniqueId val="{00000009-166A-4FED-8D30-93A4835B80E1}"/>
                </c:ext>
              </c:extLst>
            </c:dLbl>
            <c:dLbl>
              <c:idx val="7"/>
              <c:delete val="1"/>
              <c:extLst>
                <c:ext xmlns:c15="http://schemas.microsoft.com/office/drawing/2012/chart" uri="{CE6537A1-D6FC-4f65-9D91-7224C49458BB}"/>
                <c:ext xmlns:c16="http://schemas.microsoft.com/office/drawing/2014/chart" uri="{C3380CC4-5D6E-409C-BE32-E72D297353CC}">
                  <c16:uniqueId val="{0000000A-166A-4FED-8D30-93A4835B80E1}"/>
                </c:ext>
              </c:extLst>
            </c:dLbl>
            <c:dLbl>
              <c:idx val="8"/>
              <c:delete val="1"/>
              <c:extLst>
                <c:ext xmlns:c15="http://schemas.microsoft.com/office/drawing/2012/chart" uri="{CE6537A1-D6FC-4f65-9D91-7224C49458BB}"/>
                <c:ext xmlns:c16="http://schemas.microsoft.com/office/drawing/2014/chart" uri="{C3380CC4-5D6E-409C-BE32-E72D297353CC}">
                  <c16:uniqueId val="{0000000B-166A-4FED-8D30-93A4835B80E1}"/>
                </c:ext>
              </c:extLst>
            </c:dLbl>
            <c:dLbl>
              <c:idx val="9"/>
              <c:delete val="1"/>
              <c:extLst>
                <c:ext xmlns:c15="http://schemas.microsoft.com/office/drawing/2012/chart" uri="{CE6537A1-D6FC-4f65-9D91-7224C49458BB}"/>
                <c:ext xmlns:c16="http://schemas.microsoft.com/office/drawing/2014/chart" uri="{C3380CC4-5D6E-409C-BE32-E72D297353CC}">
                  <c16:uniqueId val="{0000000C-166A-4FED-8D30-93A4835B80E1}"/>
                </c:ext>
              </c:extLst>
            </c:dLbl>
            <c:dLbl>
              <c:idx val="10"/>
              <c:delete val="1"/>
              <c:extLst>
                <c:ext xmlns:c15="http://schemas.microsoft.com/office/drawing/2012/chart" uri="{CE6537A1-D6FC-4f65-9D91-7224C49458BB}"/>
                <c:ext xmlns:c16="http://schemas.microsoft.com/office/drawing/2014/chart" uri="{C3380CC4-5D6E-409C-BE32-E72D297353CC}">
                  <c16:uniqueId val="{0000000D-166A-4FED-8D30-93A4835B80E1}"/>
                </c:ext>
              </c:extLst>
            </c:dLbl>
            <c:dLbl>
              <c:idx val="11"/>
              <c:delete val="1"/>
              <c:extLst>
                <c:ext xmlns:c15="http://schemas.microsoft.com/office/drawing/2012/chart" uri="{CE6537A1-D6FC-4f65-9D91-7224C49458BB}"/>
                <c:ext xmlns:c16="http://schemas.microsoft.com/office/drawing/2014/chart" uri="{C3380CC4-5D6E-409C-BE32-E72D297353CC}">
                  <c16:uniqueId val="{0000000E-166A-4FED-8D30-93A4835B80E1}"/>
                </c:ext>
              </c:extLst>
            </c:dLbl>
            <c:dLbl>
              <c:idx val="12"/>
              <c:delete val="1"/>
              <c:extLst>
                <c:ext xmlns:c15="http://schemas.microsoft.com/office/drawing/2012/chart" uri="{CE6537A1-D6FC-4f65-9D91-7224C49458BB}"/>
                <c:ext xmlns:c16="http://schemas.microsoft.com/office/drawing/2014/chart" uri="{C3380CC4-5D6E-409C-BE32-E72D297353CC}">
                  <c16:uniqueId val="{0000000F-166A-4FED-8D30-93A4835B80E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6A-4FED-8D30-93A4835B80E1}"/>
                </c:ext>
              </c:extLst>
            </c:dLbl>
            <c:dLbl>
              <c:idx val="14"/>
              <c:delete val="1"/>
              <c:extLst>
                <c:ext xmlns:c15="http://schemas.microsoft.com/office/drawing/2012/chart" uri="{CE6537A1-D6FC-4f65-9D91-7224C49458BB}"/>
                <c:ext xmlns:c16="http://schemas.microsoft.com/office/drawing/2014/chart" uri="{C3380CC4-5D6E-409C-BE32-E72D297353CC}">
                  <c16:uniqueId val="{00000011-166A-4FED-8D30-93A4835B80E1}"/>
                </c:ext>
              </c:extLst>
            </c:dLbl>
            <c:dLbl>
              <c:idx val="15"/>
              <c:delete val="1"/>
              <c:extLst>
                <c:ext xmlns:c15="http://schemas.microsoft.com/office/drawing/2012/chart" uri="{CE6537A1-D6FC-4f65-9D91-7224C49458BB}"/>
                <c:ext xmlns:c16="http://schemas.microsoft.com/office/drawing/2014/chart" uri="{C3380CC4-5D6E-409C-BE32-E72D297353CC}">
                  <c16:uniqueId val="{00000012-166A-4FED-8D30-93A4835B80E1}"/>
                </c:ext>
              </c:extLst>
            </c:dLbl>
            <c:dLbl>
              <c:idx val="16"/>
              <c:delete val="1"/>
              <c:extLst>
                <c:ext xmlns:c15="http://schemas.microsoft.com/office/drawing/2012/chart" uri="{CE6537A1-D6FC-4f65-9D91-7224C49458BB}"/>
                <c:ext xmlns:c16="http://schemas.microsoft.com/office/drawing/2014/chart" uri="{C3380CC4-5D6E-409C-BE32-E72D297353CC}">
                  <c16:uniqueId val="{00000013-166A-4FED-8D30-93A4835B80E1}"/>
                </c:ext>
              </c:extLst>
            </c:dLbl>
            <c:dLbl>
              <c:idx val="17"/>
              <c:delete val="1"/>
              <c:extLst>
                <c:ext xmlns:c15="http://schemas.microsoft.com/office/drawing/2012/chart" uri="{CE6537A1-D6FC-4f65-9D91-7224C49458BB}"/>
                <c:ext xmlns:c16="http://schemas.microsoft.com/office/drawing/2014/chart" uri="{C3380CC4-5D6E-409C-BE32-E72D297353CC}">
                  <c16:uniqueId val="{00000014-166A-4FED-8D30-93A4835B80E1}"/>
                </c:ext>
              </c:extLst>
            </c:dLbl>
            <c:dLbl>
              <c:idx val="18"/>
              <c:delete val="1"/>
              <c:extLst>
                <c:ext xmlns:c15="http://schemas.microsoft.com/office/drawing/2012/chart" uri="{CE6537A1-D6FC-4f65-9D91-7224C49458BB}"/>
                <c:ext xmlns:c16="http://schemas.microsoft.com/office/drawing/2014/chart" uri="{C3380CC4-5D6E-409C-BE32-E72D297353CC}">
                  <c16:uniqueId val="{00000015-166A-4FED-8D30-93A4835B80E1}"/>
                </c:ext>
              </c:extLst>
            </c:dLbl>
            <c:dLbl>
              <c:idx val="19"/>
              <c:delete val="1"/>
              <c:extLst>
                <c:ext xmlns:c15="http://schemas.microsoft.com/office/drawing/2012/chart" uri="{CE6537A1-D6FC-4f65-9D91-7224C49458BB}"/>
                <c:ext xmlns:c16="http://schemas.microsoft.com/office/drawing/2014/chart" uri="{C3380CC4-5D6E-409C-BE32-E72D297353CC}">
                  <c16:uniqueId val="{00000016-166A-4FED-8D30-93A4835B80E1}"/>
                </c:ext>
              </c:extLst>
            </c:dLbl>
            <c:dLbl>
              <c:idx val="20"/>
              <c:delete val="1"/>
              <c:extLst>
                <c:ext xmlns:c15="http://schemas.microsoft.com/office/drawing/2012/chart" uri="{CE6537A1-D6FC-4f65-9D91-7224C49458BB}"/>
                <c:ext xmlns:c16="http://schemas.microsoft.com/office/drawing/2014/chart" uri="{C3380CC4-5D6E-409C-BE32-E72D297353CC}">
                  <c16:uniqueId val="{00000017-166A-4FED-8D30-93A4835B80E1}"/>
                </c:ext>
              </c:extLst>
            </c:dLbl>
            <c:dLbl>
              <c:idx val="21"/>
              <c:delete val="1"/>
              <c:extLst>
                <c:ext xmlns:c15="http://schemas.microsoft.com/office/drawing/2012/chart" uri="{CE6537A1-D6FC-4f65-9D91-7224C49458BB}"/>
                <c:ext xmlns:c16="http://schemas.microsoft.com/office/drawing/2014/chart" uri="{C3380CC4-5D6E-409C-BE32-E72D297353CC}">
                  <c16:uniqueId val="{00000018-166A-4FED-8D30-93A4835B80E1}"/>
                </c:ext>
              </c:extLst>
            </c:dLbl>
            <c:dLbl>
              <c:idx val="22"/>
              <c:delete val="1"/>
              <c:extLst>
                <c:ext xmlns:c15="http://schemas.microsoft.com/office/drawing/2012/chart" uri="{CE6537A1-D6FC-4f65-9D91-7224C49458BB}"/>
                <c:ext xmlns:c16="http://schemas.microsoft.com/office/drawing/2014/chart" uri="{C3380CC4-5D6E-409C-BE32-E72D297353CC}">
                  <c16:uniqueId val="{00000019-166A-4FED-8D30-93A4835B80E1}"/>
                </c:ext>
              </c:extLst>
            </c:dLbl>
            <c:dLbl>
              <c:idx val="23"/>
              <c:delete val="1"/>
              <c:extLst>
                <c:ext xmlns:c15="http://schemas.microsoft.com/office/drawing/2012/chart" uri="{CE6537A1-D6FC-4f65-9D91-7224C49458BB}"/>
                <c:ext xmlns:c16="http://schemas.microsoft.com/office/drawing/2014/chart" uri="{C3380CC4-5D6E-409C-BE32-E72D297353CC}">
                  <c16:uniqueId val="{0000001A-166A-4FED-8D30-93A4835B80E1}"/>
                </c:ext>
              </c:extLst>
            </c:dLbl>
            <c:dLbl>
              <c:idx val="24"/>
              <c:delete val="1"/>
              <c:extLst>
                <c:ext xmlns:c15="http://schemas.microsoft.com/office/drawing/2012/chart" uri="{CE6537A1-D6FC-4f65-9D91-7224C49458BB}"/>
                <c:ext xmlns:c16="http://schemas.microsoft.com/office/drawing/2014/chart" uri="{C3380CC4-5D6E-409C-BE32-E72D297353CC}">
                  <c16:uniqueId val="{0000001B-166A-4FED-8D30-93A4835B80E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66A-4FED-8D30-93A4835B80E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Magdeburg (045)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198412</v>
      </c>
      <c r="F11" s="238">
        <v>199233</v>
      </c>
      <c r="G11" s="238">
        <v>200699</v>
      </c>
      <c r="H11" s="238">
        <v>198453</v>
      </c>
      <c r="I11" s="265">
        <v>198264</v>
      </c>
      <c r="J11" s="263">
        <v>148</v>
      </c>
      <c r="K11" s="266">
        <v>7.4647944155267723E-2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15.294437836421185</v>
      </c>
      <c r="E13" s="115">
        <v>30346</v>
      </c>
      <c r="F13" s="114">
        <v>30562</v>
      </c>
      <c r="G13" s="114">
        <v>31139</v>
      </c>
      <c r="H13" s="114">
        <v>31162</v>
      </c>
      <c r="I13" s="140">
        <v>30810</v>
      </c>
      <c r="J13" s="115">
        <v>-464</v>
      </c>
      <c r="K13" s="116">
        <v>-1.5060045439792276</v>
      </c>
    </row>
    <row r="14" spans="1:255" ht="14.1" customHeight="1" x14ac:dyDescent="0.2">
      <c r="A14" s="306" t="s">
        <v>230</v>
      </c>
      <c r="B14" s="307"/>
      <c r="C14" s="308"/>
      <c r="D14" s="113">
        <v>60.399068604721485</v>
      </c>
      <c r="E14" s="115">
        <v>119839</v>
      </c>
      <c r="F14" s="114">
        <v>120369</v>
      </c>
      <c r="G14" s="114">
        <v>121289</v>
      </c>
      <c r="H14" s="114">
        <v>119579</v>
      </c>
      <c r="I14" s="140">
        <v>119831</v>
      </c>
      <c r="J14" s="115">
        <v>8</v>
      </c>
      <c r="K14" s="116">
        <v>6.6760687968889518E-3</v>
      </c>
    </row>
    <row r="15" spans="1:255" ht="14.1" customHeight="1" x14ac:dyDescent="0.2">
      <c r="A15" s="306" t="s">
        <v>231</v>
      </c>
      <c r="B15" s="307"/>
      <c r="C15" s="308"/>
      <c r="D15" s="113">
        <v>11.499808479325846</v>
      </c>
      <c r="E15" s="115">
        <v>22817</v>
      </c>
      <c r="F15" s="114">
        <v>22860</v>
      </c>
      <c r="G15" s="114">
        <v>22855</v>
      </c>
      <c r="H15" s="114">
        <v>22484</v>
      </c>
      <c r="I15" s="140">
        <v>22404</v>
      </c>
      <c r="J15" s="115">
        <v>413</v>
      </c>
      <c r="K15" s="116">
        <v>1.8434208177111231</v>
      </c>
    </row>
    <row r="16" spans="1:255" ht="14.1" customHeight="1" x14ac:dyDescent="0.2">
      <c r="A16" s="306" t="s">
        <v>232</v>
      </c>
      <c r="B16" s="307"/>
      <c r="C16" s="308"/>
      <c r="D16" s="113">
        <v>11.885873838275911</v>
      </c>
      <c r="E16" s="115">
        <v>23583</v>
      </c>
      <c r="F16" s="114">
        <v>23621</v>
      </c>
      <c r="G16" s="114">
        <v>23589</v>
      </c>
      <c r="H16" s="114">
        <v>23418</v>
      </c>
      <c r="I16" s="140">
        <v>23393</v>
      </c>
      <c r="J16" s="115">
        <v>190</v>
      </c>
      <c r="K16" s="116">
        <v>0.81220878040439448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1.2514364050561457</v>
      </c>
      <c r="E18" s="115">
        <v>2483</v>
      </c>
      <c r="F18" s="114">
        <v>2423</v>
      </c>
      <c r="G18" s="114">
        <v>2606</v>
      </c>
      <c r="H18" s="114">
        <v>2565</v>
      </c>
      <c r="I18" s="140">
        <v>2546</v>
      </c>
      <c r="J18" s="115">
        <v>-63</v>
      </c>
      <c r="K18" s="116">
        <v>-2.4744697564807541</v>
      </c>
    </row>
    <row r="19" spans="1:255" ht="14.1" customHeight="1" x14ac:dyDescent="0.2">
      <c r="A19" s="306" t="s">
        <v>235</v>
      </c>
      <c r="B19" s="307" t="s">
        <v>236</v>
      </c>
      <c r="C19" s="308"/>
      <c r="D19" s="113">
        <v>0.64965828679716953</v>
      </c>
      <c r="E19" s="115">
        <v>1289</v>
      </c>
      <c r="F19" s="114">
        <v>1258</v>
      </c>
      <c r="G19" s="114">
        <v>1406</v>
      </c>
      <c r="H19" s="114">
        <v>1364</v>
      </c>
      <c r="I19" s="140">
        <v>1321</v>
      </c>
      <c r="J19" s="115">
        <v>-32</v>
      </c>
      <c r="K19" s="116">
        <v>-2.4224072672218018</v>
      </c>
    </row>
    <row r="20" spans="1:255" ht="14.1" customHeight="1" x14ac:dyDescent="0.2">
      <c r="A20" s="306">
        <v>12</v>
      </c>
      <c r="B20" s="307" t="s">
        <v>237</v>
      </c>
      <c r="C20" s="308"/>
      <c r="D20" s="113">
        <v>0.64713827792673828</v>
      </c>
      <c r="E20" s="115">
        <v>1284</v>
      </c>
      <c r="F20" s="114">
        <v>1235</v>
      </c>
      <c r="G20" s="114">
        <v>1380</v>
      </c>
      <c r="H20" s="114">
        <v>1374</v>
      </c>
      <c r="I20" s="140">
        <v>1269</v>
      </c>
      <c r="J20" s="115">
        <v>15</v>
      </c>
      <c r="K20" s="116">
        <v>1.1820330969267139</v>
      </c>
    </row>
    <row r="21" spans="1:255" ht="14.1" customHeight="1" x14ac:dyDescent="0.2">
      <c r="A21" s="306">
        <v>21</v>
      </c>
      <c r="B21" s="307" t="s">
        <v>238</v>
      </c>
      <c r="C21" s="308"/>
      <c r="D21" s="113">
        <v>1.0896518355744613</v>
      </c>
      <c r="E21" s="115">
        <v>2162</v>
      </c>
      <c r="F21" s="114">
        <v>2111</v>
      </c>
      <c r="G21" s="114">
        <v>2159</v>
      </c>
      <c r="H21" s="114">
        <v>2133</v>
      </c>
      <c r="I21" s="140">
        <v>2118</v>
      </c>
      <c r="J21" s="115">
        <v>44</v>
      </c>
      <c r="K21" s="116">
        <v>2.0774315391879132</v>
      </c>
    </row>
    <row r="22" spans="1:255" ht="14.1" customHeight="1" x14ac:dyDescent="0.2">
      <c r="A22" s="306">
        <v>22</v>
      </c>
      <c r="B22" s="307" t="s">
        <v>239</v>
      </c>
      <c r="C22" s="308"/>
      <c r="D22" s="113">
        <v>1.2111162631292463</v>
      </c>
      <c r="E22" s="115">
        <v>2403</v>
      </c>
      <c r="F22" s="114">
        <v>2476</v>
      </c>
      <c r="G22" s="114">
        <v>2535</v>
      </c>
      <c r="H22" s="114">
        <v>2557</v>
      </c>
      <c r="I22" s="140">
        <v>2614</v>
      </c>
      <c r="J22" s="115">
        <v>-211</v>
      </c>
      <c r="K22" s="116">
        <v>-8.0719204284621267</v>
      </c>
    </row>
    <row r="23" spans="1:255" ht="14.1" customHeight="1" x14ac:dyDescent="0.2">
      <c r="A23" s="306">
        <v>23</v>
      </c>
      <c r="B23" s="307" t="s">
        <v>240</v>
      </c>
      <c r="C23" s="308"/>
      <c r="D23" s="113">
        <v>0.4662016410297764</v>
      </c>
      <c r="E23" s="115">
        <v>925</v>
      </c>
      <c r="F23" s="114">
        <v>903</v>
      </c>
      <c r="G23" s="114">
        <v>915</v>
      </c>
      <c r="H23" s="114">
        <v>929</v>
      </c>
      <c r="I23" s="140">
        <v>930</v>
      </c>
      <c r="J23" s="115">
        <v>-5</v>
      </c>
      <c r="K23" s="116">
        <v>-0.5376344086021505</v>
      </c>
    </row>
    <row r="24" spans="1:255" ht="14.1" customHeight="1" x14ac:dyDescent="0.2">
      <c r="A24" s="306">
        <v>24</v>
      </c>
      <c r="B24" s="307" t="s">
        <v>241</v>
      </c>
      <c r="C24" s="308"/>
      <c r="D24" s="113">
        <v>3.2074672902848618</v>
      </c>
      <c r="E24" s="115">
        <v>6364</v>
      </c>
      <c r="F24" s="114">
        <v>6495</v>
      </c>
      <c r="G24" s="114">
        <v>6736</v>
      </c>
      <c r="H24" s="114">
        <v>6579</v>
      </c>
      <c r="I24" s="140">
        <v>6564</v>
      </c>
      <c r="J24" s="115">
        <v>-200</v>
      </c>
      <c r="K24" s="116">
        <v>-3.0469226081657528</v>
      </c>
    </row>
    <row r="25" spans="1:255" ht="14.1" customHeight="1" x14ac:dyDescent="0.2">
      <c r="A25" s="306">
        <v>25</v>
      </c>
      <c r="B25" s="307" t="s">
        <v>242</v>
      </c>
      <c r="C25" s="308"/>
      <c r="D25" s="113">
        <v>5.2501864806564118</v>
      </c>
      <c r="E25" s="115">
        <v>10417</v>
      </c>
      <c r="F25" s="114">
        <v>10509</v>
      </c>
      <c r="G25" s="114">
        <v>10591</v>
      </c>
      <c r="H25" s="114">
        <v>10617</v>
      </c>
      <c r="I25" s="140">
        <v>10716</v>
      </c>
      <c r="J25" s="115">
        <v>-299</v>
      </c>
      <c r="K25" s="116">
        <v>-2.7902202314296378</v>
      </c>
    </row>
    <row r="26" spans="1:255" ht="14.1" customHeight="1" x14ac:dyDescent="0.2">
      <c r="A26" s="306">
        <v>26</v>
      </c>
      <c r="B26" s="307" t="s">
        <v>243</v>
      </c>
      <c r="C26" s="308"/>
      <c r="D26" s="113">
        <v>3.0255226498397274</v>
      </c>
      <c r="E26" s="115">
        <v>6003</v>
      </c>
      <c r="F26" s="114">
        <v>6049</v>
      </c>
      <c r="G26" s="114">
        <v>6050</v>
      </c>
      <c r="H26" s="114">
        <v>5906</v>
      </c>
      <c r="I26" s="140">
        <v>5940</v>
      </c>
      <c r="J26" s="115">
        <v>63</v>
      </c>
      <c r="K26" s="116">
        <v>1.0606060606060606</v>
      </c>
    </row>
    <row r="27" spans="1:255" ht="14.1" customHeight="1" x14ac:dyDescent="0.2">
      <c r="A27" s="306">
        <v>27</v>
      </c>
      <c r="B27" s="307" t="s">
        <v>244</v>
      </c>
      <c r="C27" s="308"/>
      <c r="D27" s="113">
        <v>2.3879604056206278</v>
      </c>
      <c r="E27" s="115">
        <v>4738</v>
      </c>
      <c r="F27" s="114">
        <v>4791</v>
      </c>
      <c r="G27" s="114">
        <v>4797</v>
      </c>
      <c r="H27" s="114">
        <v>4717</v>
      </c>
      <c r="I27" s="140">
        <v>4736</v>
      </c>
      <c r="J27" s="115">
        <v>2</v>
      </c>
      <c r="K27" s="116">
        <v>4.2229729729729729E-2</v>
      </c>
    </row>
    <row r="28" spans="1:255" ht="14.1" customHeight="1" x14ac:dyDescent="0.2">
      <c r="A28" s="306">
        <v>28</v>
      </c>
      <c r="B28" s="307" t="s">
        <v>245</v>
      </c>
      <c r="C28" s="308"/>
      <c r="D28" s="113">
        <v>0.13406447190694112</v>
      </c>
      <c r="E28" s="115">
        <v>266</v>
      </c>
      <c r="F28" s="114">
        <v>251</v>
      </c>
      <c r="G28" s="114">
        <v>259</v>
      </c>
      <c r="H28" s="114">
        <v>247</v>
      </c>
      <c r="I28" s="140">
        <v>250</v>
      </c>
      <c r="J28" s="115">
        <v>16</v>
      </c>
      <c r="K28" s="116">
        <v>6.4</v>
      </c>
    </row>
    <row r="29" spans="1:255" ht="14.1" customHeight="1" x14ac:dyDescent="0.2">
      <c r="A29" s="306">
        <v>29</v>
      </c>
      <c r="B29" s="307" t="s">
        <v>246</v>
      </c>
      <c r="C29" s="308"/>
      <c r="D29" s="113">
        <v>2.2115597846904422</v>
      </c>
      <c r="E29" s="115">
        <v>4388</v>
      </c>
      <c r="F29" s="114">
        <v>4446</v>
      </c>
      <c r="G29" s="114">
        <v>4440</v>
      </c>
      <c r="H29" s="114">
        <v>4467</v>
      </c>
      <c r="I29" s="140">
        <v>4486</v>
      </c>
      <c r="J29" s="115">
        <v>-98</v>
      </c>
      <c r="K29" s="116">
        <v>-2.1845742309407044</v>
      </c>
    </row>
    <row r="30" spans="1:255" ht="14.1" customHeight="1" x14ac:dyDescent="0.2">
      <c r="A30" s="306" t="s">
        <v>247</v>
      </c>
      <c r="B30" s="307" t="s">
        <v>248</v>
      </c>
      <c r="C30" s="308"/>
      <c r="D30" s="113">
        <v>0.77616273209281694</v>
      </c>
      <c r="E30" s="115">
        <v>1540</v>
      </c>
      <c r="F30" s="114">
        <v>1579</v>
      </c>
      <c r="G30" s="114">
        <v>1585</v>
      </c>
      <c r="H30" s="114">
        <v>1633</v>
      </c>
      <c r="I30" s="140">
        <v>1636</v>
      </c>
      <c r="J30" s="115">
        <v>-96</v>
      </c>
      <c r="K30" s="116">
        <v>-5.8679706601466997</v>
      </c>
    </row>
    <row r="31" spans="1:255" ht="14.1" customHeight="1" x14ac:dyDescent="0.2">
      <c r="A31" s="306" t="s">
        <v>249</v>
      </c>
      <c r="B31" s="307" t="s">
        <v>250</v>
      </c>
      <c r="C31" s="308"/>
      <c r="D31" s="113">
        <v>1.4172529887305203</v>
      </c>
      <c r="E31" s="115">
        <v>2812</v>
      </c>
      <c r="F31" s="114">
        <v>2830</v>
      </c>
      <c r="G31" s="114">
        <v>2818</v>
      </c>
      <c r="H31" s="114">
        <v>2796</v>
      </c>
      <c r="I31" s="140">
        <v>2809</v>
      </c>
      <c r="J31" s="115">
        <v>3</v>
      </c>
      <c r="K31" s="116">
        <v>0.10679957280170879</v>
      </c>
    </row>
    <row r="32" spans="1:255" ht="14.1" customHeight="1" x14ac:dyDescent="0.2">
      <c r="A32" s="306">
        <v>31</v>
      </c>
      <c r="B32" s="307" t="s">
        <v>251</v>
      </c>
      <c r="C32" s="308"/>
      <c r="D32" s="113">
        <v>0.89762715964760198</v>
      </c>
      <c r="E32" s="115">
        <v>1781</v>
      </c>
      <c r="F32" s="114">
        <v>1775</v>
      </c>
      <c r="G32" s="114">
        <v>1786</v>
      </c>
      <c r="H32" s="114">
        <v>1754</v>
      </c>
      <c r="I32" s="140">
        <v>1735</v>
      </c>
      <c r="J32" s="115">
        <v>46</v>
      </c>
      <c r="K32" s="116">
        <v>2.6512968299711814</v>
      </c>
    </row>
    <row r="33" spans="1:11" ht="14.1" customHeight="1" x14ac:dyDescent="0.2">
      <c r="A33" s="306">
        <v>32</v>
      </c>
      <c r="B33" s="307" t="s">
        <v>252</v>
      </c>
      <c r="C33" s="308"/>
      <c r="D33" s="113">
        <v>2.6490333245973026</v>
      </c>
      <c r="E33" s="115">
        <v>5256</v>
      </c>
      <c r="F33" s="114">
        <v>5282</v>
      </c>
      <c r="G33" s="114">
        <v>5548</v>
      </c>
      <c r="H33" s="114">
        <v>5398</v>
      </c>
      <c r="I33" s="140">
        <v>5186</v>
      </c>
      <c r="J33" s="115">
        <v>70</v>
      </c>
      <c r="K33" s="116">
        <v>1.3497878904743541</v>
      </c>
    </row>
    <row r="34" spans="1:11" ht="14.1" customHeight="1" x14ac:dyDescent="0.2">
      <c r="A34" s="306">
        <v>33</v>
      </c>
      <c r="B34" s="307" t="s">
        <v>253</v>
      </c>
      <c r="C34" s="308"/>
      <c r="D34" s="113">
        <v>1.3497167510029635</v>
      </c>
      <c r="E34" s="115">
        <v>2678</v>
      </c>
      <c r="F34" s="114">
        <v>2707</v>
      </c>
      <c r="G34" s="114">
        <v>2774</v>
      </c>
      <c r="H34" s="114">
        <v>2731</v>
      </c>
      <c r="I34" s="140">
        <v>2694</v>
      </c>
      <c r="J34" s="115">
        <v>-16</v>
      </c>
      <c r="K34" s="116">
        <v>-0.59391239792130657</v>
      </c>
    </row>
    <row r="35" spans="1:11" ht="14.1" customHeight="1" x14ac:dyDescent="0.2">
      <c r="A35" s="306">
        <v>34</v>
      </c>
      <c r="B35" s="307" t="s">
        <v>254</v>
      </c>
      <c r="C35" s="308"/>
      <c r="D35" s="113">
        <v>2.6565933512085964</v>
      </c>
      <c r="E35" s="115">
        <v>5271</v>
      </c>
      <c r="F35" s="114">
        <v>5288</v>
      </c>
      <c r="G35" s="114">
        <v>5350</v>
      </c>
      <c r="H35" s="114">
        <v>5328</v>
      </c>
      <c r="I35" s="140">
        <v>5228</v>
      </c>
      <c r="J35" s="115">
        <v>43</v>
      </c>
      <c r="K35" s="116">
        <v>0.82249426166794182</v>
      </c>
    </row>
    <row r="36" spans="1:11" ht="14.1" customHeight="1" x14ac:dyDescent="0.2">
      <c r="A36" s="306">
        <v>41</v>
      </c>
      <c r="B36" s="307" t="s">
        <v>255</v>
      </c>
      <c r="C36" s="308"/>
      <c r="D36" s="113">
        <v>0.8779710904582384</v>
      </c>
      <c r="E36" s="115">
        <v>1742</v>
      </c>
      <c r="F36" s="114">
        <v>1822</v>
      </c>
      <c r="G36" s="114">
        <v>1824</v>
      </c>
      <c r="H36" s="114">
        <v>1824</v>
      </c>
      <c r="I36" s="140">
        <v>1860</v>
      </c>
      <c r="J36" s="115">
        <v>-118</v>
      </c>
      <c r="K36" s="116">
        <v>-6.344086021505376</v>
      </c>
    </row>
    <row r="37" spans="1:11" ht="14.1" customHeight="1" x14ac:dyDescent="0.2">
      <c r="A37" s="306">
        <v>42</v>
      </c>
      <c r="B37" s="307" t="s">
        <v>256</v>
      </c>
      <c r="C37" s="308"/>
      <c r="D37" s="113">
        <v>0.11944842045844001</v>
      </c>
      <c r="E37" s="115">
        <v>237</v>
      </c>
      <c r="F37" s="114">
        <v>240</v>
      </c>
      <c r="G37" s="114">
        <v>233</v>
      </c>
      <c r="H37" s="114">
        <v>238</v>
      </c>
      <c r="I37" s="140">
        <v>242</v>
      </c>
      <c r="J37" s="115">
        <v>-5</v>
      </c>
      <c r="K37" s="116">
        <v>-2.0661157024793386</v>
      </c>
    </row>
    <row r="38" spans="1:11" ht="14.1" customHeight="1" x14ac:dyDescent="0.2">
      <c r="A38" s="306">
        <v>43</v>
      </c>
      <c r="B38" s="307" t="s">
        <v>257</v>
      </c>
      <c r="C38" s="308"/>
      <c r="D38" s="113">
        <v>1.519565348870028</v>
      </c>
      <c r="E38" s="115">
        <v>3015</v>
      </c>
      <c r="F38" s="114">
        <v>3001</v>
      </c>
      <c r="G38" s="114">
        <v>2968</v>
      </c>
      <c r="H38" s="114">
        <v>2911</v>
      </c>
      <c r="I38" s="140">
        <v>2894</v>
      </c>
      <c r="J38" s="115">
        <v>121</v>
      </c>
      <c r="K38" s="116">
        <v>4.1810642709053214</v>
      </c>
    </row>
    <row r="39" spans="1:11" ht="14.1" customHeight="1" x14ac:dyDescent="0.2">
      <c r="A39" s="306">
        <v>51</v>
      </c>
      <c r="B39" s="307" t="s">
        <v>258</v>
      </c>
      <c r="C39" s="308"/>
      <c r="D39" s="113">
        <v>7.3871540027820899</v>
      </c>
      <c r="E39" s="115">
        <v>14657</v>
      </c>
      <c r="F39" s="114">
        <v>14641</v>
      </c>
      <c r="G39" s="114">
        <v>14715</v>
      </c>
      <c r="H39" s="114">
        <v>14821</v>
      </c>
      <c r="I39" s="140">
        <v>14893</v>
      </c>
      <c r="J39" s="115">
        <v>-236</v>
      </c>
      <c r="K39" s="116">
        <v>-1.5846370778217955</v>
      </c>
    </row>
    <row r="40" spans="1:11" ht="14.1" customHeight="1" x14ac:dyDescent="0.2">
      <c r="A40" s="306" t="s">
        <v>259</v>
      </c>
      <c r="B40" s="307" t="s">
        <v>260</v>
      </c>
      <c r="C40" s="308"/>
      <c r="D40" s="113">
        <v>6.2486139951212625</v>
      </c>
      <c r="E40" s="115">
        <v>12398</v>
      </c>
      <c r="F40" s="114">
        <v>12398</v>
      </c>
      <c r="G40" s="114">
        <v>12435</v>
      </c>
      <c r="H40" s="114">
        <v>12633</v>
      </c>
      <c r="I40" s="140">
        <v>12726</v>
      </c>
      <c r="J40" s="115">
        <v>-328</v>
      </c>
      <c r="K40" s="116">
        <v>-2.5774005972025775</v>
      </c>
    </row>
    <row r="41" spans="1:11" ht="14.1" customHeight="1" x14ac:dyDescent="0.2">
      <c r="A41" s="306"/>
      <c r="B41" s="307" t="s">
        <v>261</v>
      </c>
      <c r="C41" s="308"/>
      <c r="D41" s="113">
        <v>5.1125939963308671</v>
      </c>
      <c r="E41" s="115">
        <v>10144</v>
      </c>
      <c r="F41" s="114">
        <v>10102</v>
      </c>
      <c r="G41" s="114">
        <v>10173</v>
      </c>
      <c r="H41" s="114">
        <v>10472</v>
      </c>
      <c r="I41" s="140">
        <v>10533</v>
      </c>
      <c r="J41" s="115">
        <v>-389</v>
      </c>
      <c r="K41" s="116">
        <v>-3.6931548466723632</v>
      </c>
    </row>
    <row r="42" spans="1:11" ht="14.1" customHeight="1" x14ac:dyDescent="0.2">
      <c r="A42" s="306">
        <v>52</v>
      </c>
      <c r="B42" s="307" t="s">
        <v>262</v>
      </c>
      <c r="C42" s="308"/>
      <c r="D42" s="113">
        <v>4.6085922222446225</v>
      </c>
      <c r="E42" s="115">
        <v>9144</v>
      </c>
      <c r="F42" s="114">
        <v>9130</v>
      </c>
      <c r="G42" s="114">
        <v>9260</v>
      </c>
      <c r="H42" s="114">
        <v>9138</v>
      </c>
      <c r="I42" s="140">
        <v>9047</v>
      </c>
      <c r="J42" s="115">
        <v>97</v>
      </c>
      <c r="K42" s="116">
        <v>1.0721786227478722</v>
      </c>
    </row>
    <row r="43" spans="1:11" ht="14.1" customHeight="1" x14ac:dyDescent="0.2">
      <c r="A43" s="306" t="s">
        <v>263</v>
      </c>
      <c r="B43" s="307" t="s">
        <v>264</v>
      </c>
      <c r="C43" s="308"/>
      <c r="D43" s="113">
        <v>3.7790053020986636</v>
      </c>
      <c r="E43" s="115">
        <v>7498</v>
      </c>
      <c r="F43" s="114">
        <v>7491</v>
      </c>
      <c r="G43" s="114">
        <v>7564</v>
      </c>
      <c r="H43" s="114">
        <v>7441</v>
      </c>
      <c r="I43" s="140">
        <v>7369</v>
      </c>
      <c r="J43" s="115">
        <v>129</v>
      </c>
      <c r="K43" s="116">
        <v>1.7505767403989687</v>
      </c>
    </row>
    <row r="44" spans="1:11" ht="14.1" customHeight="1" x14ac:dyDescent="0.2">
      <c r="A44" s="306">
        <v>53</v>
      </c>
      <c r="B44" s="307" t="s">
        <v>265</v>
      </c>
      <c r="C44" s="308"/>
      <c r="D44" s="113">
        <v>1.1183799366973772</v>
      </c>
      <c r="E44" s="115">
        <v>2219</v>
      </c>
      <c r="F44" s="114">
        <v>2238</v>
      </c>
      <c r="G44" s="114">
        <v>2250</v>
      </c>
      <c r="H44" s="114">
        <v>2242</v>
      </c>
      <c r="I44" s="140">
        <v>2242</v>
      </c>
      <c r="J44" s="115">
        <v>-23</v>
      </c>
      <c r="K44" s="116">
        <v>-1.0258697591436217</v>
      </c>
    </row>
    <row r="45" spans="1:11" ht="14.1" customHeight="1" x14ac:dyDescent="0.2">
      <c r="A45" s="306" t="s">
        <v>266</v>
      </c>
      <c r="B45" s="307" t="s">
        <v>267</v>
      </c>
      <c r="C45" s="308"/>
      <c r="D45" s="113">
        <v>1.0281636191359393</v>
      </c>
      <c r="E45" s="115">
        <v>2040</v>
      </c>
      <c r="F45" s="114">
        <v>2057</v>
      </c>
      <c r="G45" s="114">
        <v>2070</v>
      </c>
      <c r="H45" s="114">
        <v>2061</v>
      </c>
      <c r="I45" s="140">
        <v>2067</v>
      </c>
      <c r="J45" s="115">
        <v>-27</v>
      </c>
      <c r="K45" s="116">
        <v>-1.3062409288824384</v>
      </c>
    </row>
    <row r="46" spans="1:11" ht="14.1" customHeight="1" x14ac:dyDescent="0.2">
      <c r="A46" s="306">
        <v>54</v>
      </c>
      <c r="B46" s="307" t="s">
        <v>268</v>
      </c>
      <c r="C46" s="308"/>
      <c r="D46" s="113">
        <v>3.2291393665705703</v>
      </c>
      <c r="E46" s="115">
        <v>6407</v>
      </c>
      <c r="F46" s="114">
        <v>6482</v>
      </c>
      <c r="G46" s="114">
        <v>6520</v>
      </c>
      <c r="H46" s="114">
        <v>6360</v>
      </c>
      <c r="I46" s="140">
        <v>6276</v>
      </c>
      <c r="J46" s="115">
        <v>131</v>
      </c>
      <c r="K46" s="116">
        <v>2.0873167622689612</v>
      </c>
    </row>
    <row r="47" spans="1:11" ht="14.1" customHeight="1" x14ac:dyDescent="0.2">
      <c r="A47" s="306">
        <v>61</v>
      </c>
      <c r="B47" s="307" t="s">
        <v>269</v>
      </c>
      <c r="C47" s="308"/>
      <c r="D47" s="113">
        <v>1.9267987823317139</v>
      </c>
      <c r="E47" s="115">
        <v>3823</v>
      </c>
      <c r="F47" s="114">
        <v>3841</v>
      </c>
      <c r="G47" s="114">
        <v>3812</v>
      </c>
      <c r="H47" s="114">
        <v>3708</v>
      </c>
      <c r="I47" s="140">
        <v>3669</v>
      </c>
      <c r="J47" s="115">
        <v>154</v>
      </c>
      <c r="K47" s="116">
        <v>4.1973289724720635</v>
      </c>
    </row>
    <row r="48" spans="1:11" ht="14.1" customHeight="1" x14ac:dyDescent="0.2">
      <c r="A48" s="306">
        <v>62</v>
      </c>
      <c r="B48" s="307" t="s">
        <v>270</v>
      </c>
      <c r="C48" s="308"/>
      <c r="D48" s="113">
        <v>6.443158679918553</v>
      </c>
      <c r="E48" s="115">
        <v>12784</v>
      </c>
      <c r="F48" s="114">
        <v>12889</v>
      </c>
      <c r="G48" s="114">
        <v>12887</v>
      </c>
      <c r="H48" s="114">
        <v>12731</v>
      </c>
      <c r="I48" s="140">
        <v>12742</v>
      </c>
      <c r="J48" s="115">
        <v>42</v>
      </c>
      <c r="K48" s="116">
        <v>0.32961858420970019</v>
      </c>
    </row>
    <row r="49" spans="1:11" ht="14.1" customHeight="1" x14ac:dyDescent="0.2">
      <c r="A49" s="306">
        <v>63</v>
      </c>
      <c r="B49" s="307" t="s">
        <v>271</v>
      </c>
      <c r="C49" s="308"/>
      <c r="D49" s="113">
        <v>1.9378868213616112</v>
      </c>
      <c r="E49" s="115">
        <v>3845</v>
      </c>
      <c r="F49" s="114">
        <v>3976</v>
      </c>
      <c r="G49" s="114">
        <v>4023</v>
      </c>
      <c r="H49" s="114">
        <v>4062</v>
      </c>
      <c r="I49" s="140">
        <v>4055</v>
      </c>
      <c r="J49" s="115">
        <v>-210</v>
      </c>
      <c r="K49" s="116">
        <v>-5.1787916152897653</v>
      </c>
    </row>
    <row r="50" spans="1:11" ht="14.1" customHeight="1" x14ac:dyDescent="0.2">
      <c r="A50" s="306" t="s">
        <v>272</v>
      </c>
      <c r="B50" s="307" t="s">
        <v>273</v>
      </c>
      <c r="C50" s="308"/>
      <c r="D50" s="113">
        <v>0.48434570489688122</v>
      </c>
      <c r="E50" s="115">
        <v>961</v>
      </c>
      <c r="F50" s="114">
        <v>980</v>
      </c>
      <c r="G50" s="114">
        <v>1006</v>
      </c>
      <c r="H50" s="114">
        <v>1011</v>
      </c>
      <c r="I50" s="140">
        <v>1014</v>
      </c>
      <c r="J50" s="115">
        <v>-53</v>
      </c>
      <c r="K50" s="116">
        <v>-5.226824457593688</v>
      </c>
    </row>
    <row r="51" spans="1:11" ht="14.1" customHeight="1" x14ac:dyDescent="0.2">
      <c r="A51" s="306" t="s">
        <v>274</v>
      </c>
      <c r="B51" s="307" t="s">
        <v>275</v>
      </c>
      <c r="C51" s="308"/>
      <c r="D51" s="113">
        <v>1.2443803802189384</v>
      </c>
      <c r="E51" s="115">
        <v>2469</v>
      </c>
      <c r="F51" s="114">
        <v>2563</v>
      </c>
      <c r="G51" s="114">
        <v>2587</v>
      </c>
      <c r="H51" s="114">
        <v>2631</v>
      </c>
      <c r="I51" s="140">
        <v>2609</v>
      </c>
      <c r="J51" s="115">
        <v>-140</v>
      </c>
      <c r="K51" s="116">
        <v>-5.3660406285933311</v>
      </c>
    </row>
    <row r="52" spans="1:11" ht="14.1" customHeight="1" x14ac:dyDescent="0.2">
      <c r="A52" s="306">
        <v>71</v>
      </c>
      <c r="B52" s="307" t="s">
        <v>276</v>
      </c>
      <c r="C52" s="308"/>
      <c r="D52" s="113">
        <v>10.855694212043627</v>
      </c>
      <c r="E52" s="115">
        <v>21539</v>
      </c>
      <c r="F52" s="114">
        <v>21565</v>
      </c>
      <c r="G52" s="114">
        <v>21646</v>
      </c>
      <c r="H52" s="114">
        <v>21438</v>
      </c>
      <c r="I52" s="140">
        <v>21594</v>
      </c>
      <c r="J52" s="115">
        <v>-55</v>
      </c>
      <c r="K52" s="116">
        <v>-0.25470037973511161</v>
      </c>
    </row>
    <row r="53" spans="1:11" ht="14.1" customHeight="1" x14ac:dyDescent="0.2">
      <c r="A53" s="306" t="s">
        <v>277</v>
      </c>
      <c r="B53" s="307" t="s">
        <v>278</v>
      </c>
      <c r="C53" s="308"/>
      <c r="D53" s="113">
        <v>3.9957260649557487</v>
      </c>
      <c r="E53" s="115">
        <v>7928</v>
      </c>
      <c r="F53" s="114">
        <v>7927</v>
      </c>
      <c r="G53" s="114">
        <v>7963</v>
      </c>
      <c r="H53" s="114">
        <v>7901</v>
      </c>
      <c r="I53" s="140">
        <v>7916</v>
      </c>
      <c r="J53" s="115">
        <v>12</v>
      </c>
      <c r="K53" s="116">
        <v>0.15159171298635674</v>
      </c>
    </row>
    <row r="54" spans="1:11" ht="14.1" customHeight="1" x14ac:dyDescent="0.2">
      <c r="A54" s="306" t="s">
        <v>279</v>
      </c>
      <c r="B54" s="307" t="s">
        <v>280</v>
      </c>
      <c r="C54" s="308"/>
      <c r="D54" s="113">
        <v>5.5530915468822446</v>
      </c>
      <c r="E54" s="115">
        <v>11018</v>
      </c>
      <c r="F54" s="114">
        <v>11049</v>
      </c>
      <c r="G54" s="114">
        <v>11081</v>
      </c>
      <c r="H54" s="114">
        <v>10954</v>
      </c>
      <c r="I54" s="140">
        <v>11098</v>
      </c>
      <c r="J54" s="115">
        <v>-80</v>
      </c>
      <c r="K54" s="116">
        <v>-0.72085060371238063</v>
      </c>
    </row>
    <row r="55" spans="1:11" ht="14.1" customHeight="1" x14ac:dyDescent="0.2">
      <c r="A55" s="306">
        <v>72</v>
      </c>
      <c r="B55" s="307" t="s">
        <v>281</v>
      </c>
      <c r="C55" s="308"/>
      <c r="D55" s="113">
        <v>2.88289014777332</v>
      </c>
      <c r="E55" s="115">
        <v>5720</v>
      </c>
      <c r="F55" s="114">
        <v>5741</v>
      </c>
      <c r="G55" s="114">
        <v>5781</v>
      </c>
      <c r="H55" s="114">
        <v>5711</v>
      </c>
      <c r="I55" s="140">
        <v>5726</v>
      </c>
      <c r="J55" s="115">
        <v>-6</v>
      </c>
      <c r="K55" s="116">
        <v>-0.10478519035976248</v>
      </c>
    </row>
    <row r="56" spans="1:11" ht="14.1" customHeight="1" x14ac:dyDescent="0.2">
      <c r="A56" s="306" t="s">
        <v>282</v>
      </c>
      <c r="B56" s="307" t="s">
        <v>283</v>
      </c>
      <c r="C56" s="308"/>
      <c r="D56" s="113">
        <v>1.3320766889099449</v>
      </c>
      <c r="E56" s="115">
        <v>2643</v>
      </c>
      <c r="F56" s="114">
        <v>2648</v>
      </c>
      <c r="G56" s="114">
        <v>2684</v>
      </c>
      <c r="H56" s="114">
        <v>2653</v>
      </c>
      <c r="I56" s="140">
        <v>2676</v>
      </c>
      <c r="J56" s="115">
        <v>-33</v>
      </c>
      <c r="K56" s="116">
        <v>-1.2331838565022422</v>
      </c>
    </row>
    <row r="57" spans="1:11" ht="14.1" customHeight="1" x14ac:dyDescent="0.2">
      <c r="A57" s="306" t="s">
        <v>284</v>
      </c>
      <c r="B57" s="307" t="s">
        <v>285</v>
      </c>
      <c r="C57" s="308"/>
      <c r="D57" s="113">
        <v>1.175836138943209</v>
      </c>
      <c r="E57" s="115">
        <v>2333</v>
      </c>
      <c r="F57" s="114">
        <v>2343</v>
      </c>
      <c r="G57" s="114">
        <v>2335</v>
      </c>
      <c r="H57" s="114">
        <v>2317</v>
      </c>
      <c r="I57" s="140">
        <v>2299</v>
      </c>
      <c r="J57" s="115">
        <v>34</v>
      </c>
      <c r="K57" s="116">
        <v>1.4789038712483689</v>
      </c>
    </row>
    <row r="58" spans="1:11" ht="14.1" customHeight="1" x14ac:dyDescent="0.2">
      <c r="A58" s="306">
        <v>73</v>
      </c>
      <c r="B58" s="307" t="s">
        <v>286</v>
      </c>
      <c r="C58" s="308"/>
      <c r="D58" s="113">
        <v>4.330383242949015</v>
      </c>
      <c r="E58" s="115">
        <v>8592</v>
      </c>
      <c r="F58" s="114">
        <v>8650</v>
      </c>
      <c r="G58" s="114">
        <v>8654</v>
      </c>
      <c r="H58" s="114">
        <v>8550</v>
      </c>
      <c r="I58" s="140">
        <v>8591</v>
      </c>
      <c r="J58" s="115">
        <v>1</v>
      </c>
      <c r="K58" s="116">
        <v>1.1640088464672332E-2</v>
      </c>
    </row>
    <row r="59" spans="1:11" ht="14.1" customHeight="1" x14ac:dyDescent="0.2">
      <c r="A59" s="306" t="s">
        <v>287</v>
      </c>
      <c r="B59" s="307" t="s">
        <v>288</v>
      </c>
      <c r="C59" s="308"/>
      <c r="D59" s="113">
        <v>3.7492691974275751</v>
      </c>
      <c r="E59" s="115">
        <v>7439</v>
      </c>
      <c r="F59" s="114">
        <v>7484</v>
      </c>
      <c r="G59" s="114">
        <v>7474</v>
      </c>
      <c r="H59" s="114">
        <v>7383</v>
      </c>
      <c r="I59" s="140">
        <v>7417</v>
      </c>
      <c r="J59" s="115">
        <v>22</v>
      </c>
      <c r="K59" s="116">
        <v>0.29661588243225023</v>
      </c>
    </row>
    <row r="60" spans="1:11" ht="14.1" customHeight="1" x14ac:dyDescent="0.2">
      <c r="A60" s="306">
        <v>81</v>
      </c>
      <c r="B60" s="307" t="s">
        <v>289</v>
      </c>
      <c r="C60" s="308"/>
      <c r="D60" s="113">
        <v>8.3296373203233678</v>
      </c>
      <c r="E60" s="115">
        <v>16527</v>
      </c>
      <c r="F60" s="114">
        <v>16399</v>
      </c>
      <c r="G60" s="114">
        <v>16347</v>
      </c>
      <c r="H60" s="114">
        <v>15955</v>
      </c>
      <c r="I60" s="140">
        <v>15934</v>
      </c>
      <c r="J60" s="115">
        <v>593</v>
      </c>
      <c r="K60" s="116">
        <v>3.7216016066273379</v>
      </c>
    </row>
    <row r="61" spans="1:11" ht="14.1" customHeight="1" x14ac:dyDescent="0.2">
      <c r="A61" s="306" t="s">
        <v>290</v>
      </c>
      <c r="B61" s="307" t="s">
        <v>291</v>
      </c>
      <c r="C61" s="308"/>
      <c r="D61" s="113">
        <v>1.6128056770759833</v>
      </c>
      <c r="E61" s="115">
        <v>3200</v>
      </c>
      <c r="F61" s="114">
        <v>3176</v>
      </c>
      <c r="G61" s="114">
        <v>3156</v>
      </c>
      <c r="H61" s="114">
        <v>3114</v>
      </c>
      <c r="I61" s="140">
        <v>3127</v>
      </c>
      <c r="J61" s="115">
        <v>73</v>
      </c>
      <c r="K61" s="116">
        <v>2.3345059162136232</v>
      </c>
    </row>
    <row r="62" spans="1:11" ht="14.1" customHeight="1" x14ac:dyDescent="0.2">
      <c r="A62" s="306" t="s">
        <v>292</v>
      </c>
      <c r="B62" s="307" t="s">
        <v>293</v>
      </c>
      <c r="C62" s="308"/>
      <c r="D62" s="113">
        <v>3.8047093925770619</v>
      </c>
      <c r="E62" s="115">
        <v>7549</v>
      </c>
      <c r="F62" s="114">
        <v>7496</v>
      </c>
      <c r="G62" s="114">
        <v>7480</v>
      </c>
      <c r="H62" s="114">
        <v>7238</v>
      </c>
      <c r="I62" s="140">
        <v>7282</v>
      </c>
      <c r="J62" s="115">
        <v>267</v>
      </c>
      <c r="K62" s="116">
        <v>3.666575116726174</v>
      </c>
    </row>
    <row r="63" spans="1:11" ht="14.1" customHeight="1" x14ac:dyDescent="0.2">
      <c r="A63" s="306"/>
      <c r="B63" s="307" t="s">
        <v>294</v>
      </c>
      <c r="C63" s="308"/>
      <c r="D63" s="113">
        <v>3.2755075297865051</v>
      </c>
      <c r="E63" s="115">
        <v>6499</v>
      </c>
      <c r="F63" s="114">
        <v>6447</v>
      </c>
      <c r="G63" s="114">
        <v>6438</v>
      </c>
      <c r="H63" s="114">
        <v>6267</v>
      </c>
      <c r="I63" s="140">
        <v>6312</v>
      </c>
      <c r="J63" s="115">
        <v>187</v>
      </c>
      <c r="K63" s="116">
        <v>2.9626108998732574</v>
      </c>
    </row>
    <row r="64" spans="1:11" ht="14.1" customHeight="1" x14ac:dyDescent="0.2">
      <c r="A64" s="306" t="s">
        <v>295</v>
      </c>
      <c r="B64" s="307" t="s">
        <v>296</v>
      </c>
      <c r="C64" s="308"/>
      <c r="D64" s="113">
        <v>1.0321956333286293</v>
      </c>
      <c r="E64" s="115">
        <v>2048</v>
      </c>
      <c r="F64" s="114">
        <v>1989</v>
      </c>
      <c r="G64" s="114">
        <v>1976</v>
      </c>
      <c r="H64" s="114">
        <v>1945</v>
      </c>
      <c r="I64" s="140">
        <v>1925</v>
      </c>
      <c r="J64" s="115">
        <v>123</v>
      </c>
      <c r="K64" s="116">
        <v>6.3896103896103895</v>
      </c>
    </row>
    <row r="65" spans="1:11" ht="14.1" customHeight="1" x14ac:dyDescent="0.2">
      <c r="A65" s="306" t="s">
        <v>297</v>
      </c>
      <c r="B65" s="307" t="s">
        <v>298</v>
      </c>
      <c r="C65" s="308"/>
      <c r="D65" s="113">
        <v>0.79531479950809425</v>
      </c>
      <c r="E65" s="115">
        <v>1578</v>
      </c>
      <c r="F65" s="114">
        <v>1571</v>
      </c>
      <c r="G65" s="114">
        <v>1559</v>
      </c>
      <c r="H65" s="114">
        <v>1551</v>
      </c>
      <c r="I65" s="140">
        <v>1544</v>
      </c>
      <c r="J65" s="115">
        <v>34</v>
      </c>
      <c r="K65" s="116">
        <v>2.2020725388601035</v>
      </c>
    </row>
    <row r="66" spans="1:11" ht="14.1" customHeight="1" x14ac:dyDescent="0.2">
      <c r="A66" s="306">
        <v>82</v>
      </c>
      <c r="B66" s="307" t="s">
        <v>299</v>
      </c>
      <c r="C66" s="308"/>
      <c r="D66" s="113">
        <v>3.5416204665040421</v>
      </c>
      <c r="E66" s="115">
        <v>7027</v>
      </c>
      <c r="F66" s="114">
        <v>7034</v>
      </c>
      <c r="G66" s="114">
        <v>7040</v>
      </c>
      <c r="H66" s="114">
        <v>6798</v>
      </c>
      <c r="I66" s="140">
        <v>6768</v>
      </c>
      <c r="J66" s="115">
        <v>259</v>
      </c>
      <c r="K66" s="116">
        <v>3.8268321513002364</v>
      </c>
    </row>
    <row r="67" spans="1:11" ht="14.1" customHeight="1" x14ac:dyDescent="0.2">
      <c r="A67" s="306" t="s">
        <v>300</v>
      </c>
      <c r="B67" s="307" t="s">
        <v>301</v>
      </c>
      <c r="C67" s="308"/>
      <c r="D67" s="113">
        <v>2.2402878858133581</v>
      </c>
      <c r="E67" s="115">
        <v>4445</v>
      </c>
      <c r="F67" s="114">
        <v>4436</v>
      </c>
      <c r="G67" s="114">
        <v>4427</v>
      </c>
      <c r="H67" s="114">
        <v>4255</v>
      </c>
      <c r="I67" s="140">
        <v>4216</v>
      </c>
      <c r="J67" s="115">
        <v>229</v>
      </c>
      <c r="K67" s="116">
        <v>5.4316888045540797</v>
      </c>
    </row>
    <row r="68" spans="1:11" ht="14.1" customHeight="1" x14ac:dyDescent="0.2">
      <c r="A68" s="306" t="s">
        <v>302</v>
      </c>
      <c r="B68" s="307" t="s">
        <v>303</v>
      </c>
      <c r="C68" s="308"/>
      <c r="D68" s="113">
        <v>0.75499465758119466</v>
      </c>
      <c r="E68" s="115">
        <v>1498</v>
      </c>
      <c r="F68" s="114">
        <v>1539</v>
      </c>
      <c r="G68" s="114">
        <v>1558</v>
      </c>
      <c r="H68" s="114">
        <v>1524</v>
      </c>
      <c r="I68" s="140">
        <v>1540</v>
      </c>
      <c r="J68" s="115">
        <v>-42</v>
      </c>
      <c r="K68" s="116">
        <v>-2.7272727272727271</v>
      </c>
    </row>
    <row r="69" spans="1:11" ht="14.1" customHeight="1" x14ac:dyDescent="0.2">
      <c r="A69" s="306">
        <v>83</v>
      </c>
      <c r="B69" s="307" t="s">
        <v>304</v>
      </c>
      <c r="C69" s="308"/>
      <c r="D69" s="113">
        <v>5.0737858597262262</v>
      </c>
      <c r="E69" s="115">
        <v>10067</v>
      </c>
      <c r="F69" s="114">
        <v>10086</v>
      </c>
      <c r="G69" s="114">
        <v>10063</v>
      </c>
      <c r="H69" s="114">
        <v>9823</v>
      </c>
      <c r="I69" s="140">
        <v>9811</v>
      </c>
      <c r="J69" s="115">
        <v>256</v>
      </c>
      <c r="K69" s="116">
        <v>2.6093160737947203</v>
      </c>
    </row>
    <row r="70" spans="1:11" ht="14.1" customHeight="1" x14ac:dyDescent="0.2">
      <c r="A70" s="306" t="s">
        <v>305</v>
      </c>
      <c r="B70" s="307" t="s">
        <v>306</v>
      </c>
      <c r="C70" s="308"/>
      <c r="D70" s="113">
        <v>4.596496179666552</v>
      </c>
      <c r="E70" s="115">
        <v>9120</v>
      </c>
      <c r="F70" s="114">
        <v>9151</v>
      </c>
      <c r="G70" s="114">
        <v>9137</v>
      </c>
      <c r="H70" s="114">
        <v>8916</v>
      </c>
      <c r="I70" s="140">
        <v>8930</v>
      </c>
      <c r="J70" s="115">
        <v>190</v>
      </c>
      <c r="K70" s="116">
        <v>2.1276595744680851</v>
      </c>
    </row>
    <row r="71" spans="1:11" ht="14.1" customHeight="1" x14ac:dyDescent="0.2">
      <c r="A71" s="306"/>
      <c r="B71" s="307" t="s">
        <v>307</v>
      </c>
      <c r="C71" s="308"/>
      <c r="D71" s="113">
        <v>2.8813781424510614</v>
      </c>
      <c r="E71" s="115">
        <v>5717</v>
      </c>
      <c r="F71" s="114">
        <v>5778</v>
      </c>
      <c r="G71" s="114">
        <v>5772</v>
      </c>
      <c r="H71" s="114">
        <v>5630</v>
      </c>
      <c r="I71" s="140">
        <v>5657</v>
      </c>
      <c r="J71" s="115">
        <v>60</v>
      </c>
      <c r="K71" s="116">
        <v>1.060632844263744</v>
      </c>
    </row>
    <row r="72" spans="1:11" ht="14.1" customHeight="1" x14ac:dyDescent="0.2">
      <c r="A72" s="306">
        <v>84</v>
      </c>
      <c r="B72" s="307" t="s">
        <v>308</v>
      </c>
      <c r="C72" s="308"/>
      <c r="D72" s="113">
        <v>3.1011229159526641</v>
      </c>
      <c r="E72" s="115">
        <v>6153</v>
      </c>
      <c r="F72" s="114">
        <v>6211</v>
      </c>
      <c r="G72" s="114">
        <v>6177</v>
      </c>
      <c r="H72" s="114">
        <v>6238</v>
      </c>
      <c r="I72" s="140">
        <v>6273</v>
      </c>
      <c r="J72" s="115">
        <v>-120</v>
      </c>
      <c r="K72" s="116">
        <v>-1.9129603060736489</v>
      </c>
    </row>
    <row r="73" spans="1:11" ht="14.1" customHeight="1" x14ac:dyDescent="0.2">
      <c r="A73" s="306" t="s">
        <v>309</v>
      </c>
      <c r="B73" s="307" t="s">
        <v>310</v>
      </c>
      <c r="C73" s="308"/>
      <c r="D73" s="113">
        <v>1.2126282684515048</v>
      </c>
      <c r="E73" s="115">
        <v>2406</v>
      </c>
      <c r="F73" s="114">
        <v>2427</v>
      </c>
      <c r="G73" s="114">
        <v>2461</v>
      </c>
      <c r="H73" s="114">
        <v>2520</v>
      </c>
      <c r="I73" s="140">
        <v>2545</v>
      </c>
      <c r="J73" s="115">
        <v>-139</v>
      </c>
      <c r="K73" s="116">
        <v>-5.461689587426326</v>
      </c>
    </row>
    <row r="74" spans="1:11" ht="14.1" customHeight="1" x14ac:dyDescent="0.2">
      <c r="A74" s="306" t="s">
        <v>311</v>
      </c>
      <c r="B74" s="307" t="s">
        <v>312</v>
      </c>
      <c r="C74" s="308"/>
      <c r="D74" s="113">
        <v>0.40723343346168578</v>
      </c>
      <c r="E74" s="115">
        <v>808</v>
      </c>
      <c r="F74" s="114">
        <v>809</v>
      </c>
      <c r="G74" s="114">
        <v>817</v>
      </c>
      <c r="H74" s="114">
        <v>782</v>
      </c>
      <c r="I74" s="140">
        <v>785</v>
      </c>
      <c r="J74" s="115">
        <v>23</v>
      </c>
      <c r="K74" s="116">
        <v>2.9299363057324839</v>
      </c>
    </row>
    <row r="75" spans="1:11" ht="14.1" customHeight="1" x14ac:dyDescent="0.2">
      <c r="A75" s="306" t="s">
        <v>313</v>
      </c>
      <c r="B75" s="307" t="s">
        <v>314</v>
      </c>
      <c r="C75" s="308"/>
      <c r="D75" s="113">
        <v>1.0604197326774589</v>
      </c>
      <c r="E75" s="115">
        <v>2104</v>
      </c>
      <c r="F75" s="114">
        <v>2142</v>
      </c>
      <c r="G75" s="114">
        <v>2082</v>
      </c>
      <c r="H75" s="114">
        <v>2116</v>
      </c>
      <c r="I75" s="140">
        <v>2117</v>
      </c>
      <c r="J75" s="115">
        <v>-13</v>
      </c>
      <c r="K75" s="116">
        <v>-0.61407652338214458</v>
      </c>
    </row>
    <row r="76" spans="1:11" ht="14.1" customHeight="1" x14ac:dyDescent="0.2">
      <c r="A76" s="306">
        <v>91</v>
      </c>
      <c r="B76" s="307" t="s">
        <v>315</v>
      </c>
      <c r="C76" s="308"/>
      <c r="D76" s="113">
        <v>0.34826522589359515</v>
      </c>
      <c r="E76" s="115">
        <v>691</v>
      </c>
      <c r="F76" s="114">
        <v>667</v>
      </c>
      <c r="G76" s="114">
        <v>643</v>
      </c>
      <c r="H76" s="114">
        <v>646</v>
      </c>
      <c r="I76" s="140">
        <v>594</v>
      </c>
      <c r="J76" s="115">
        <v>97</v>
      </c>
      <c r="K76" s="116">
        <v>16.329966329966329</v>
      </c>
    </row>
    <row r="77" spans="1:11" ht="14.1" customHeight="1" x14ac:dyDescent="0.2">
      <c r="A77" s="306">
        <v>92</v>
      </c>
      <c r="B77" s="307" t="s">
        <v>316</v>
      </c>
      <c r="C77" s="308"/>
      <c r="D77" s="113">
        <v>2.4741447089893756</v>
      </c>
      <c r="E77" s="115">
        <v>4909</v>
      </c>
      <c r="F77" s="114">
        <v>4915</v>
      </c>
      <c r="G77" s="114">
        <v>4969</v>
      </c>
      <c r="H77" s="114">
        <v>5050</v>
      </c>
      <c r="I77" s="140">
        <v>5084</v>
      </c>
      <c r="J77" s="115">
        <v>-175</v>
      </c>
      <c r="K77" s="116">
        <v>-3.4421715184893786</v>
      </c>
    </row>
    <row r="78" spans="1:11" ht="14.1" customHeight="1" x14ac:dyDescent="0.2">
      <c r="A78" s="306">
        <v>93</v>
      </c>
      <c r="B78" s="307" t="s">
        <v>317</v>
      </c>
      <c r="C78" s="308"/>
      <c r="D78" s="113">
        <v>0.10483236900993892</v>
      </c>
      <c r="E78" s="115">
        <v>208</v>
      </c>
      <c r="F78" s="114">
        <v>208</v>
      </c>
      <c r="G78" s="114">
        <v>211</v>
      </c>
      <c r="H78" s="114">
        <v>201</v>
      </c>
      <c r="I78" s="140">
        <v>197</v>
      </c>
      <c r="J78" s="115">
        <v>11</v>
      </c>
      <c r="K78" s="116">
        <v>5.5837563451776653</v>
      </c>
    </row>
    <row r="79" spans="1:11" ht="14.1" customHeight="1" x14ac:dyDescent="0.2">
      <c r="A79" s="306">
        <v>94</v>
      </c>
      <c r="B79" s="307" t="s">
        <v>318</v>
      </c>
      <c r="C79" s="308"/>
      <c r="D79" s="113">
        <v>0.42487349555470433</v>
      </c>
      <c r="E79" s="115">
        <v>843</v>
      </c>
      <c r="F79" s="114">
        <v>924</v>
      </c>
      <c r="G79" s="114">
        <v>911</v>
      </c>
      <c r="H79" s="114">
        <v>881</v>
      </c>
      <c r="I79" s="140">
        <v>917</v>
      </c>
      <c r="J79" s="115">
        <v>-74</v>
      </c>
      <c r="K79" s="116">
        <v>-8.069792802617231</v>
      </c>
    </row>
    <row r="80" spans="1:11" ht="14.1" customHeight="1" x14ac:dyDescent="0.2">
      <c r="A80" s="306" t="s">
        <v>319</v>
      </c>
      <c r="B80" s="307" t="s">
        <v>320</v>
      </c>
      <c r="C80" s="308"/>
      <c r="D80" s="113">
        <v>8.5680301594661615E-3</v>
      </c>
      <c r="E80" s="115">
        <v>17</v>
      </c>
      <c r="F80" s="114">
        <v>11</v>
      </c>
      <c r="G80" s="114">
        <v>12</v>
      </c>
      <c r="H80" s="114">
        <v>15</v>
      </c>
      <c r="I80" s="140">
        <v>17</v>
      </c>
      <c r="J80" s="115">
        <v>0</v>
      </c>
      <c r="K80" s="116">
        <v>0</v>
      </c>
    </row>
    <row r="81" spans="1:11" ht="14.1" customHeight="1" x14ac:dyDescent="0.2">
      <c r="A81" s="310" t="s">
        <v>321</v>
      </c>
      <c r="B81" s="311" t="s">
        <v>224</v>
      </c>
      <c r="C81" s="312"/>
      <c r="D81" s="125">
        <v>0.92081124125556923</v>
      </c>
      <c r="E81" s="143">
        <v>1827</v>
      </c>
      <c r="F81" s="144">
        <v>1821</v>
      </c>
      <c r="G81" s="144">
        <v>1827</v>
      </c>
      <c r="H81" s="144">
        <v>1810</v>
      </c>
      <c r="I81" s="145">
        <v>1826</v>
      </c>
      <c r="J81" s="143">
        <v>1</v>
      </c>
      <c r="K81" s="146">
        <v>5.4764512595837894E-2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23704</v>
      </c>
      <c r="E12" s="114">
        <v>24768</v>
      </c>
      <c r="F12" s="114">
        <v>24708</v>
      </c>
      <c r="G12" s="114">
        <v>24884</v>
      </c>
      <c r="H12" s="140">
        <v>24146</v>
      </c>
      <c r="I12" s="115">
        <v>-442</v>
      </c>
      <c r="J12" s="116">
        <v>-1.8305309368011264</v>
      </c>
      <c r="K12"/>
      <c r="L12"/>
      <c r="M12"/>
      <c r="N12"/>
      <c r="O12"/>
      <c r="P12"/>
    </row>
    <row r="13" spans="1:16" s="110" customFormat="1" ht="14.45" customHeight="1" x14ac:dyDescent="0.2">
      <c r="A13" s="120" t="s">
        <v>105</v>
      </c>
      <c r="B13" s="119" t="s">
        <v>106</v>
      </c>
      <c r="C13" s="113">
        <v>46.760040499493755</v>
      </c>
      <c r="D13" s="115">
        <v>11084</v>
      </c>
      <c r="E13" s="114">
        <v>11472</v>
      </c>
      <c r="F13" s="114">
        <v>11449</v>
      </c>
      <c r="G13" s="114">
        <v>11390</v>
      </c>
      <c r="H13" s="140">
        <v>11000</v>
      </c>
      <c r="I13" s="115">
        <v>84</v>
      </c>
      <c r="J13" s="116">
        <v>0.76363636363636367</v>
      </c>
      <c r="K13"/>
      <c r="L13"/>
      <c r="M13"/>
      <c r="N13"/>
      <c r="O13"/>
      <c r="P13"/>
    </row>
    <row r="14" spans="1:16" s="110" customFormat="1" ht="14.45" customHeight="1" x14ac:dyDescent="0.2">
      <c r="A14" s="120"/>
      <c r="B14" s="119" t="s">
        <v>107</v>
      </c>
      <c r="C14" s="113">
        <v>53.239959500506245</v>
      </c>
      <c r="D14" s="115">
        <v>12620</v>
      </c>
      <c r="E14" s="114">
        <v>13296</v>
      </c>
      <c r="F14" s="114">
        <v>13259</v>
      </c>
      <c r="G14" s="114">
        <v>13494</v>
      </c>
      <c r="H14" s="140">
        <v>13146</v>
      </c>
      <c r="I14" s="115">
        <v>-526</v>
      </c>
      <c r="J14" s="116">
        <v>-4.0012171002586339</v>
      </c>
      <c r="K14"/>
      <c r="L14"/>
      <c r="M14"/>
      <c r="N14"/>
      <c r="O14"/>
      <c r="P14"/>
    </row>
    <row r="15" spans="1:16" s="110" customFormat="1" ht="14.45" customHeight="1" x14ac:dyDescent="0.2">
      <c r="A15" s="118" t="s">
        <v>105</v>
      </c>
      <c r="B15" s="121" t="s">
        <v>108</v>
      </c>
      <c r="C15" s="113">
        <v>17.165879176510295</v>
      </c>
      <c r="D15" s="115">
        <v>4069</v>
      </c>
      <c r="E15" s="114">
        <v>4479</v>
      </c>
      <c r="F15" s="114">
        <v>4284</v>
      </c>
      <c r="G15" s="114">
        <v>4448</v>
      </c>
      <c r="H15" s="140">
        <v>3992</v>
      </c>
      <c r="I15" s="115">
        <v>77</v>
      </c>
      <c r="J15" s="116">
        <v>1.9288577154308617</v>
      </c>
      <c r="K15"/>
      <c r="L15"/>
      <c r="M15"/>
      <c r="N15"/>
      <c r="O15"/>
      <c r="P15"/>
    </row>
    <row r="16" spans="1:16" s="110" customFormat="1" ht="14.45" customHeight="1" x14ac:dyDescent="0.2">
      <c r="A16" s="118"/>
      <c r="B16" s="121" t="s">
        <v>109</v>
      </c>
      <c r="C16" s="113">
        <v>41.554168072899088</v>
      </c>
      <c r="D16" s="115">
        <v>9850</v>
      </c>
      <c r="E16" s="114">
        <v>10247</v>
      </c>
      <c r="F16" s="114">
        <v>10283</v>
      </c>
      <c r="G16" s="114">
        <v>10315</v>
      </c>
      <c r="H16" s="140">
        <v>10175</v>
      </c>
      <c r="I16" s="115">
        <v>-325</v>
      </c>
      <c r="J16" s="116">
        <v>-3.1941031941031941</v>
      </c>
      <c r="K16"/>
      <c r="L16"/>
      <c r="M16"/>
      <c r="N16"/>
      <c r="O16"/>
      <c r="P16"/>
    </row>
    <row r="17" spans="1:16" s="110" customFormat="1" ht="14.45" customHeight="1" x14ac:dyDescent="0.2">
      <c r="A17" s="118"/>
      <c r="B17" s="121" t="s">
        <v>110</v>
      </c>
      <c r="C17" s="113">
        <v>19.262571717853525</v>
      </c>
      <c r="D17" s="115">
        <v>4566</v>
      </c>
      <c r="E17" s="114">
        <v>4681</v>
      </c>
      <c r="F17" s="114">
        <v>4795</v>
      </c>
      <c r="G17" s="114">
        <v>4865</v>
      </c>
      <c r="H17" s="140">
        <v>4856</v>
      </c>
      <c r="I17" s="115">
        <v>-290</v>
      </c>
      <c r="J17" s="116">
        <v>-5.9719934102141679</v>
      </c>
      <c r="K17"/>
      <c r="L17"/>
      <c r="M17"/>
      <c r="N17"/>
      <c r="O17"/>
      <c r="P17"/>
    </row>
    <row r="18" spans="1:16" s="110" customFormat="1" ht="14.45" customHeight="1" x14ac:dyDescent="0.2">
      <c r="A18" s="120"/>
      <c r="B18" s="121" t="s">
        <v>111</v>
      </c>
      <c r="C18" s="113">
        <v>22.017381032737092</v>
      </c>
      <c r="D18" s="115">
        <v>5219</v>
      </c>
      <c r="E18" s="114">
        <v>5361</v>
      </c>
      <c r="F18" s="114">
        <v>5346</v>
      </c>
      <c r="G18" s="114">
        <v>5256</v>
      </c>
      <c r="H18" s="140">
        <v>5123</v>
      </c>
      <c r="I18" s="115">
        <v>96</v>
      </c>
      <c r="J18" s="116">
        <v>1.8739020105406987</v>
      </c>
      <c r="K18"/>
      <c r="L18"/>
      <c r="M18"/>
      <c r="N18"/>
      <c r="O18"/>
      <c r="P18"/>
    </row>
    <row r="19" spans="1:16" s="110" customFormat="1" ht="14.45" customHeight="1" x14ac:dyDescent="0.2">
      <c r="A19" s="120"/>
      <c r="B19" s="121" t="s">
        <v>112</v>
      </c>
      <c r="C19" s="113">
        <v>2.5523118461019236</v>
      </c>
      <c r="D19" s="115">
        <v>605</v>
      </c>
      <c r="E19" s="114">
        <v>599</v>
      </c>
      <c r="F19" s="114">
        <v>668</v>
      </c>
      <c r="G19" s="114">
        <v>587</v>
      </c>
      <c r="H19" s="140">
        <v>579</v>
      </c>
      <c r="I19" s="115">
        <v>26</v>
      </c>
      <c r="J19" s="116">
        <v>4.490500863557858</v>
      </c>
      <c r="K19"/>
      <c r="L19"/>
      <c r="M19"/>
      <c r="N19"/>
      <c r="O19"/>
      <c r="P19"/>
    </row>
    <row r="20" spans="1:16" s="110" customFormat="1" ht="14.45" customHeight="1" x14ac:dyDescent="0.2">
      <c r="A20" s="120" t="s">
        <v>113</v>
      </c>
      <c r="B20" s="119" t="s">
        <v>116</v>
      </c>
      <c r="C20" s="113">
        <v>93.465237934525817</v>
      </c>
      <c r="D20" s="115">
        <v>22155</v>
      </c>
      <c r="E20" s="114">
        <v>23167</v>
      </c>
      <c r="F20" s="114">
        <v>23167</v>
      </c>
      <c r="G20" s="114">
        <v>23316</v>
      </c>
      <c r="H20" s="140">
        <v>22721</v>
      </c>
      <c r="I20" s="115">
        <v>-566</v>
      </c>
      <c r="J20" s="116">
        <v>-2.4910875401610846</v>
      </c>
      <c r="K20"/>
      <c r="L20"/>
      <c r="M20"/>
      <c r="N20"/>
      <c r="O20"/>
      <c r="P20"/>
    </row>
    <row r="21" spans="1:16" s="110" customFormat="1" ht="14.45" customHeight="1" x14ac:dyDescent="0.2">
      <c r="A21" s="123"/>
      <c r="B21" s="124" t="s">
        <v>117</v>
      </c>
      <c r="C21" s="125">
        <v>6.353358083023962</v>
      </c>
      <c r="D21" s="143">
        <v>1506</v>
      </c>
      <c r="E21" s="144">
        <v>1554</v>
      </c>
      <c r="F21" s="144">
        <v>1502</v>
      </c>
      <c r="G21" s="144">
        <v>1527</v>
      </c>
      <c r="H21" s="145">
        <v>1385</v>
      </c>
      <c r="I21" s="143">
        <v>121</v>
      </c>
      <c r="J21" s="146">
        <v>8.7364620938628157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23894</v>
      </c>
      <c r="E56" s="114">
        <v>25027</v>
      </c>
      <c r="F56" s="114">
        <v>24997</v>
      </c>
      <c r="G56" s="114">
        <v>25147</v>
      </c>
      <c r="H56" s="140">
        <v>24363</v>
      </c>
      <c r="I56" s="115">
        <v>-469</v>
      </c>
      <c r="J56" s="116">
        <v>-1.9250502811640602</v>
      </c>
      <c r="K56"/>
      <c r="L56"/>
      <c r="M56"/>
      <c r="N56"/>
      <c r="O56"/>
      <c r="P56"/>
    </row>
    <row r="57" spans="1:16" s="110" customFormat="1" ht="14.45" customHeight="1" x14ac:dyDescent="0.2">
      <c r="A57" s="120" t="s">
        <v>105</v>
      </c>
      <c r="B57" s="119" t="s">
        <v>106</v>
      </c>
      <c r="C57" s="113">
        <v>47.702352054909184</v>
      </c>
      <c r="D57" s="115">
        <v>11398</v>
      </c>
      <c r="E57" s="114">
        <v>11769</v>
      </c>
      <c r="F57" s="114">
        <v>11780</v>
      </c>
      <c r="G57" s="114">
        <v>11733</v>
      </c>
      <c r="H57" s="140">
        <v>11348</v>
      </c>
      <c r="I57" s="115">
        <v>50</v>
      </c>
      <c r="J57" s="116">
        <v>0.44060627423334509</v>
      </c>
    </row>
    <row r="58" spans="1:16" s="110" customFormat="1" ht="14.45" customHeight="1" x14ac:dyDescent="0.2">
      <c r="A58" s="120"/>
      <c r="B58" s="119" t="s">
        <v>107</v>
      </c>
      <c r="C58" s="113">
        <v>52.297647945090816</v>
      </c>
      <c r="D58" s="115">
        <v>12496</v>
      </c>
      <c r="E58" s="114">
        <v>13258</v>
      </c>
      <c r="F58" s="114">
        <v>13217</v>
      </c>
      <c r="G58" s="114">
        <v>13414</v>
      </c>
      <c r="H58" s="140">
        <v>13015</v>
      </c>
      <c r="I58" s="115">
        <v>-519</v>
      </c>
      <c r="J58" s="116">
        <v>-3.9877064925086438</v>
      </c>
    </row>
    <row r="59" spans="1:16" s="110" customFormat="1" ht="14.45" customHeight="1" x14ac:dyDescent="0.2">
      <c r="A59" s="118" t="s">
        <v>105</v>
      </c>
      <c r="B59" s="121" t="s">
        <v>108</v>
      </c>
      <c r="C59" s="113">
        <v>17.678078178622247</v>
      </c>
      <c r="D59" s="115">
        <v>4224</v>
      </c>
      <c r="E59" s="114">
        <v>4609</v>
      </c>
      <c r="F59" s="114">
        <v>4467</v>
      </c>
      <c r="G59" s="114">
        <v>4577</v>
      </c>
      <c r="H59" s="140">
        <v>4160</v>
      </c>
      <c r="I59" s="115">
        <v>64</v>
      </c>
      <c r="J59" s="116">
        <v>1.5384615384615385</v>
      </c>
    </row>
    <row r="60" spans="1:16" s="110" customFormat="1" ht="14.45" customHeight="1" x14ac:dyDescent="0.2">
      <c r="A60" s="118"/>
      <c r="B60" s="121" t="s">
        <v>109</v>
      </c>
      <c r="C60" s="113">
        <v>41.202812421528414</v>
      </c>
      <c r="D60" s="115">
        <v>9845</v>
      </c>
      <c r="E60" s="114">
        <v>10256</v>
      </c>
      <c r="F60" s="114">
        <v>10307</v>
      </c>
      <c r="G60" s="114">
        <v>10390</v>
      </c>
      <c r="H60" s="140">
        <v>10180</v>
      </c>
      <c r="I60" s="115">
        <v>-335</v>
      </c>
      <c r="J60" s="116">
        <v>-3.2907662082514735</v>
      </c>
    </row>
    <row r="61" spans="1:16" s="110" customFormat="1" ht="14.45" customHeight="1" x14ac:dyDescent="0.2">
      <c r="A61" s="118"/>
      <c r="B61" s="121" t="s">
        <v>110</v>
      </c>
      <c r="C61" s="113">
        <v>18.78295806478614</v>
      </c>
      <c r="D61" s="115">
        <v>4488</v>
      </c>
      <c r="E61" s="114">
        <v>4624</v>
      </c>
      <c r="F61" s="114">
        <v>4748</v>
      </c>
      <c r="G61" s="114">
        <v>4791</v>
      </c>
      <c r="H61" s="140">
        <v>4786</v>
      </c>
      <c r="I61" s="115">
        <v>-298</v>
      </c>
      <c r="J61" s="116">
        <v>-6.2264939406602595</v>
      </c>
    </row>
    <row r="62" spans="1:16" s="110" customFormat="1" ht="14.45" customHeight="1" x14ac:dyDescent="0.2">
      <c r="A62" s="120"/>
      <c r="B62" s="121" t="s">
        <v>111</v>
      </c>
      <c r="C62" s="113">
        <v>22.336151335063196</v>
      </c>
      <c r="D62" s="115">
        <v>5337</v>
      </c>
      <c r="E62" s="114">
        <v>5538</v>
      </c>
      <c r="F62" s="114">
        <v>5475</v>
      </c>
      <c r="G62" s="114">
        <v>5389</v>
      </c>
      <c r="H62" s="140">
        <v>5237</v>
      </c>
      <c r="I62" s="115">
        <v>100</v>
      </c>
      <c r="J62" s="116">
        <v>1.9094901661256445</v>
      </c>
    </row>
    <row r="63" spans="1:16" s="110" customFormat="1" ht="14.45" customHeight="1" x14ac:dyDescent="0.2">
      <c r="A63" s="120"/>
      <c r="B63" s="121" t="s">
        <v>112</v>
      </c>
      <c r="C63" s="113">
        <v>2.5278312547082948</v>
      </c>
      <c r="D63" s="115">
        <v>604</v>
      </c>
      <c r="E63" s="114">
        <v>617</v>
      </c>
      <c r="F63" s="114">
        <v>685</v>
      </c>
      <c r="G63" s="114">
        <v>621</v>
      </c>
      <c r="H63" s="140">
        <v>609</v>
      </c>
      <c r="I63" s="115">
        <v>-5</v>
      </c>
      <c r="J63" s="116">
        <v>-0.82101806239737274</v>
      </c>
    </row>
    <row r="64" spans="1:16" s="110" customFormat="1" ht="14.45" customHeight="1" x14ac:dyDescent="0.2">
      <c r="A64" s="120" t="s">
        <v>113</v>
      </c>
      <c r="B64" s="119" t="s">
        <v>116</v>
      </c>
      <c r="C64" s="113">
        <v>93.659496107809488</v>
      </c>
      <c r="D64" s="115">
        <v>22379</v>
      </c>
      <c r="E64" s="114">
        <v>23440</v>
      </c>
      <c r="F64" s="114">
        <v>23477</v>
      </c>
      <c r="G64" s="114">
        <v>23625</v>
      </c>
      <c r="H64" s="140">
        <v>22996</v>
      </c>
      <c r="I64" s="115">
        <v>-617</v>
      </c>
      <c r="J64" s="116">
        <v>-2.6830753174465123</v>
      </c>
    </row>
    <row r="65" spans="1:10" s="110" customFormat="1" ht="14.45" customHeight="1" x14ac:dyDescent="0.2">
      <c r="A65" s="123"/>
      <c r="B65" s="124" t="s">
        <v>117</v>
      </c>
      <c r="C65" s="125">
        <v>6.1479869423286182</v>
      </c>
      <c r="D65" s="143">
        <v>1469</v>
      </c>
      <c r="E65" s="144">
        <v>1533</v>
      </c>
      <c r="F65" s="144">
        <v>1475</v>
      </c>
      <c r="G65" s="144">
        <v>1479</v>
      </c>
      <c r="H65" s="145">
        <v>1323</v>
      </c>
      <c r="I65" s="143">
        <v>146</v>
      </c>
      <c r="J65" s="146">
        <v>11.035525321239607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23704</v>
      </c>
      <c r="G11" s="114">
        <v>24768</v>
      </c>
      <c r="H11" s="114">
        <v>24708</v>
      </c>
      <c r="I11" s="114">
        <v>24884</v>
      </c>
      <c r="J11" s="140">
        <v>24146</v>
      </c>
      <c r="K11" s="114">
        <v>-442</v>
      </c>
      <c r="L11" s="116">
        <v>-1.8305309368011264</v>
      </c>
    </row>
    <row r="12" spans="1:17" s="110" customFormat="1" ht="24" customHeight="1" x14ac:dyDescent="0.2">
      <c r="A12" s="604" t="s">
        <v>185</v>
      </c>
      <c r="B12" s="605"/>
      <c r="C12" s="605"/>
      <c r="D12" s="606"/>
      <c r="E12" s="113">
        <v>46.760040499493755</v>
      </c>
      <c r="F12" s="115">
        <v>11084</v>
      </c>
      <c r="G12" s="114">
        <v>11472</v>
      </c>
      <c r="H12" s="114">
        <v>11449</v>
      </c>
      <c r="I12" s="114">
        <v>11390</v>
      </c>
      <c r="J12" s="140">
        <v>11000</v>
      </c>
      <c r="K12" s="114">
        <v>84</v>
      </c>
      <c r="L12" s="116">
        <v>0.76363636363636367</v>
      </c>
    </row>
    <row r="13" spans="1:17" s="110" customFormat="1" ht="15" customHeight="1" x14ac:dyDescent="0.2">
      <c r="A13" s="120"/>
      <c r="B13" s="612" t="s">
        <v>107</v>
      </c>
      <c r="C13" s="612"/>
      <c r="E13" s="113">
        <v>53.239959500506245</v>
      </c>
      <c r="F13" s="115">
        <v>12620</v>
      </c>
      <c r="G13" s="114">
        <v>13296</v>
      </c>
      <c r="H13" s="114">
        <v>13259</v>
      </c>
      <c r="I13" s="114">
        <v>13494</v>
      </c>
      <c r="J13" s="140">
        <v>13146</v>
      </c>
      <c r="K13" s="114">
        <v>-526</v>
      </c>
      <c r="L13" s="116">
        <v>-4.0012171002586339</v>
      </c>
    </row>
    <row r="14" spans="1:17" s="110" customFormat="1" ht="22.5" customHeight="1" x14ac:dyDescent="0.2">
      <c r="A14" s="604" t="s">
        <v>186</v>
      </c>
      <c r="B14" s="605"/>
      <c r="C14" s="605"/>
      <c r="D14" s="606"/>
      <c r="E14" s="113">
        <v>17.165879176510295</v>
      </c>
      <c r="F14" s="115">
        <v>4069</v>
      </c>
      <c r="G14" s="114">
        <v>4479</v>
      </c>
      <c r="H14" s="114">
        <v>4284</v>
      </c>
      <c r="I14" s="114">
        <v>4448</v>
      </c>
      <c r="J14" s="140">
        <v>3992</v>
      </c>
      <c r="K14" s="114">
        <v>77</v>
      </c>
      <c r="L14" s="116">
        <v>1.9288577154308617</v>
      </c>
    </row>
    <row r="15" spans="1:17" s="110" customFormat="1" ht="15" customHeight="1" x14ac:dyDescent="0.2">
      <c r="A15" s="120"/>
      <c r="B15" s="119"/>
      <c r="C15" s="258" t="s">
        <v>106</v>
      </c>
      <c r="E15" s="113">
        <v>46.866551978373067</v>
      </c>
      <c r="F15" s="115">
        <v>1907</v>
      </c>
      <c r="G15" s="114">
        <v>2068</v>
      </c>
      <c r="H15" s="114">
        <v>1979</v>
      </c>
      <c r="I15" s="114">
        <v>2034</v>
      </c>
      <c r="J15" s="140">
        <v>1814</v>
      </c>
      <c r="K15" s="114">
        <v>93</v>
      </c>
      <c r="L15" s="116">
        <v>5.1267916207276736</v>
      </c>
    </row>
    <row r="16" spans="1:17" s="110" customFormat="1" ht="15" customHeight="1" x14ac:dyDescent="0.2">
      <c r="A16" s="120"/>
      <c r="B16" s="119"/>
      <c r="C16" s="258" t="s">
        <v>107</v>
      </c>
      <c r="E16" s="113">
        <v>53.133448021626933</v>
      </c>
      <c r="F16" s="115">
        <v>2162</v>
      </c>
      <c r="G16" s="114">
        <v>2411</v>
      </c>
      <c r="H16" s="114">
        <v>2305</v>
      </c>
      <c r="I16" s="114">
        <v>2414</v>
      </c>
      <c r="J16" s="140">
        <v>2178</v>
      </c>
      <c r="K16" s="114">
        <v>-16</v>
      </c>
      <c r="L16" s="116">
        <v>-0.7346189164370982</v>
      </c>
    </row>
    <row r="17" spans="1:12" s="110" customFormat="1" ht="15" customHeight="1" x14ac:dyDescent="0.2">
      <c r="A17" s="120"/>
      <c r="B17" s="121" t="s">
        <v>109</v>
      </c>
      <c r="C17" s="258"/>
      <c r="E17" s="113">
        <v>41.554168072899088</v>
      </c>
      <c r="F17" s="115">
        <v>9850</v>
      </c>
      <c r="G17" s="114">
        <v>10247</v>
      </c>
      <c r="H17" s="114">
        <v>10283</v>
      </c>
      <c r="I17" s="114">
        <v>10315</v>
      </c>
      <c r="J17" s="140">
        <v>10175</v>
      </c>
      <c r="K17" s="114">
        <v>-325</v>
      </c>
      <c r="L17" s="116">
        <v>-3.1941031941031941</v>
      </c>
    </row>
    <row r="18" spans="1:12" s="110" customFormat="1" ht="15" customHeight="1" x14ac:dyDescent="0.2">
      <c r="A18" s="120"/>
      <c r="B18" s="119"/>
      <c r="C18" s="258" t="s">
        <v>106</v>
      </c>
      <c r="E18" s="113">
        <v>44.3756345177665</v>
      </c>
      <c r="F18" s="115">
        <v>4371</v>
      </c>
      <c r="G18" s="114">
        <v>4496</v>
      </c>
      <c r="H18" s="114">
        <v>4485</v>
      </c>
      <c r="I18" s="114">
        <v>4439</v>
      </c>
      <c r="J18" s="140">
        <v>4343</v>
      </c>
      <c r="K18" s="114">
        <v>28</v>
      </c>
      <c r="L18" s="116">
        <v>0.64471563435413304</v>
      </c>
    </row>
    <row r="19" spans="1:12" s="110" customFormat="1" ht="15" customHeight="1" x14ac:dyDescent="0.2">
      <c r="A19" s="120"/>
      <c r="B19" s="119"/>
      <c r="C19" s="258" t="s">
        <v>107</v>
      </c>
      <c r="E19" s="113">
        <v>55.6243654822335</v>
      </c>
      <c r="F19" s="115">
        <v>5479</v>
      </c>
      <c r="G19" s="114">
        <v>5751</v>
      </c>
      <c r="H19" s="114">
        <v>5798</v>
      </c>
      <c r="I19" s="114">
        <v>5876</v>
      </c>
      <c r="J19" s="140">
        <v>5832</v>
      </c>
      <c r="K19" s="114">
        <v>-353</v>
      </c>
      <c r="L19" s="116">
        <v>-6.0528120713305897</v>
      </c>
    </row>
    <row r="20" spans="1:12" s="110" customFormat="1" ht="15" customHeight="1" x14ac:dyDescent="0.2">
      <c r="A20" s="120"/>
      <c r="B20" s="121" t="s">
        <v>110</v>
      </c>
      <c r="C20" s="258"/>
      <c r="E20" s="113">
        <v>19.262571717853525</v>
      </c>
      <c r="F20" s="115">
        <v>4566</v>
      </c>
      <c r="G20" s="114">
        <v>4681</v>
      </c>
      <c r="H20" s="114">
        <v>4795</v>
      </c>
      <c r="I20" s="114">
        <v>4865</v>
      </c>
      <c r="J20" s="140">
        <v>4856</v>
      </c>
      <c r="K20" s="114">
        <v>-290</v>
      </c>
      <c r="L20" s="116">
        <v>-5.9719934102141679</v>
      </c>
    </row>
    <row r="21" spans="1:12" s="110" customFormat="1" ht="15" customHeight="1" x14ac:dyDescent="0.2">
      <c r="A21" s="120"/>
      <c r="B21" s="119"/>
      <c r="C21" s="258" t="s">
        <v>106</v>
      </c>
      <c r="E21" s="113">
        <v>40.976784932106874</v>
      </c>
      <c r="F21" s="115">
        <v>1871</v>
      </c>
      <c r="G21" s="114">
        <v>1922</v>
      </c>
      <c r="H21" s="114">
        <v>1983</v>
      </c>
      <c r="I21" s="114">
        <v>1963</v>
      </c>
      <c r="J21" s="140">
        <v>1963</v>
      </c>
      <c r="K21" s="114">
        <v>-92</v>
      </c>
      <c r="L21" s="116">
        <v>-4.6867040244523688</v>
      </c>
    </row>
    <row r="22" spans="1:12" s="110" customFormat="1" ht="15" customHeight="1" x14ac:dyDescent="0.2">
      <c r="A22" s="120"/>
      <c r="B22" s="119"/>
      <c r="C22" s="258" t="s">
        <v>107</v>
      </c>
      <c r="E22" s="113">
        <v>59.023215067893126</v>
      </c>
      <c r="F22" s="115">
        <v>2695</v>
      </c>
      <c r="G22" s="114">
        <v>2759</v>
      </c>
      <c r="H22" s="114">
        <v>2812</v>
      </c>
      <c r="I22" s="114">
        <v>2902</v>
      </c>
      <c r="J22" s="140">
        <v>2893</v>
      </c>
      <c r="K22" s="114">
        <v>-198</v>
      </c>
      <c r="L22" s="116">
        <v>-6.8441064638783269</v>
      </c>
    </row>
    <row r="23" spans="1:12" s="110" customFormat="1" ht="15" customHeight="1" x14ac:dyDescent="0.2">
      <c r="A23" s="120"/>
      <c r="B23" s="121" t="s">
        <v>111</v>
      </c>
      <c r="C23" s="258"/>
      <c r="E23" s="113">
        <v>22.017381032737092</v>
      </c>
      <c r="F23" s="115">
        <v>5219</v>
      </c>
      <c r="G23" s="114">
        <v>5361</v>
      </c>
      <c r="H23" s="114">
        <v>5346</v>
      </c>
      <c r="I23" s="114">
        <v>5256</v>
      </c>
      <c r="J23" s="140">
        <v>5123</v>
      </c>
      <c r="K23" s="114">
        <v>96</v>
      </c>
      <c r="L23" s="116">
        <v>1.8739020105406987</v>
      </c>
    </row>
    <row r="24" spans="1:12" s="110" customFormat="1" ht="15" customHeight="1" x14ac:dyDescent="0.2">
      <c r="A24" s="120"/>
      <c r="B24" s="119"/>
      <c r="C24" s="258" t="s">
        <v>106</v>
      </c>
      <c r="E24" s="113">
        <v>56.23682697834834</v>
      </c>
      <c r="F24" s="115">
        <v>2935</v>
      </c>
      <c r="G24" s="114">
        <v>2986</v>
      </c>
      <c r="H24" s="114">
        <v>3002</v>
      </c>
      <c r="I24" s="114">
        <v>2954</v>
      </c>
      <c r="J24" s="140">
        <v>2880</v>
      </c>
      <c r="K24" s="114">
        <v>55</v>
      </c>
      <c r="L24" s="116">
        <v>1.9097222222222223</v>
      </c>
    </row>
    <row r="25" spans="1:12" s="110" customFormat="1" ht="15" customHeight="1" x14ac:dyDescent="0.2">
      <c r="A25" s="120"/>
      <c r="B25" s="119"/>
      <c r="C25" s="258" t="s">
        <v>107</v>
      </c>
      <c r="E25" s="113">
        <v>43.76317302165166</v>
      </c>
      <c r="F25" s="115">
        <v>2284</v>
      </c>
      <c r="G25" s="114">
        <v>2375</v>
      </c>
      <c r="H25" s="114">
        <v>2344</v>
      </c>
      <c r="I25" s="114">
        <v>2302</v>
      </c>
      <c r="J25" s="140">
        <v>2243</v>
      </c>
      <c r="K25" s="114">
        <v>41</v>
      </c>
      <c r="L25" s="116">
        <v>1.8279090503789568</v>
      </c>
    </row>
    <row r="26" spans="1:12" s="110" customFormat="1" ht="15" customHeight="1" x14ac:dyDescent="0.2">
      <c r="A26" s="120"/>
      <c r="C26" s="121" t="s">
        <v>187</v>
      </c>
      <c r="D26" s="110" t="s">
        <v>188</v>
      </c>
      <c r="E26" s="113">
        <v>2.5523118461019236</v>
      </c>
      <c r="F26" s="115">
        <v>605</v>
      </c>
      <c r="G26" s="114">
        <v>599</v>
      </c>
      <c r="H26" s="114">
        <v>668</v>
      </c>
      <c r="I26" s="114">
        <v>587</v>
      </c>
      <c r="J26" s="140">
        <v>579</v>
      </c>
      <c r="K26" s="114">
        <v>26</v>
      </c>
      <c r="L26" s="116">
        <v>4.490500863557858</v>
      </c>
    </row>
    <row r="27" spans="1:12" s="110" customFormat="1" ht="15" customHeight="1" x14ac:dyDescent="0.2">
      <c r="A27" s="120"/>
      <c r="B27" s="119"/>
      <c r="D27" s="259" t="s">
        <v>106</v>
      </c>
      <c r="E27" s="113">
        <v>51.900826446280995</v>
      </c>
      <c r="F27" s="115">
        <v>314</v>
      </c>
      <c r="G27" s="114">
        <v>304</v>
      </c>
      <c r="H27" s="114">
        <v>350</v>
      </c>
      <c r="I27" s="114">
        <v>303</v>
      </c>
      <c r="J27" s="140">
        <v>302</v>
      </c>
      <c r="K27" s="114">
        <v>12</v>
      </c>
      <c r="L27" s="116">
        <v>3.9735099337748343</v>
      </c>
    </row>
    <row r="28" spans="1:12" s="110" customFormat="1" ht="15" customHeight="1" x14ac:dyDescent="0.2">
      <c r="A28" s="120"/>
      <c r="B28" s="119"/>
      <c r="D28" s="259" t="s">
        <v>107</v>
      </c>
      <c r="E28" s="113">
        <v>48.099173553719005</v>
      </c>
      <c r="F28" s="115">
        <v>291</v>
      </c>
      <c r="G28" s="114">
        <v>295</v>
      </c>
      <c r="H28" s="114">
        <v>318</v>
      </c>
      <c r="I28" s="114">
        <v>284</v>
      </c>
      <c r="J28" s="140">
        <v>277</v>
      </c>
      <c r="K28" s="114">
        <v>14</v>
      </c>
      <c r="L28" s="116">
        <v>5.0541516245487363</v>
      </c>
    </row>
    <row r="29" spans="1:12" s="110" customFormat="1" ht="24" customHeight="1" x14ac:dyDescent="0.2">
      <c r="A29" s="604" t="s">
        <v>189</v>
      </c>
      <c r="B29" s="605"/>
      <c r="C29" s="605"/>
      <c r="D29" s="606"/>
      <c r="E29" s="113">
        <v>93.465237934525817</v>
      </c>
      <c r="F29" s="115">
        <v>22155</v>
      </c>
      <c r="G29" s="114">
        <v>23167</v>
      </c>
      <c r="H29" s="114">
        <v>23167</v>
      </c>
      <c r="I29" s="114">
        <v>23316</v>
      </c>
      <c r="J29" s="140">
        <v>22721</v>
      </c>
      <c r="K29" s="114">
        <v>-566</v>
      </c>
      <c r="L29" s="116">
        <v>-2.4910875401610846</v>
      </c>
    </row>
    <row r="30" spans="1:12" s="110" customFormat="1" ht="15" customHeight="1" x14ac:dyDescent="0.2">
      <c r="A30" s="120"/>
      <c r="B30" s="119"/>
      <c r="C30" s="258" t="s">
        <v>106</v>
      </c>
      <c r="E30" s="113">
        <v>45.754908598510497</v>
      </c>
      <c r="F30" s="115">
        <v>10137</v>
      </c>
      <c r="G30" s="114">
        <v>10483</v>
      </c>
      <c r="H30" s="114">
        <v>10505</v>
      </c>
      <c r="I30" s="114">
        <v>10458</v>
      </c>
      <c r="J30" s="140">
        <v>10170</v>
      </c>
      <c r="K30" s="114">
        <v>-33</v>
      </c>
      <c r="L30" s="116">
        <v>-0.32448377581120946</v>
      </c>
    </row>
    <row r="31" spans="1:12" s="110" customFormat="1" ht="15" customHeight="1" x14ac:dyDescent="0.2">
      <c r="A31" s="120"/>
      <c r="B31" s="119"/>
      <c r="C31" s="258" t="s">
        <v>107</v>
      </c>
      <c r="E31" s="113">
        <v>54.245091401489503</v>
      </c>
      <c r="F31" s="115">
        <v>12018</v>
      </c>
      <c r="G31" s="114">
        <v>12684</v>
      </c>
      <c r="H31" s="114">
        <v>12662</v>
      </c>
      <c r="I31" s="114">
        <v>12858</v>
      </c>
      <c r="J31" s="140">
        <v>12551</v>
      </c>
      <c r="K31" s="114">
        <v>-533</v>
      </c>
      <c r="L31" s="116">
        <v>-4.2466735718269462</v>
      </c>
    </row>
    <row r="32" spans="1:12" s="110" customFormat="1" ht="15" customHeight="1" x14ac:dyDescent="0.2">
      <c r="A32" s="120"/>
      <c r="B32" s="119" t="s">
        <v>117</v>
      </c>
      <c r="C32" s="258"/>
      <c r="E32" s="113">
        <v>6.353358083023962</v>
      </c>
      <c r="F32" s="114">
        <v>1506</v>
      </c>
      <c r="G32" s="114">
        <v>1554</v>
      </c>
      <c r="H32" s="114">
        <v>1502</v>
      </c>
      <c r="I32" s="114">
        <v>1527</v>
      </c>
      <c r="J32" s="140">
        <v>1385</v>
      </c>
      <c r="K32" s="114">
        <v>121</v>
      </c>
      <c r="L32" s="116">
        <v>8.7364620938628157</v>
      </c>
    </row>
    <row r="33" spans="1:12" s="110" customFormat="1" ht="15" customHeight="1" x14ac:dyDescent="0.2">
      <c r="A33" s="120"/>
      <c r="B33" s="119"/>
      <c r="C33" s="258" t="s">
        <v>106</v>
      </c>
      <c r="E33" s="113">
        <v>61.221779548472774</v>
      </c>
      <c r="F33" s="114">
        <v>922</v>
      </c>
      <c r="G33" s="114">
        <v>961</v>
      </c>
      <c r="H33" s="114">
        <v>919</v>
      </c>
      <c r="I33" s="114">
        <v>909</v>
      </c>
      <c r="J33" s="140">
        <v>807</v>
      </c>
      <c r="K33" s="114">
        <v>115</v>
      </c>
      <c r="L33" s="116">
        <v>14.250309789343246</v>
      </c>
    </row>
    <row r="34" spans="1:12" s="110" customFormat="1" ht="15" customHeight="1" x14ac:dyDescent="0.2">
      <c r="A34" s="120"/>
      <c r="B34" s="119"/>
      <c r="C34" s="258" t="s">
        <v>107</v>
      </c>
      <c r="E34" s="113">
        <v>38.778220451527226</v>
      </c>
      <c r="F34" s="114">
        <v>584</v>
      </c>
      <c r="G34" s="114">
        <v>593</v>
      </c>
      <c r="H34" s="114">
        <v>583</v>
      </c>
      <c r="I34" s="114">
        <v>618</v>
      </c>
      <c r="J34" s="140">
        <v>578</v>
      </c>
      <c r="K34" s="114">
        <v>6</v>
      </c>
      <c r="L34" s="116">
        <v>1.0380622837370241</v>
      </c>
    </row>
    <row r="35" spans="1:12" s="110" customFormat="1" ht="24" customHeight="1" x14ac:dyDescent="0.2">
      <c r="A35" s="604" t="s">
        <v>192</v>
      </c>
      <c r="B35" s="605"/>
      <c r="C35" s="605"/>
      <c r="D35" s="606"/>
      <c r="E35" s="113">
        <v>15.356058049274385</v>
      </c>
      <c r="F35" s="114">
        <v>3640</v>
      </c>
      <c r="G35" s="114">
        <v>3888</v>
      </c>
      <c r="H35" s="114">
        <v>3754</v>
      </c>
      <c r="I35" s="114">
        <v>3925</v>
      </c>
      <c r="J35" s="114">
        <v>3646</v>
      </c>
      <c r="K35" s="318">
        <v>-6</v>
      </c>
      <c r="L35" s="319">
        <v>-0.16456390565002743</v>
      </c>
    </row>
    <row r="36" spans="1:12" s="110" customFormat="1" ht="15" customHeight="1" x14ac:dyDescent="0.2">
      <c r="A36" s="120"/>
      <c r="B36" s="119"/>
      <c r="C36" s="258" t="s">
        <v>106</v>
      </c>
      <c r="E36" s="113">
        <v>48.324175824175825</v>
      </c>
      <c r="F36" s="114">
        <v>1759</v>
      </c>
      <c r="G36" s="114">
        <v>1859</v>
      </c>
      <c r="H36" s="114">
        <v>1802</v>
      </c>
      <c r="I36" s="114">
        <v>1834</v>
      </c>
      <c r="J36" s="114">
        <v>1684</v>
      </c>
      <c r="K36" s="318">
        <v>75</v>
      </c>
      <c r="L36" s="116">
        <v>4.4536817102137771</v>
      </c>
    </row>
    <row r="37" spans="1:12" s="110" customFormat="1" ht="15" customHeight="1" x14ac:dyDescent="0.2">
      <c r="A37" s="120"/>
      <c r="B37" s="119"/>
      <c r="C37" s="258" t="s">
        <v>107</v>
      </c>
      <c r="E37" s="113">
        <v>51.675824175824175</v>
      </c>
      <c r="F37" s="114">
        <v>1881</v>
      </c>
      <c r="G37" s="114">
        <v>2029</v>
      </c>
      <c r="H37" s="114">
        <v>1952</v>
      </c>
      <c r="I37" s="114">
        <v>2091</v>
      </c>
      <c r="J37" s="140">
        <v>1962</v>
      </c>
      <c r="K37" s="114">
        <v>-81</v>
      </c>
      <c r="L37" s="116">
        <v>-4.1284403669724767</v>
      </c>
    </row>
    <row r="38" spans="1:12" s="110" customFormat="1" ht="15" customHeight="1" x14ac:dyDescent="0.2">
      <c r="A38" s="120"/>
      <c r="B38" s="119" t="s">
        <v>329</v>
      </c>
      <c r="C38" s="258"/>
      <c r="E38" s="113">
        <v>55.990550118123522</v>
      </c>
      <c r="F38" s="114">
        <v>13272</v>
      </c>
      <c r="G38" s="114">
        <v>13694</v>
      </c>
      <c r="H38" s="114">
        <v>13763</v>
      </c>
      <c r="I38" s="114">
        <v>13643</v>
      </c>
      <c r="J38" s="140">
        <v>13429</v>
      </c>
      <c r="K38" s="114">
        <v>-157</v>
      </c>
      <c r="L38" s="116">
        <v>-1.1691116240971033</v>
      </c>
    </row>
    <row r="39" spans="1:12" s="110" customFormat="1" ht="15" customHeight="1" x14ac:dyDescent="0.2">
      <c r="A39" s="120"/>
      <c r="B39" s="119"/>
      <c r="C39" s="258" t="s">
        <v>106</v>
      </c>
      <c r="E39" s="113">
        <v>45.305907172995781</v>
      </c>
      <c r="F39" s="115">
        <v>6013</v>
      </c>
      <c r="G39" s="114">
        <v>6130</v>
      </c>
      <c r="H39" s="114">
        <v>6179</v>
      </c>
      <c r="I39" s="114">
        <v>6071</v>
      </c>
      <c r="J39" s="140">
        <v>5962</v>
      </c>
      <c r="K39" s="114">
        <v>51</v>
      </c>
      <c r="L39" s="116">
        <v>0.85541764508554174</v>
      </c>
    </row>
    <row r="40" spans="1:12" s="110" customFormat="1" ht="15" customHeight="1" x14ac:dyDescent="0.2">
      <c r="A40" s="120"/>
      <c r="B40" s="119"/>
      <c r="C40" s="258" t="s">
        <v>107</v>
      </c>
      <c r="E40" s="113">
        <v>54.694092827004219</v>
      </c>
      <c r="F40" s="115">
        <v>7259</v>
      </c>
      <c r="G40" s="114">
        <v>7564</v>
      </c>
      <c r="H40" s="114">
        <v>7584</v>
      </c>
      <c r="I40" s="114">
        <v>7572</v>
      </c>
      <c r="J40" s="140">
        <v>7467</v>
      </c>
      <c r="K40" s="114">
        <v>-208</v>
      </c>
      <c r="L40" s="116">
        <v>-2.7855899290210258</v>
      </c>
    </row>
    <row r="41" spans="1:12" s="110" customFormat="1" ht="15" customHeight="1" x14ac:dyDescent="0.2">
      <c r="A41" s="120"/>
      <c r="B41" s="320" t="s">
        <v>517</v>
      </c>
      <c r="C41" s="258"/>
      <c r="E41" s="113">
        <v>13.023118461019237</v>
      </c>
      <c r="F41" s="115">
        <v>3087</v>
      </c>
      <c r="G41" s="114">
        <v>3206</v>
      </c>
      <c r="H41" s="114">
        <v>3130</v>
      </c>
      <c r="I41" s="114">
        <v>3190</v>
      </c>
      <c r="J41" s="140">
        <v>2952</v>
      </c>
      <c r="K41" s="114">
        <v>135</v>
      </c>
      <c r="L41" s="116">
        <v>4.5731707317073171</v>
      </c>
    </row>
    <row r="42" spans="1:12" s="110" customFormat="1" ht="15" customHeight="1" x14ac:dyDescent="0.2">
      <c r="A42" s="120"/>
      <c r="B42" s="119"/>
      <c r="C42" s="268" t="s">
        <v>106</v>
      </c>
      <c r="D42" s="182"/>
      <c r="E42" s="113">
        <v>52.348558471007451</v>
      </c>
      <c r="F42" s="115">
        <v>1616</v>
      </c>
      <c r="G42" s="114">
        <v>1698</v>
      </c>
      <c r="H42" s="114">
        <v>1653</v>
      </c>
      <c r="I42" s="114">
        <v>1676</v>
      </c>
      <c r="J42" s="140">
        <v>1550</v>
      </c>
      <c r="K42" s="114">
        <v>66</v>
      </c>
      <c r="L42" s="116">
        <v>4.258064516129032</v>
      </c>
    </row>
    <row r="43" spans="1:12" s="110" customFormat="1" ht="15" customHeight="1" x14ac:dyDescent="0.2">
      <c r="A43" s="120"/>
      <c r="B43" s="119"/>
      <c r="C43" s="268" t="s">
        <v>107</v>
      </c>
      <c r="D43" s="182"/>
      <c r="E43" s="113">
        <v>47.651441528992549</v>
      </c>
      <c r="F43" s="115">
        <v>1471</v>
      </c>
      <c r="G43" s="114">
        <v>1508</v>
      </c>
      <c r="H43" s="114">
        <v>1477</v>
      </c>
      <c r="I43" s="114">
        <v>1514</v>
      </c>
      <c r="J43" s="140">
        <v>1402</v>
      </c>
      <c r="K43" s="114">
        <v>69</v>
      </c>
      <c r="L43" s="116">
        <v>4.9215406562054209</v>
      </c>
    </row>
    <row r="44" spans="1:12" s="110" customFormat="1" ht="15" customHeight="1" x14ac:dyDescent="0.2">
      <c r="A44" s="120"/>
      <c r="B44" s="119" t="s">
        <v>205</v>
      </c>
      <c r="C44" s="268"/>
      <c r="D44" s="182"/>
      <c r="E44" s="113">
        <v>15.630273371582856</v>
      </c>
      <c r="F44" s="115">
        <v>3705</v>
      </c>
      <c r="G44" s="114">
        <v>3980</v>
      </c>
      <c r="H44" s="114">
        <v>4061</v>
      </c>
      <c r="I44" s="114">
        <v>4126</v>
      </c>
      <c r="J44" s="140">
        <v>4119</v>
      </c>
      <c r="K44" s="114">
        <v>-414</v>
      </c>
      <c r="L44" s="116">
        <v>-10.050983248361252</v>
      </c>
    </row>
    <row r="45" spans="1:12" s="110" customFormat="1" ht="15" customHeight="1" x14ac:dyDescent="0.2">
      <c r="A45" s="120"/>
      <c r="B45" s="119"/>
      <c r="C45" s="268" t="s">
        <v>106</v>
      </c>
      <c r="D45" s="182"/>
      <c r="E45" s="113">
        <v>45.775978407557353</v>
      </c>
      <c r="F45" s="115">
        <v>1696</v>
      </c>
      <c r="G45" s="114">
        <v>1785</v>
      </c>
      <c r="H45" s="114">
        <v>1815</v>
      </c>
      <c r="I45" s="114">
        <v>1809</v>
      </c>
      <c r="J45" s="140">
        <v>1804</v>
      </c>
      <c r="K45" s="114">
        <v>-108</v>
      </c>
      <c r="L45" s="116">
        <v>-5.9866962305986693</v>
      </c>
    </row>
    <row r="46" spans="1:12" s="110" customFormat="1" ht="15" customHeight="1" x14ac:dyDescent="0.2">
      <c r="A46" s="123"/>
      <c r="B46" s="124"/>
      <c r="C46" s="260" t="s">
        <v>107</v>
      </c>
      <c r="D46" s="261"/>
      <c r="E46" s="125">
        <v>54.224021592442647</v>
      </c>
      <c r="F46" s="143">
        <v>2009</v>
      </c>
      <c r="G46" s="144">
        <v>2195</v>
      </c>
      <c r="H46" s="144">
        <v>2246</v>
      </c>
      <c r="I46" s="144">
        <v>2317</v>
      </c>
      <c r="J46" s="145">
        <v>2315</v>
      </c>
      <c r="K46" s="144">
        <v>-306</v>
      </c>
      <c r="L46" s="146">
        <v>-13.218142548596113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23704</v>
      </c>
      <c r="E11" s="114">
        <v>24768</v>
      </c>
      <c r="F11" s="114">
        <v>24708</v>
      </c>
      <c r="G11" s="114">
        <v>24884</v>
      </c>
      <c r="H11" s="140">
        <v>24146</v>
      </c>
      <c r="I11" s="115">
        <v>-442</v>
      </c>
      <c r="J11" s="116">
        <v>-1.8305309368011264</v>
      </c>
    </row>
    <row r="12" spans="1:15" s="110" customFormat="1" ht="24.95" customHeight="1" x14ac:dyDescent="0.2">
      <c r="A12" s="193" t="s">
        <v>132</v>
      </c>
      <c r="B12" s="194" t="s">
        <v>133</v>
      </c>
      <c r="C12" s="113">
        <v>2.4004387445156934</v>
      </c>
      <c r="D12" s="115">
        <v>569</v>
      </c>
      <c r="E12" s="114">
        <v>613</v>
      </c>
      <c r="F12" s="114">
        <v>663</v>
      </c>
      <c r="G12" s="114">
        <v>627</v>
      </c>
      <c r="H12" s="140">
        <v>583</v>
      </c>
      <c r="I12" s="115">
        <v>-14</v>
      </c>
      <c r="J12" s="116">
        <v>-2.4013722126929675</v>
      </c>
    </row>
    <row r="13" spans="1:15" s="110" customFormat="1" ht="24.95" customHeight="1" x14ac:dyDescent="0.2">
      <c r="A13" s="193" t="s">
        <v>134</v>
      </c>
      <c r="B13" s="199" t="s">
        <v>214</v>
      </c>
      <c r="C13" s="113">
        <v>0.67499156260546744</v>
      </c>
      <c r="D13" s="115">
        <v>160</v>
      </c>
      <c r="E13" s="114">
        <v>157</v>
      </c>
      <c r="F13" s="114">
        <v>156</v>
      </c>
      <c r="G13" s="114">
        <v>152</v>
      </c>
      <c r="H13" s="140">
        <v>141</v>
      </c>
      <c r="I13" s="115">
        <v>19</v>
      </c>
      <c r="J13" s="116">
        <v>13.475177304964539</v>
      </c>
    </row>
    <row r="14" spans="1:15" s="287" customFormat="1" ht="24.95" customHeight="1" x14ac:dyDescent="0.2">
      <c r="A14" s="193" t="s">
        <v>215</v>
      </c>
      <c r="B14" s="199" t="s">
        <v>137</v>
      </c>
      <c r="C14" s="113">
        <v>5.1847789402632465</v>
      </c>
      <c r="D14" s="115">
        <v>1229</v>
      </c>
      <c r="E14" s="114">
        <v>1236</v>
      </c>
      <c r="F14" s="114">
        <v>1224</v>
      </c>
      <c r="G14" s="114">
        <v>1241</v>
      </c>
      <c r="H14" s="140">
        <v>1237</v>
      </c>
      <c r="I14" s="115">
        <v>-8</v>
      </c>
      <c r="J14" s="116">
        <v>-0.64672594987873888</v>
      </c>
      <c r="K14" s="110"/>
      <c r="L14" s="110"/>
      <c r="M14" s="110"/>
      <c r="N14" s="110"/>
      <c r="O14" s="110"/>
    </row>
    <row r="15" spans="1:15" s="110" customFormat="1" ht="24.95" customHeight="1" x14ac:dyDescent="0.2">
      <c r="A15" s="193" t="s">
        <v>216</v>
      </c>
      <c r="B15" s="199" t="s">
        <v>217</v>
      </c>
      <c r="C15" s="113">
        <v>1.134829564630442</v>
      </c>
      <c r="D15" s="115">
        <v>269</v>
      </c>
      <c r="E15" s="114">
        <v>279</v>
      </c>
      <c r="F15" s="114">
        <v>280</v>
      </c>
      <c r="G15" s="114">
        <v>289</v>
      </c>
      <c r="H15" s="140">
        <v>297</v>
      </c>
      <c r="I15" s="115">
        <v>-28</v>
      </c>
      <c r="J15" s="116">
        <v>-9.4276094276094273</v>
      </c>
    </row>
    <row r="16" spans="1:15" s="287" customFormat="1" ht="24.95" customHeight="1" x14ac:dyDescent="0.2">
      <c r="A16" s="193" t="s">
        <v>218</v>
      </c>
      <c r="B16" s="199" t="s">
        <v>141</v>
      </c>
      <c r="C16" s="113">
        <v>3.3285521430982112</v>
      </c>
      <c r="D16" s="115">
        <v>789</v>
      </c>
      <c r="E16" s="114">
        <v>784</v>
      </c>
      <c r="F16" s="114">
        <v>773</v>
      </c>
      <c r="G16" s="114">
        <v>777</v>
      </c>
      <c r="H16" s="140">
        <v>761</v>
      </c>
      <c r="I16" s="115">
        <v>28</v>
      </c>
      <c r="J16" s="116">
        <v>3.6793692509855451</v>
      </c>
      <c r="K16" s="110"/>
      <c r="L16" s="110"/>
      <c r="M16" s="110"/>
      <c r="N16" s="110"/>
      <c r="O16" s="110"/>
    </row>
    <row r="17" spans="1:15" s="110" customFormat="1" ht="24.95" customHeight="1" x14ac:dyDescent="0.2">
      <c r="A17" s="193" t="s">
        <v>142</v>
      </c>
      <c r="B17" s="199" t="s">
        <v>220</v>
      </c>
      <c r="C17" s="113">
        <v>0.72139723253459331</v>
      </c>
      <c r="D17" s="115">
        <v>171</v>
      </c>
      <c r="E17" s="114">
        <v>173</v>
      </c>
      <c r="F17" s="114">
        <v>171</v>
      </c>
      <c r="G17" s="114">
        <v>175</v>
      </c>
      <c r="H17" s="140">
        <v>179</v>
      </c>
      <c r="I17" s="115">
        <v>-8</v>
      </c>
      <c r="J17" s="116">
        <v>-4.4692737430167595</v>
      </c>
    </row>
    <row r="18" spans="1:15" s="287" customFormat="1" ht="24.95" customHeight="1" x14ac:dyDescent="0.2">
      <c r="A18" s="201" t="s">
        <v>144</v>
      </c>
      <c r="B18" s="202" t="s">
        <v>145</v>
      </c>
      <c r="C18" s="113">
        <v>5.4252446844414441</v>
      </c>
      <c r="D18" s="115">
        <v>1286</v>
      </c>
      <c r="E18" s="114">
        <v>1276</v>
      </c>
      <c r="F18" s="114">
        <v>1292</v>
      </c>
      <c r="G18" s="114">
        <v>1309</v>
      </c>
      <c r="H18" s="140">
        <v>1288</v>
      </c>
      <c r="I18" s="115">
        <v>-2</v>
      </c>
      <c r="J18" s="116">
        <v>-0.15527950310559005</v>
      </c>
      <c r="K18" s="110"/>
      <c r="L18" s="110"/>
      <c r="M18" s="110"/>
      <c r="N18" s="110"/>
      <c r="O18" s="110"/>
    </row>
    <row r="19" spans="1:15" s="110" customFormat="1" ht="24.95" customHeight="1" x14ac:dyDescent="0.2">
      <c r="A19" s="193" t="s">
        <v>146</v>
      </c>
      <c r="B19" s="199" t="s">
        <v>147</v>
      </c>
      <c r="C19" s="113">
        <v>15.01856226797165</v>
      </c>
      <c r="D19" s="115">
        <v>3560</v>
      </c>
      <c r="E19" s="114">
        <v>3645</v>
      </c>
      <c r="F19" s="114">
        <v>3608</v>
      </c>
      <c r="G19" s="114">
        <v>3628</v>
      </c>
      <c r="H19" s="140">
        <v>3582</v>
      </c>
      <c r="I19" s="115">
        <v>-22</v>
      </c>
      <c r="J19" s="116">
        <v>-0.61418202121719712</v>
      </c>
    </row>
    <row r="20" spans="1:15" s="287" customFormat="1" ht="24.95" customHeight="1" x14ac:dyDescent="0.2">
      <c r="A20" s="193" t="s">
        <v>148</v>
      </c>
      <c r="B20" s="199" t="s">
        <v>149</v>
      </c>
      <c r="C20" s="113">
        <v>5.9230509618629767</v>
      </c>
      <c r="D20" s="115">
        <v>1404</v>
      </c>
      <c r="E20" s="114">
        <v>1463</v>
      </c>
      <c r="F20" s="114">
        <v>1469</v>
      </c>
      <c r="G20" s="114">
        <v>1451</v>
      </c>
      <c r="H20" s="140">
        <v>1450</v>
      </c>
      <c r="I20" s="115">
        <v>-46</v>
      </c>
      <c r="J20" s="116">
        <v>-3.1724137931034484</v>
      </c>
      <c r="K20" s="110"/>
      <c r="L20" s="110"/>
      <c r="M20" s="110"/>
      <c r="N20" s="110"/>
      <c r="O20" s="110"/>
    </row>
    <row r="21" spans="1:15" s="110" customFormat="1" ht="24.95" customHeight="1" x14ac:dyDescent="0.2">
      <c r="A21" s="201" t="s">
        <v>150</v>
      </c>
      <c r="B21" s="202" t="s">
        <v>151</v>
      </c>
      <c r="C21" s="113">
        <v>11.382045224434695</v>
      </c>
      <c r="D21" s="115">
        <v>2698</v>
      </c>
      <c r="E21" s="114">
        <v>3079</v>
      </c>
      <c r="F21" s="114">
        <v>3107</v>
      </c>
      <c r="G21" s="114">
        <v>3118</v>
      </c>
      <c r="H21" s="140">
        <v>2923</v>
      </c>
      <c r="I21" s="115">
        <v>-225</v>
      </c>
      <c r="J21" s="116">
        <v>-7.697570988710229</v>
      </c>
    </row>
    <row r="22" spans="1:15" s="110" customFormat="1" ht="24.95" customHeight="1" x14ac:dyDescent="0.2">
      <c r="A22" s="201" t="s">
        <v>152</v>
      </c>
      <c r="B22" s="199" t="s">
        <v>153</v>
      </c>
      <c r="C22" s="113">
        <v>1.4976375295308808</v>
      </c>
      <c r="D22" s="115">
        <v>355</v>
      </c>
      <c r="E22" s="114">
        <v>380</v>
      </c>
      <c r="F22" s="114">
        <v>376</v>
      </c>
      <c r="G22" s="114">
        <v>428</v>
      </c>
      <c r="H22" s="140">
        <v>403</v>
      </c>
      <c r="I22" s="115">
        <v>-48</v>
      </c>
      <c r="J22" s="116">
        <v>-11.910669975186105</v>
      </c>
    </row>
    <row r="23" spans="1:15" s="110" customFormat="1" ht="24.95" customHeight="1" x14ac:dyDescent="0.2">
      <c r="A23" s="193" t="s">
        <v>154</v>
      </c>
      <c r="B23" s="199" t="s">
        <v>155</v>
      </c>
      <c r="C23" s="113">
        <v>1.0462369220384746</v>
      </c>
      <c r="D23" s="115">
        <v>248</v>
      </c>
      <c r="E23" s="114">
        <v>238</v>
      </c>
      <c r="F23" s="114">
        <v>247</v>
      </c>
      <c r="G23" s="114">
        <v>248</v>
      </c>
      <c r="H23" s="140">
        <v>245</v>
      </c>
      <c r="I23" s="115">
        <v>3</v>
      </c>
      <c r="J23" s="116">
        <v>1.2244897959183674</v>
      </c>
    </row>
    <row r="24" spans="1:15" s="110" customFormat="1" ht="24.95" customHeight="1" x14ac:dyDescent="0.2">
      <c r="A24" s="193" t="s">
        <v>156</v>
      </c>
      <c r="B24" s="199" t="s">
        <v>221</v>
      </c>
      <c r="C24" s="113">
        <v>9.4161322983462714</v>
      </c>
      <c r="D24" s="115">
        <v>2232</v>
      </c>
      <c r="E24" s="114">
        <v>2283</v>
      </c>
      <c r="F24" s="114">
        <v>2414</v>
      </c>
      <c r="G24" s="114">
        <v>2279</v>
      </c>
      <c r="H24" s="140">
        <v>2266</v>
      </c>
      <c r="I24" s="115">
        <v>-34</v>
      </c>
      <c r="J24" s="116">
        <v>-1.5004413062665489</v>
      </c>
    </row>
    <row r="25" spans="1:15" s="110" customFormat="1" ht="24.95" customHeight="1" x14ac:dyDescent="0.2">
      <c r="A25" s="193" t="s">
        <v>222</v>
      </c>
      <c r="B25" s="204" t="s">
        <v>159</v>
      </c>
      <c r="C25" s="113">
        <v>13.212959838002025</v>
      </c>
      <c r="D25" s="115">
        <v>3132</v>
      </c>
      <c r="E25" s="114">
        <v>3235</v>
      </c>
      <c r="F25" s="114">
        <v>3268</v>
      </c>
      <c r="G25" s="114">
        <v>3350</v>
      </c>
      <c r="H25" s="140">
        <v>3356</v>
      </c>
      <c r="I25" s="115">
        <v>-224</v>
      </c>
      <c r="J25" s="116">
        <v>-6.6746126340882004</v>
      </c>
    </row>
    <row r="26" spans="1:15" s="110" customFormat="1" ht="24.95" customHeight="1" x14ac:dyDescent="0.2">
      <c r="A26" s="201">
        <v>782.78300000000002</v>
      </c>
      <c r="B26" s="203" t="s">
        <v>160</v>
      </c>
      <c r="C26" s="113">
        <v>2.1304421194735066</v>
      </c>
      <c r="D26" s="115">
        <v>505</v>
      </c>
      <c r="E26" s="114">
        <v>548</v>
      </c>
      <c r="F26" s="114">
        <v>513</v>
      </c>
      <c r="G26" s="114">
        <v>504</v>
      </c>
      <c r="H26" s="140">
        <v>445</v>
      </c>
      <c r="I26" s="115">
        <v>60</v>
      </c>
      <c r="J26" s="116">
        <v>13.48314606741573</v>
      </c>
    </row>
    <row r="27" spans="1:15" s="110" customFormat="1" ht="24.95" customHeight="1" x14ac:dyDescent="0.2">
      <c r="A27" s="193" t="s">
        <v>161</v>
      </c>
      <c r="B27" s="199" t="s">
        <v>162</v>
      </c>
      <c r="C27" s="113">
        <v>1.598886263921701</v>
      </c>
      <c r="D27" s="115">
        <v>379</v>
      </c>
      <c r="E27" s="114">
        <v>366</v>
      </c>
      <c r="F27" s="114">
        <v>371</v>
      </c>
      <c r="G27" s="114">
        <v>407</v>
      </c>
      <c r="H27" s="140">
        <v>369</v>
      </c>
      <c r="I27" s="115">
        <v>10</v>
      </c>
      <c r="J27" s="116">
        <v>2.7100271002710028</v>
      </c>
    </row>
    <row r="28" spans="1:15" s="110" customFormat="1" ht="24.95" customHeight="1" x14ac:dyDescent="0.2">
      <c r="A28" s="193" t="s">
        <v>163</v>
      </c>
      <c r="B28" s="199" t="s">
        <v>164</v>
      </c>
      <c r="C28" s="113">
        <v>4.5899426257171783</v>
      </c>
      <c r="D28" s="115">
        <v>1088</v>
      </c>
      <c r="E28" s="114">
        <v>1189</v>
      </c>
      <c r="F28" s="114">
        <v>981</v>
      </c>
      <c r="G28" s="114">
        <v>1172</v>
      </c>
      <c r="H28" s="140">
        <v>1022</v>
      </c>
      <c r="I28" s="115">
        <v>66</v>
      </c>
      <c r="J28" s="116">
        <v>6.4579256360078281</v>
      </c>
    </row>
    <row r="29" spans="1:15" s="110" customFormat="1" ht="24.95" customHeight="1" x14ac:dyDescent="0.2">
      <c r="A29" s="193">
        <v>86</v>
      </c>
      <c r="B29" s="199" t="s">
        <v>165</v>
      </c>
      <c r="C29" s="113">
        <v>6.5305433682078977</v>
      </c>
      <c r="D29" s="115">
        <v>1548</v>
      </c>
      <c r="E29" s="114">
        <v>1527</v>
      </c>
      <c r="F29" s="114">
        <v>1523</v>
      </c>
      <c r="G29" s="114">
        <v>1501</v>
      </c>
      <c r="H29" s="140">
        <v>1453</v>
      </c>
      <c r="I29" s="115">
        <v>95</v>
      </c>
      <c r="J29" s="116">
        <v>6.5381968341362695</v>
      </c>
    </row>
    <row r="30" spans="1:15" s="110" customFormat="1" ht="24.95" customHeight="1" x14ac:dyDescent="0.2">
      <c r="A30" s="193">
        <v>87.88</v>
      </c>
      <c r="B30" s="204" t="s">
        <v>166</v>
      </c>
      <c r="C30" s="113">
        <v>3.8474519068511643</v>
      </c>
      <c r="D30" s="115">
        <v>912</v>
      </c>
      <c r="E30" s="114">
        <v>949</v>
      </c>
      <c r="F30" s="114">
        <v>951</v>
      </c>
      <c r="G30" s="114">
        <v>928</v>
      </c>
      <c r="H30" s="140">
        <v>902</v>
      </c>
      <c r="I30" s="115">
        <v>10</v>
      </c>
      <c r="J30" s="116">
        <v>1.1086474501108647</v>
      </c>
    </row>
    <row r="31" spans="1:15" s="110" customFormat="1" ht="24.95" customHeight="1" x14ac:dyDescent="0.2">
      <c r="A31" s="193" t="s">
        <v>167</v>
      </c>
      <c r="B31" s="199" t="s">
        <v>168</v>
      </c>
      <c r="C31" s="113">
        <v>10.120654741815727</v>
      </c>
      <c r="D31" s="115">
        <v>2399</v>
      </c>
      <c r="E31" s="114">
        <v>2584</v>
      </c>
      <c r="F31" s="114">
        <v>2545</v>
      </c>
      <c r="G31" s="114">
        <v>2541</v>
      </c>
      <c r="H31" s="140">
        <v>2481</v>
      </c>
      <c r="I31" s="115">
        <v>-82</v>
      </c>
      <c r="J31" s="116">
        <v>-3.3051189036678759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2.4004387445156934</v>
      </c>
      <c r="D34" s="115">
        <v>569</v>
      </c>
      <c r="E34" s="114">
        <v>613</v>
      </c>
      <c r="F34" s="114">
        <v>663</v>
      </c>
      <c r="G34" s="114">
        <v>627</v>
      </c>
      <c r="H34" s="140">
        <v>583</v>
      </c>
      <c r="I34" s="115">
        <v>-14</v>
      </c>
      <c r="J34" s="116">
        <v>-2.4013722126929675</v>
      </c>
    </row>
    <row r="35" spans="1:10" s="110" customFormat="1" ht="24.95" customHeight="1" x14ac:dyDescent="0.2">
      <c r="A35" s="292" t="s">
        <v>171</v>
      </c>
      <c r="B35" s="293" t="s">
        <v>172</v>
      </c>
      <c r="C35" s="113">
        <v>11.285015187310158</v>
      </c>
      <c r="D35" s="115">
        <v>2675</v>
      </c>
      <c r="E35" s="114">
        <v>2669</v>
      </c>
      <c r="F35" s="114">
        <v>2672</v>
      </c>
      <c r="G35" s="114">
        <v>2702</v>
      </c>
      <c r="H35" s="140">
        <v>2666</v>
      </c>
      <c r="I35" s="115">
        <v>9</v>
      </c>
      <c r="J35" s="116">
        <v>0.33758439609902474</v>
      </c>
    </row>
    <row r="36" spans="1:10" s="110" customFormat="1" ht="24.95" customHeight="1" x14ac:dyDescent="0.2">
      <c r="A36" s="294" t="s">
        <v>173</v>
      </c>
      <c r="B36" s="295" t="s">
        <v>174</v>
      </c>
      <c r="C36" s="125">
        <v>86.314546068174153</v>
      </c>
      <c r="D36" s="143">
        <v>20460</v>
      </c>
      <c r="E36" s="144">
        <v>21486</v>
      </c>
      <c r="F36" s="144">
        <v>21373</v>
      </c>
      <c r="G36" s="144">
        <v>21555</v>
      </c>
      <c r="H36" s="145">
        <v>20897</v>
      </c>
      <c r="I36" s="143">
        <v>-437</v>
      </c>
      <c r="J36" s="146">
        <v>-2.0912092644877256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23704</v>
      </c>
      <c r="F11" s="264">
        <v>24768</v>
      </c>
      <c r="G11" s="264">
        <v>24708</v>
      </c>
      <c r="H11" s="264">
        <v>24884</v>
      </c>
      <c r="I11" s="265">
        <v>24146</v>
      </c>
      <c r="J11" s="263">
        <v>-442</v>
      </c>
      <c r="K11" s="266">
        <v>-1.8305309368011264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37.68140398245022</v>
      </c>
      <c r="E13" s="115">
        <v>8932</v>
      </c>
      <c r="F13" s="114">
        <v>9324</v>
      </c>
      <c r="G13" s="114">
        <v>9382</v>
      </c>
      <c r="H13" s="114">
        <v>9473</v>
      </c>
      <c r="I13" s="140">
        <v>9250</v>
      </c>
      <c r="J13" s="115">
        <v>-318</v>
      </c>
      <c r="K13" s="116">
        <v>-3.4378378378378378</v>
      </c>
    </row>
    <row r="14" spans="1:15" ht="15.95" customHeight="1" x14ac:dyDescent="0.2">
      <c r="A14" s="306" t="s">
        <v>230</v>
      </c>
      <c r="B14" s="307"/>
      <c r="C14" s="308"/>
      <c r="D14" s="113">
        <v>45.751771852851839</v>
      </c>
      <c r="E14" s="115">
        <v>10845</v>
      </c>
      <c r="F14" s="114">
        <v>11317</v>
      </c>
      <c r="G14" s="114">
        <v>11384</v>
      </c>
      <c r="H14" s="114">
        <v>11221</v>
      </c>
      <c r="I14" s="140">
        <v>10931</v>
      </c>
      <c r="J14" s="115">
        <v>-86</v>
      </c>
      <c r="K14" s="116">
        <v>-0.78675327051504895</v>
      </c>
    </row>
    <row r="15" spans="1:15" ht="15.95" customHeight="1" x14ac:dyDescent="0.2">
      <c r="A15" s="306" t="s">
        <v>231</v>
      </c>
      <c r="B15" s="307"/>
      <c r="C15" s="308"/>
      <c r="D15" s="113">
        <v>6.3786702666216675</v>
      </c>
      <c r="E15" s="115">
        <v>1512</v>
      </c>
      <c r="F15" s="114">
        <v>1505</v>
      </c>
      <c r="G15" s="114">
        <v>1485</v>
      </c>
      <c r="H15" s="114">
        <v>1501</v>
      </c>
      <c r="I15" s="140">
        <v>1453</v>
      </c>
      <c r="J15" s="115">
        <v>59</v>
      </c>
      <c r="K15" s="116">
        <v>4.0605643496214725</v>
      </c>
    </row>
    <row r="16" spans="1:15" ht="15.95" customHeight="1" x14ac:dyDescent="0.2">
      <c r="A16" s="306" t="s">
        <v>232</v>
      </c>
      <c r="B16" s="307"/>
      <c r="C16" s="308"/>
      <c r="D16" s="113">
        <v>7.9142760715491054</v>
      </c>
      <c r="E16" s="115">
        <v>1876</v>
      </c>
      <c r="F16" s="114">
        <v>2051</v>
      </c>
      <c r="G16" s="114">
        <v>1888</v>
      </c>
      <c r="H16" s="114">
        <v>2093</v>
      </c>
      <c r="I16" s="140">
        <v>1945</v>
      </c>
      <c r="J16" s="115">
        <v>-69</v>
      </c>
      <c r="K16" s="116">
        <v>-3.5475578406169666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1.8140398245021938</v>
      </c>
      <c r="E18" s="115">
        <v>430</v>
      </c>
      <c r="F18" s="114">
        <v>451</v>
      </c>
      <c r="G18" s="114">
        <v>487</v>
      </c>
      <c r="H18" s="114">
        <v>448</v>
      </c>
      <c r="I18" s="140">
        <v>427</v>
      </c>
      <c r="J18" s="115">
        <v>3</v>
      </c>
      <c r="K18" s="116">
        <v>0.70257611241217799</v>
      </c>
    </row>
    <row r="19" spans="1:11" ht="14.1" customHeight="1" x14ac:dyDescent="0.2">
      <c r="A19" s="306" t="s">
        <v>235</v>
      </c>
      <c r="B19" s="307" t="s">
        <v>236</v>
      </c>
      <c r="C19" s="308"/>
      <c r="D19" s="113">
        <v>1.2571717853526831</v>
      </c>
      <c r="E19" s="115">
        <v>298</v>
      </c>
      <c r="F19" s="114">
        <v>307</v>
      </c>
      <c r="G19" s="114">
        <v>343</v>
      </c>
      <c r="H19" s="114">
        <v>318</v>
      </c>
      <c r="I19" s="140">
        <v>287</v>
      </c>
      <c r="J19" s="115">
        <v>11</v>
      </c>
      <c r="K19" s="116">
        <v>3.8327526132404182</v>
      </c>
    </row>
    <row r="20" spans="1:11" ht="14.1" customHeight="1" x14ac:dyDescent="0.2">
      <c r="A20" s="306">
        <v>12</v>
      </c>
      <c r="B20" s="307" t="s">
        <v>237</v>
      </c>
      <c r="C20" s="308"/>
      <c r="D20" s="113">
        <v>0.99983125210934864</v>
      </c>
      <c r="E20" s="115">
        <v>237</v>
      </c>
      <c r="F20" s="114">
        <v>238</v>
      </c>
      <c r="G20" s="114">
        <v>255</v>
      </c>
      <c r="H20" s="114">
        <v>260</v>
      </c>
      <c r="I20" s="140">
        <v>261</v>
      </c>
      <c r="J20" s="115">
        <v>-24</v>
      </c>
      <c r="K20" s="116">
        <v>-9.1954022988505741</v>
      </c>
    </row>
    <row r="21" spans="1:11" ht="14.1" customHeight="1" x14ac:dyDescent="0.2">
      <c r="A21" s="306">
        <v>21</v>
      </c>
      <c r="B21" s="307" t="s">
        <v>238</v>
      </c>
      <c r="C21" s="308"/>
      <c r="D21" s="113">
        <v>0.11812352345595679</v>
      </c>
      <c r="E21" s="115">
        <v>28</v>
      </c>
      <c r="F21" s="114">
        <v>26</v>
      </c>
      <c r="G21" s="114">
        <v>26</v>
      </c>
      <c r="H21" s="114">
        <v>22</v>
      </c>
      <c r="I21" s="140">
        <v>32</v>
      </c>
      <c r="J21" s="115">
        <v>-4</v>
      </c>
      <c r="K21" s="116">
        <v>-12.5</v>
      </c>
    </row>
    <row r="22" spans="1:11" ht="14.1" customHeight="1" x14ac:dyDescent="0.2">
      <c r="A22" s="306">
        <v>22</v>
      </c>
      <c r="B22" s="307" t="s">
        <v>239</v>
      </c>
      <c r="C22" s="308"/>
      <c r="D22" s="113">
        <v>0.3248396895038812</v>
      </c>
      <c r="E22" s="115">
        <v>77</v>
      </c>
      <c r="F22" s="114">
        <v>82</v>
      </c>
      <c r="G22" s="114">
        <v>81</v>
      </c>
      <c r="H22" s="114">
        <v>83</v>
      </c>
      <c r="I22" s="140">
        <v>76</v>
      </c>
      <c r="J22" s="115">
        <v>1</v>
      </c>
      <c r="K22" s="116">
        <v>1.3157894736842106</v>
      </c>
    </row>
    <row r="23" spans="1:11" ht="14.1" customHeight="1" x14ac:dyDescent="0.2">
      <c r="A23" s="306">
        <v>23</v>
      </c>
      <c r="B23" s="307" t="s">
        <v>240</v>
      </c>
      <c r="C23" s="308"/>
      <c r="D23" s="113">
        <v>0.30374620317246037</v>
      </c>
      <c r="E23" s="115">
        <v>72</v>
      </c>
      <c r="F23" s="114">
        <v>83</v>
      </c>
      <c r="G23" s="114">
        <v>88</v>
      </c>
      <c r="H23" s="114">
        <v>84</v>
      </c>
      <c r="I23" s="140">
        <v>69</v>
      </c>
      <c r="J23" s="115">
        <v>3</v>
      </c>
      <c r="K23" s="116">
        <v>4.3478260869565215</v>
      </c>
    </row>
    <row r="24" spans="1:11" ht="14.1" customHeight="1" x14ac:dyDescent="0.2">
      <c r="A24" s="306">
        <v>24</v>
      </c>
      <c r="B24" s="307" t="s">
        <v>241</v>
      </c>
      <c r="C24" s="308"/>
      <c r="D24" s="113">
        <v>0.89436382045224438</v>
      </c>
      <c r="E24" s="115">
        <v>212</v>
      </c>
      <c r="F24" s="114">
        <v>218</v>
      </c>
      <c r="G24" s="114">
        <v>221</v>
      </c>
      <c r="H24" s="114">
        <v>216</v>
      </c>
      <c r="I24" s="140">
        <v>213</v>
      </c>
      <c r="J24" s="115">
        <v>-1</v>
      </c>
      <c r="K24" s="116">
        <v>-0.46948356807511737</v>
      </c>
    </row>
    <row r="25" spans="1:11" ht="14.1" customHeight="1" x14ac:dyDescent="0.2">
      <c r="A25" s="306">
        <v>25</v>
      </c>
      <c r="B25" s="307" t="s">
        <v>242</v>
      </c>
      <c r="C25" s="308"/>
      <c r="D25" s="113">
        <v>1.2360782990212622</v>
      </c>
      <c r="E25" s="115">
        <v>293</v>
      </c>
      <c r="F25" s="114">
        <v>301</v>
      </c>
      <c r="G25" s="114">
        <v>306</v>
      </c>
      <c r="H25" s="114">
        <v>322</v>
      </c>
      <c r="I25" s="140">
        <v>290</v>
      </c>
      <c r="J25" s="115">
        <v>3</v>
      </c>
      <c r="K25" s="116">
        <v>1.0344827586206897</v>
      </c>
    </row>
    <row r="26" spans="1:11" ht="14.1" customHeight="1" x14ac:dyDescent="0.2">
      <c r="A26" s="306">
        <v>26</v>
      </c>
      <c r="B26" s="307" t="s">
        <v>243</v>
      </c>
      <c r="C26" s="308"/>
      <c r="D26" s="113">
        <v>1.0799865001687479</v>
      </c>
      <c r="E26" s="115">
        <v>256</v>
      </c>
      <c r="F26" s="114">
        <v>251</v>
      </c>
      <c r="G26" s="114">
        <v>255</v>
      </c>
      <c r="H26" s="114">
        <v>257</v>
      </c>
      <c r="I26" s="140">
        <v>234</v>
      </c>
      <c r="J26" s="115">
        <v>22</v>
      </c>
      <c r="K26" s="116">
        <v>9.4017094017094021</v>
      </c>
    </row>
    <row r="27" spans="1:11" ht="14.1" customHeight="1" x14ac:dyDescent="0.2">
      <c r="A27" s="306">
        <v>27</v>
      </c>
      <c r="B27" s="307" t="s">
        <v>244</v>
      </c>
      <c r="C27" s="308"/>
      <c r="D27" s="113">
        <v>0.5863989200134998</v>
      </c>
      <c r="E27" s="115">
        <v>139</v>
      </c>
      <c r="F27" s="114">
        <v>137</v>
      </c>
      <c r="G27" s="114">
        <v>128</v>
      </c>
      <c r="H27" s="114">
        <v>128</v>
      </c>
      <c r="I27" s="140">
        <v>123</v>
      </c>
      <c r="J27" s="115">
        <v>16</v>
      </c>
      <c r="K27" s="116">
        <v>13.008130081300813</v>
      </c>
    </row>
    <row r="28" spans="1:11" ht="14.1" customHeight="1" x14ac:dyDescent="0.2">
      <c r="A28" s="306">
        <v>28</v>
      </c>
      <c r="B28" s="307" t="s">
        <v>245</v>
      </c>
      <c r="C28" s="308"/>
      <c r="D28" s="113">
        <v>0.147654404319946</v>
      </c>
      <c r="E28" s="115">
        <v>35</v>
      </c>
      <c r="F28" s="114">
        <v>30</v>
      </c>
      <c r="G28" s="114">
        <v>32</v>
      </c>
      <c r="H28" s="114">
        <v>36</v>
      </c>
      <c r="I28" s="140">
        <v>36</v>
      </c>
      <c r="J28" s="115">
        <v>-1</v>
      </c>
      <c r="K28" s="116">
        <v>-2.7777777777777777</v>
      </c>
    </row>
    <row r="29" spans="1:11" ht="14.1" customHeight="1" x14ac:dyDescent="0.2">
      <c r="A29" s="306">
        <v>29</v>
      </c>
      <c r="B29" s="307" t="s">
        <v>246</v>
      </c>
      <c r="C29" s="308"/>
      <c r="D29" s="113">
        <v>2.9573067836652043</v>
      </c>
      <c r="E29" s="115">
        <v>701</v>
      </c>
      <c r="F29" s="114">
        <v>758</v>
      </c>
      <c r="G29" s="114">
        <v>755</v>
      </c>
      <c r="H29" s="114">
        <v>768</v>
      </c>
      <c r="I29" s="140">
        <v>756</v>
      </c>
      <c r="J29" s="115">
        <v>-55</v>
      </c>
      <c r="K29" s="116">
        <v>-7.2751322751322753</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2.5818427269659128</v>
      </c>
      <c r="E31" s="115">
        <v>612</v>
      </c>
      <c r="F31" s="114">
        <v>657</v>
      </c>
      <c r="G31" s="114">
        <v>655</v>
      </c>
      <c r="H31" s="114">
        <v>656</v>
      </c>
      <c r="I31" s="140">
        <v>656</v>
      </c>
      <c r="J31" s="115">
        <v>-44</v>
      </c>
      <c r="K31" s="116">
        <v>-6.7073170731707314</v>
      </c>
    </row>
    <row r="32" spans="1:11" ht="14.1" customHeight="1" x14ac:dyDescent="0.2">
      <c r="A32" s="306">
        <v>31</v>
      </c>
      <c r="B32" s="307" t="s">
        <v>251</v>
      </c>
      <c r="C32" s="308"/>
      <c r="D32" s="113">
        <v>0.40921363482956463</v>
      </c>
      <c r="E32" s="115">
        <v>97</v>
      </c>
      <c r="F32" s="114">
        <v>95</v>
      </c>
      <c r="G32" s="114">
        <v>85</v>
      </c>
      <c r="H32" s="114">
        <v>87</v>
      </c>
      <c r="I32" s="140">
        <v>81</v>
      </c>
      <c r="J32" s="115">
        <v>16</v>
      </c>
      <c r="K32" s="116">
        <v>19.753086419753085</v>
      </c>
    </row>
    <row r="33" spans="1:11" ht="14.1" customHeight="1" x14ac:dyDescent="0.2">
      <c r="A33" s="306">
        <v>32</v>
      </c>
      <c r="B33" s="307" t="s">
        <v>252</v>
      </c>
      <c r="C33" s="308"/>
      <c r="D33" s="113">
        <v>1.2360782990212622</v>
      </c>
      <c r="E33" s="115">
        <v>293</v>
      </c>
      <c r="F33" s="114">
        <v>265</v>
      </c>
      <c r="G33" s="114">
        <v>288</v>
      </c>
      <c r="H33" s="114">
        <v>279</v>
      </c>
      <c r="I33" s="140">
        <v>285</v>
      </c>
      <c r="J33" s="115">
        <v>8</v>
      </c>
      <c r="K33" s="116">
        <v>2.807017543859649</v>
      </c>
    </row>
    <row r="34" spans="1:11" ht="14.1" customHeight="1" x14ac:dyDescent="0.2">
      <c r="A34" s="306">
        <v>33</v>
      </c>
      <c r="B34" s="307" t="s">
        <v>253</v>
      </c>
      <c r="C34" s="308"/>
      <c r="D34" s="113">
        <v>0.33749578130273372</v>
      </c>
      <c r="E34" s="115">
        <v>80</v>
      </c>
      <c r="F34" s="114">
        <v>74</v>
      </c>
      <c r="G34" s="114">
        <v>76</v>
      </c>
      <c r="H34" s="114">
        <v>77</v>
      </c>
      <c r="I34" s="140">
        <v>89</v>
      </c>
      <c r="J34" s="115">
        <v>-9</v>
      </c>
      <c r="K34" s="116">
        <v>-10.112359550561798</v>
      </c>
    </row>
    <row r="35" spans="1:11" ht="14.1" customHeight="1" x14ac:dyDescent="0.2">
      <c r="A35" s="306">
        <v>34</v>
      </c>
      <c r="B35" s="307" t="s">
        <v>254</v>
      </c>
      <c r="C35" s="308"/>
      <c r="D35" s="113">
        <v>5.4547755653054333</v>
      </c>
      <c r="E35" s="115">
        <v>1293</v>
      </c>
      <c r="F35" s="114">
        <v>1325</v>
      </c>
      <c r="G35" s="114">
        <v>1335</v>
      </c>
      <c r="H35" s="114">
        <v>1329</v>
      </c>
      <c r="I35" s="140">
        <v>1299</v>
      </c>
      <c r="J35" s="115">
        <v>-6</v>
      </c>
      <c r="K35" s="116">
        <v>-0.46189376443418012</v>
      </c>
    </row>
    <row r="36" spans="1:11" ht="14.1" customHeight="1" x14ac:dyDescent="0.2">
      <c r="A36" s="306">
        <v>41</v>
      </c>
      <c r="B36" s="307" t="s">
        <v>255</v>
      </c>
      <c r="C36" s="308"/>
      <c r="D36" s="113">
        <v>0.30374620317246037</v>
      </c>
      <c r="E36" s="115">
        <v>72</v>
      </c>
      <c r="F36" s="114">
        <v>88</v>
      </c>
      <c r="G36" s="114">
        <v>82</v>
      </c>
      <c r="H36" s="114">
        <v>82</v>
      </c>
      <c r="I36" s="140">
        <v>84</v>
      </c>
      <c r="J36" s="115">
        <v>-12</v>
      </c>
      <c r="K36" s="116">
        <v>-14.285714285714286</v>
      </c>
    </row>
    <row r="37" spans="1:11" ht="14.1" customHeight="1" x14ac:dyDescent="0.2">
      <c r="A37" s="306">
        <v>42</v>
      </c>
      <c r="B37" s="307" t="s">
        <v>256</v>
      </c>
      <c r="C37" s="308"/>
      <c r="D37" s="113">
        <v>7.171785352683091E-2</v>
      </c>
      <c r="E37" s="115">
        <v>17</v>
      </c>
      <c r="F37" s="114">
        <v>15</v>
      </c>
      <c r="G37" s="114">
        <v>17</v>
      </c>
      <c r="H37" s="114">
        <v>16</v>
      </c>
      <c r="I37" s="140">
        <v>14</v>
      </c>
      <c r="J37" s="115">
        <v>3</v>
      </c>
      <c r="K37" s="116">
        <v>21.428571428571427</v>
      </c>
    </row>
    <row r="38" spans="1:11" ht="14.1" customHeight="1" x14ac:dyDescent="0.2">
      <c r="A38" s="306">
        <v>43</v>
      </c>
      <c r="B38" s="307" t="s">
        <v>257</v>
      </c>
      <c r="C38" s="308"/>
      <c r="D38" s="113">
        <v>0.5863989200134998</v>
      </c>
      <c r="E38" s="115">
        <v>139</v>
      </c>
      <c r="F38" s="114">
        <v>125</v>
      </c>
      <c r="G38" s="114">
        <v>123</v>
      </c>
      <c r="H38" s="114">
        <v>140</v>
      </c>
      <c r="I38" s="140">
        <v>129</v>
      </c>
      <c r="J38" s="115">
        <v>10</v>
      </c>
      <c r="K38" s="116">
        <v>7.7519379844961236</v>
      </c>
    </row>
    <row r="39" spans="1:11" ht="14.1" customHeight="1" x14ac:dyDescent="0.2">
      <c r="A39" s="306">
        <v>51</v>
      </c>
      <c r="B39" s="307" t="s">
        <v>258</v>
      </c>
      <c r="C39" s="308"/>
      <c r="D39" s="113">
        <v>7.4460006749915628</v>
      </c>
      <c r="E39" s="115">
        <v>1765</v>
      </c>
      <c r="F39" s="114">
        <v>1842</v>
      </c>
      <c r="G39" s="114">
        <v>1832</v>
      </c>
      <c r="H39" s="114">
        <v>1789</v>
      </c>
      <c r="I39" s="140">
        <v>1770</v>
      </c>
      <c r="J39" s="115">
        <v>-5</v>
      </c>
      <c r="K39" s="116">
        <v>-0.2824858757062147</v>
      </c>
    </row>
    <row r="40" spans="1:11" ht="14.1" customHeight="1" x14ac:dyDescent="0.2">
      <c r="A40" s="306" t="s">
        <v>259</v>
      </c>
      <c r="B40" s="307" t="s">
        <v>260</v>
      </c>
      <c r="C40" s="308"/>
      <c r="D40" s="113">
        <v>6.4166385420182248</v>
      </c>
      <c r="E40" s="115">
        <v>1521</v>
      </c>
      <c r="F40" s="114">
        <v>1593</v>
      </c>
      <c r="G40" s="114">
        <v>1579</v>
      </c>
      <c r="H40" s="114">
        <v>1532</v>
      </c>
      <c r="I40" s="140">
        <v>1514</v>
      </c>
      <c r="J40" s="115">
        <v>7</v>
      </c>
      <c r="K40" s="116">
        <v>0.46235138705416118</v>
      </c>
    </row>
    <row r="41" spans="1:11" ht="14.1" customHeight="1" x14ac:dyDescent="0.2">
      <c r="A41" s="306"/>
      <c r="B41" s="307" t="s">
        <v>261</v>
      </c>
      <c r="C41" s="308"/>
      <c r="D41" s="113">
        <v>3.7672966587917651</v>
      </c>
      <c r="E41" s="115">
        <v>893</v>
      </c>
      <c r="F41" s="114">
        <v>947</v>
      </c>
      <c r="G41" s="114">
        <v>926</v>
      </c>
      <c r="H41" s="114">
        <v>889</v>
      </c>
      <c r="I41" s="140">
        <v>864</v>
      </c>
      <c r="J41" s="115">
        <v>29</v>
      </c>
      <c r="K41" s="116">
        <v>3.3564814814814814</v>
      </c>
    </row>
    <row r="42" spans="1:11" ht="14.1" customHeight="1" x14ac:dyDescent="0.2">
      <c r="A42" s="306">
        <v>52</v>
      </c>
      <c r="B42" s="307" t="s">
        <v>262</v>
      </c>
      <c r="C42" s="308"/>
      <c r="D42" s="113">
        <v>4.9232197097536279</v>
      </c>
      <c r="E42" s="115">
        <v>1167</v>
      </c>
      <c r="F42" s="114">
        <v>1207</v>
      </c>
      <c r="G42" s="114">
        <v>1234</v>
      </c>
      <c r="H42" s="114">
        <v>1226</v>
      </c>
      <c r="I42" s="140">
        <v>1206</v>
      </c>
      <c r="J42" s="115">
        <v>-39</v>
      </c>
      <c r="K42" s="116">
        <v>-3.2338308457711444</v>
      </c>
    </row>
    <row r="43" spans="1:11" ht="14.1" customHeight="1" x14ac:dyDescent="0.2">
      <c r="A43" s="306" t="s">
        <v>263</v>
      </c>
      <c r="B43" s="307" t="s">
        <v>264</v>
      </c>
      <c r="C43" s="308"/>
      <c r="D43" s="113">
        <v>4.7038474519068512</v>
      </c>
      <c r="E43" s="115">
        <v>1115</v>
      </c>
      <c r="F43" s="114">
        <v>1147</v>
      </c>
      <c r="G43" s="114">
        <v>1169</v>
      </c>
      <c r="H43" s="114">
        <v>1164</v>
      </c>
      <c r="I43" s="140">
        <v>1155</v>
      </c>
      <c r="J43" s="115">
        <v>-40</v>
      </c>
      <c r="K43" s="116">
        <v>-3.4632034632034632</v>
      </c>
    </row>
    <row r="44" spans="1:11" ht="14.1" customHeight="1" x14ac:dyDescent="0.2">
      <c r="A44" s="306">
        <v>53</v>
      </c>
      <c r="B44" s="307" t="s">
        <v>265</v>
      </c>
      <c r="C44" s="308"/>
      <c r="D44" s="113">
        <v>1.8351333108336145</v>
      </c>
      <c r="E44" s="115">
        <v>435</v>
      </c>
      <c r="F44" s="114">
        <v>470</v>
      </c>
      <c r="G44" s="114">
        <v>472</v>
      </c>
      <c r="H44" s="114">
        <v>471</v>
      </c>
      <c r="I44" s="140">
        <v>468</v>
      </c>
      <c r="J44" s="115">
        <v>-33</v>
      </c>
      <c r="K44" s="116">
        <v>-7.0512820512820511</v>
      </c>
    </row>
    <row r="45" spans="1:11" ht="14.1" customHeight="1" x14ac:dyDescent="0.2">
      <c r="A45" s="306" t="s">
        <v>266</v>
      </c>
      <c r="B45" s="307" t="s">
        <v>267</v>
      </c>
      <c r="C45" s="308"/>
      <c r="D45" s="113">
        <v>1.7802902463719203</v>
      </c>
      <c r="E45" s="115">
        <v>422</v>
      </c>
      <c r="F45" s="114">
        <v>457</v>
      </c>
      <c r="G45" s="114">
        <v>456</v>
      </c>
      <c r="H45" s="114">
        <v>456</v>
      </c>
      <c r="I45" s="140">
        <v>456</v>
      </c>
      <c r="J45" s="115">
        <v>-34</v>
      </c>
      <c r="K45" s="116">
        <v>-7.4561403508771926</v>
      </c>
    </row>
    <row r="46" spans="1:11" ht="14.1" customHeight="1" x14ac:dyDescent="0.2">
      <c r="A46" s="306">
        <v>54</v>
      </c>
      <c r="B46" s="307" t="s">
        <v>268</v>
      </c>
      <c r="C46" s="308"/>
      <c r="D46" s="113">
        <v>13.141241984475194</v>
      </c>
      <c r="E46" s="115">
        <v>3115</v>
      </c>
      <c r="F46" s="114">
        <v>3179</v>
      </c>
      <c r="G46" s="114">
        <v>3283</v>
      </c>
      <c r="H46" s="114">
        <v>3326</v>
      </c>
      <c r="I46" s="140">
        <v>3400</v>
      </c>
      <c r="J46" s="115">
        <v>-285</v>
      </c>
      <c r="K46" s="116">
        <v>-8.382352941176471</v>
      </c>
    </row>
    <row r="47" spans="1:11" ht="14.1" customHeight="1" x14ac:dyDescent="0.2">
      <c r="A47" s="306">
        <v>61</v>
      </c>
      <c r="B47" s="307" t="s">
        <v>269</v>
      </c>
      <c r="C47" s="308"/>
      <c r="D47" s="113">
        <v>0.74249071886601414</v>
      </c>
      <c r="E47" s="115">
        <v>176</v>
      </c>
      <c r="F47" s="114">
        <v>179</v>
      </c>
      <c r="G47" s="114">
        <v>186</v>
      </c>
      <c r="H47" s="114">
        <v>186</v>
      </c>
      <c r="I47" s="140">
        <v>185</v>
      </c>
      <c r="J47" s="115">
        <v>-9</v>
      </c>
      <c r="K47" s="116">
        <v>-4.8648648648648649</v>
      </c>
    </row>
    <row r="48" spans="1:11" ht="14.1" customHeight="1" x14ac:dyDescent="0.2">
      <c r="A48" s="306">
        <v>62</v>
      </c>
      <c r="B48" s="307" t="s">
        <v>270</v>
      </c>
      <c r="C48" s="308"/>
      <c r="D48" s="113">
        <v>9.2937900776240294</v>
      </c>
      <c r="E48" s="115">
        <v>2203</v>
      </c>
      <c r="F48" s="114">
        <v>2334</v>
      </c>
      <c r="G48" s="114">
        <v>2212</v>
      </c>
      <c r="H48" s="114">
        <v>2248</v>
      </c>
      <c r="I48" s="140">
        <v>2180</v>
      </c>
      <c r="J48" s="115">
        <v>23</v>
      </c>
      <c r="K48" s="116">
        <v>1.0550458715596329</v>
      </c>
    </row>
    <row r="49" spans="1:11" ht="14.1" customHeight="1" x14ac:dyDescent="0.2">
      <c r="A49" s="306">
        <v>63</v>
      </c>
      <c r="B49" s="307" t="s">
        <v>271</v>
      </c>
      <c r="C49" s="308"/>
      <c r="D49" s="113">
        <v>11.715322308471144</v>
      </c>
      <c r="E49" s="115">
        <v>2777</v>
      </c>
      <c r="F49" s="114">
        <v>3164</v>
      </c>
      <c r="G49" s="114">
        <v>3304</v>
      </c>
      <c r="H49" s="114">
        <v>3215</v>
      </c>
      <c r="I49" s="140">
        <v>2947</v>
      </c>
      <c r="J49" s="115">
        <v>-170</v>
      </c>
      <c r="K49" s="116">
        <v>-5.7685782151340348</v>
      </c>
    </row>
    <row r="50" spans="1:11" ht="14.1" customHeight="1" x14ac:dyDescent="0.2">
      <c r="A50" s="306" t="s">
        <v>272</v>
      </c>
      <c r="B50" s="307" t="s">
        <v>273</v>
      </c>
      <c r="C50" s="308"/>
      <c r="D50" s="113">
        <v>0.67499156260546744</v>
      </c>
      <c r="E50" s="115">
        <v>160</v>
      </c>
      <c r="F50" s="114">
        <v>155</v>
      </c>
      <c r="G50" s="114">
        <v>167</v>
      </c>
      <c r="H50" s="114">
        <v>178</v>
      </c>
      <c r="I50" s="140">
        <v>152</v>
      </c>
      <c r="J50" s="115">
        <v>8</v>
      </c>
      <c r="K50" s="116">
        <v>5.2631578947368425</v>
      </c>
    </row>
    <row r="51" spans="1:11" ht="14.1" customHeight="1" x14ac:dyDescent="0.2">
      <c r="A51" s="306" t="s">
        <v>274</v>
      </c>
      <c r="B51" s="307" t="s">
        <v>275</v>
      </c>
      <c r="C51" s="308"/>
      <c r="D51" s="113">
        <v>10.019406007424907</v>
      </c>
      <c r="E51" s="115">
        <v>2375</v>
      </c>
      <c r="F51" s="114">
        <v>2749</v>
      </c>
      <c r="G51" s="114">
        <v>2859</v>
      </c>
      <c r="H51" s="114">
        <v>2799</v>
      </c>
      <c r="I51" s="140">
        <v>2566</v>
      </c>
      <c r="J51" s="115">
        <v>-191</v>
      </c>
      <c r="K51" s="116">
        <v>-7.4434918160561185</v>
      </c>
    </row>
    <row r="52" spans="1:11" ht="14.1" customHeight="1" x14ac:dyDescent="0.2">
      <c r="A52" s="306">
        <v>71</v>
      </c>
      <c r="B52" s="307" t="s">
        <v>276</v>
      </c>
      <c r="C52" s="308"/>
      <c r="D52" s="113">
        <v>14.600911238609518</v>
      </c>
      <c r="E52" s="115">
        <v>3461</v>
      </c>
      <c r="F52" s="114">
        <v>3508</v>
      </c>
      <c r="G52" s="114">
        <v>3427</v>
      </c>
      <c r="H52" s="114">
        <v>3445</v>
      </c>
      <c r="I52" s="140">
        <v>3397</v>
      </c>
      <c r="J52" s="115">
        <v>64</v>
      </c>
      <c r="K52" s="116">
        <v>1.8840153076243744</v>
      </c>
    </row>
    <row r="53" spans="1:11" ht="14.1" customHeight="1" x14ac:dyDescent="0.2">
      <c r="A53" s="306" t="s">
        <v>277</v>
      </c>
      <c r="B53" s="307" t="s">
        <v>278</v>
      </c>
      <c r="C53" s="308"/>
      <c r="D53" s="113">
        <v>1.5398245021937227</v>
      </c>
      <c r="E53" s="115">
        <v>365</v>
      </c>
      <c r="F53" s="114">
        <v>366</v>
      </c>
      <c r="G53" s="114">
        <v>367</v>
      </c>
      <c r="H53" s="114">
        <v>361</v>
      </c>
      <c r="I53" s="140">
        <v>350</v>
      </c>
      <c r="J53" s="115">
        <v>15</v>
      </c>
      <c r="K53" s="116">
        <v>4.2857142857142856</v>
      </c>
    </row>
    <row r="54" spans="1:11" ht="14.1" customHeight="1" x14ac:dyDescent="0.2">
      <c r="A54" s="306" t="s">
        <v>279</v>
      </c>
      <c r="B54" s="307" t="s">
        <v>280</v>
      </c>
      <c r="C54" s="308"/>
      <c r="D54" s="113">
        <v>12.217347283158961</v>
      </c>
      <c r="E54" s="115">
        <v>2896</v>
      </c>
      <c r="F54" s="114">
        <v>2933</v>
      </c>
      <c r="G54" s="114">
        <v>2851</v>
      </c>
      <c r="H54" s="114">
        <v>2871</v>
      </c>
      <c r="I54" s="140">
        <v>2836</v>
      </c>
      <c r="J54" s="115">
        <v>60</v>
      </c>
      <c r="K54" s="116">
        <v>2.1156558533145273</v>
      </c>
    </row>
    <row r="55" spans="1:11" ht="14.1" customHeight="1" x14ac:dyDescent="0.2">
      <c r="A55" s="306">
        <v>72</v>
      </c>
      <c r="B55" s="307" t="s">
        <v>281</v>
      </c>
      <c r="C55" s="308"/>
      <c r="D55" s="113">
        <v>1.5862301721228484</v>
      </c>
      <c r="E55" s="115">
        <v>376</v>
      </c>
      <c r="F55" s="114">
        <v>375</v>
      </c>
      <c r="G55" s="114">
        <v>380</v>
      </c>
      <c r="H55" s="114">
        <v>381</v>
      </c>
      <c r="I55" s="140">
        <v>373</v>
      </c>
      <c r="J55" s="115">
        <v>3</v>
      </c>
      <c r="K55" s="116">
        <v>0.80428954423592491</v>
      </c>
    </row>
    <row r="56" spans="1:11" ht="14.1" customHeight="1" x14ac:dyDescent="0.2">
      <c r="A56" s="306" t="s">
        <v>282</v>
      </c>
      <c r="B56" s="307" t="s">
        <v>283</v>
      </c>
      <c r="C56" s="308"/>
      <c r="D56" s="113">
        <v>0.23624704691191359</v>
      </c>
      <c r="E56" s="115">
        <v>56</v>
      </c>
      <c r="F56" s="114">
        <v>49</v>
      </c>
      <c r="G56" s="114">
        <v>50</v>
      </c>
      <c r="H56" s="114">
        <v>56</v>
      </c>
      <c r="I56" s="140">
        <v>51</v>
      </c>
      <c r="J56" s="115">
        <v>5</v>
      </c>
      <c r="K56" s="116">
        <v>9.8039215686274517</v>
      </c>
    </row>
    <row r="57" spans="1:11" ht="14.1" customHeight="1" x14ac:dyDescent="0.2">
      <c r="A57" s="306" t="s">
        <v>284</v>
      </c>
      <c r="B57" s="307" t="s">
        <v>285</v>
      </c>
      <c r="C57" s="308"/>
      <c r="D57" s="113">
        <v>1.084205197435032</v>
      </c>
      <c r="E57" s="115">
        <v>257</v>
      </c>
      <c r="F57" s="114">
        <v>264</v>
      </c>
      <c r="G57" s="114">
        <v>263</v>
      </c>
      <c r="H57" s="114">
        <v>262</v>
      </c>
      <c r="I57" s="140">
        <v>258</v>
      </c>
      <c r="J57" s="115">
        <v>-1</v>
      </c>
      <c r="K57" s="116">
        <v>-0.38759689922480622</v>
      </c>
    </row>
    <row r="58" spans="1:11" ht="14.1" customHeight="1" x14ac:dyDescent="0.2">
      <c r="A58" s="306">
        <v>73</v>
      </c>
      <c r="B58" s="307" t="s">
        <v>286</v>
      </c>
      <c r="C58" s="308"/>
      <c r="D58" s="113">
        <v>0.93233209584880194</v>
      </c>
      <c r="E58" s="115">
        <v>221</v>
      </c>
      <c r="F58" s="114">
        <v>217</v>
      </c>
      <c r="G58" s="114">
        <v>222</v>
      </c>
      <c r="H58" s="114">
        <v>225</v>
      </c>
      <c r="I58" s="140">
        <v>223</v>
      </c>
      <c r="J58" s="115">
        <v>-2</v>
      </c>
      <c r="K58" s="116">
        <v>-0.89686098654708524</v>
      </c>
    </row>
    <row r="59" spans="1:11" ht="14.1" customHeight="1" x14ac:dyDescent="0.2">
      <c r="A59" s="306" t="s">
        <v>287</v>
      </c>
      <c r="B59" s="307" t="s">
        <v>288</v>
      </c>
      <c r="C59" s="308"/>
      <c r="D59" s="113">
        <v>0.67921025987175165</v>
      </c>
      <c r="E59" s="115">
        <v>161</v>
      </c>
      <c r="F59" s="114">
        <v>158</v>
      </c>
      <c r="G59" s="114">
        <v>157</v>
      </c>
      <c r="H59" s="114">
        <v>162</v>
      </c>
      <c r="I59" s="140">
        <v>155</v>
      </c>
      <c r="J59" s="115">
        <v>6</v>
      </c>
      <c r="K59" s="116">
        <v>3.870967741935484</v>
      </c>
    </row>
    <row r="60" spans="1:11" ht="14.1" customHeight="1" x14ac:dyDescent="0.2">
      <c r="A60" s="306">
        <v>81</v>
      </c>
      <c r="B60" s="307" t="s">
        <v>289</v>
      </c>
      <c r="C60" s="308"/>
      <c r="D60" s="113">
        <v>3.7546405669929124</v>
      </c>
      <c r="E60" s="115">
        <v>890</v>
      </c>
      <c r="F60" s="114">
        <v>910</v>
      </c>
      <c r="G60" s="114">
        <v>864</v>
      </c>
      <c r="H60" s="114">
        <v>885</v>
      </c>
      <c r="I60" s="140">
        <v>830</v>
      </c>
      <c r="J60" s="115">
        <v>60</v>
      </c>
      <c r="K60" s="116">
        <v>7.2289156626506026</v>
      </c>
    </row>
    <row r="61" spans="1:11" ht="14.1" customHeight="1" x14ac:dyDescent="0.2">
      <c r="A61" s="306" t="s">
        <v>290</v>
      </c>
      <c r="B61" s="307" t="s">
        <v>291</v>
      </c>
      <c r="C61" s="308"/>
      <c r="D61" s="113">
        <v>0.99139385757678034</v>
      </c>
      <c r="E61" s="115">
        <v>235</v>
      </c>
      <c r="F61" s="114">
        <v>203</v>
      </c>
      <c r="G61" s="114">
        <v>207</v>
      </c>
      <c r="H61" s="114">
        <v>203</v>
      </c>
      <c r="I61" s="140">
        <v>199</v>
      </c>
      <c r="J61" s="115">
        <v>36</v>
      </c>
      <c r="K61" s="116">
        <v>18.090452261306531</v>
      </c>
    </row>
    <row r="62" spans="1:11" ht="14.1" customHeight="1" x14ac:dyDescent="0.2">
      <c r="A62" s="306" t="s">
        <v>292</v>
      </c>
      <c r="B62" s="307" t="s">
        <v>293</v>
      </c>
      <c r="C62" s="308"/>
      <c r="D62" s="113">
        <v>1.2445156935538306</v>
      </c>
      <c r="E62" s="115">
        <v>295</v>
      </c>
      <c r="F62" s="114">
        <v>309</v>
      </c>
      <c r="G62" s="114">
        <v>295</v>
      </c>
      <c r="H62" s="114">
        <v>273</v>
      </c>
      <c r="I62" s="140">
        <v>260</v>
      </c>
      <c r="J62" s="115">
        <v>35</v>
      </c>
      <c r="K62" s="116">
        <v>13.461538461538462</v>
      </c>
    </row>
    <row r="63" spans="1:11" ht="14.1" customHeight="1" x14ac:dyDescent="0.2">
      <c r="A63" s="306"/>
      <c r="B63" s="307" t="s">
        <v>294</v>
      </c>
      <c r="C63" s="308"/>
      <c r="D63" s="113">
        <v>0.99139385757678034</v>
      </c>
      <c r="E63" s="115">
        <v>235</v>
      </c>
      <c r="F63" s="114">
        <v>242</v>
      </c>
      <c r="G63" s="114">
        <v>228</v>
      </c>
      <c r="H63" s="114">
        <v>212</v>
      </c>
      <c r="I63" s="140">
        <v>207</v>
      </c>
      <c r="J63" s="115">
        <v>28</v>
      </c>
      <c r="K63" s="116">
        <v>13.526570048309178</v>
      </c>
    </row>
    <row r="64" spans="1:11" ht="14.1" customHeight="1" x14ac:dyDescent="0.2">
      <c r="A64" s="306" t="s">
        <v>295</v>
      </c>
      <c r="B64" s="307" t="s">
        <v>296</v>
      </c>
      <c r="C64" s="308"/>
      <c r="D64" s="113">
        <v>0.68764765440431996</v>
      </c>
      <c r="E64" s="115">
        <v>163</v>
      </c>
      <c r="F64" s="114">
        <v>195</v>
      </c>
      <c r="G64" s="114">
        <v>147</v>
      </c>
      <c r="H64" s="114">
        <v>193</v>
      </c>
      <c r="I64" s="140">
        <v>162</v>
      </c>
      <c r="J64" s="115">
        <v>1</v>
      </c>
      <c r="K64" s="116">
        <v>0.61728395061728392</v>
      </c>
    </row>
    <row r="65" spans="1:11" ht="14.1" customHeight="1" x14ac:dyDescent="0.2">
      <c r="A65" s="306" t="s">
        <v>297</v>
      </c>
      <c r="B65" s="307" t="s">
        <v>298</v>
      </c>
      <c r="C65" s="308"/>
      <c r="D65" s="113">
        <v>0.4851501856226797</v>
      </c>
      <c r="E65" s="115">
        <v>115</v>
      </c>
      <c r="F65" s="114">
        <v>118</v>
      </c>
      <c r="G65" s="114">
        <v>131</v>
      </c>
      <c r="H65" s="114">
        <v>126</v>
      </c>
      <c r="I65" s="140">
        <v>129</v>
      </c>
      <c r="J65" s="115">
        <v>-14</v>
      </c>
      <c r="K65" s="116">
        <v>-10.852713178294573</v>
      </c>
    </row>
    <row r="66" spans="1:11" ht="14.1" customHeight="1" x14ac:dyDescent="0.2">
      <c r="A66" s="306">
        <v>82</v>
      </c>
      <c r="B66" s="307" t="s">
        <v>299</v>
      </c>
      <c r="C66" s="308"/>
      <c r="D66" s="113">
        <v>1.5862301721228484</v>
      </c>
      <c r="E66" s="115">
        <v>376</v>
      </c>
      <c r="F66" s="114">
        <v>391</v>
      </c>
      <c r="G66" s="114">
        <v>388</v>
      </c>
      <c r="H66" s="114">
        <v>390</v>
      </c>
      <c r="I66" s="140">
        <v>373</v>
      </c>
      <c r="J66" s="115">
        <v>3</v>
      </c>
      <c r="K66" s="116">
        <v>0.80428954423592491</v>
      </c>
    </row>
    <row r="67" spans="1:11" ht="14.1" customHeight="1" x14ac:dyDescent="0.2">
      <c r="A67" s="306" t="s">
        <v>300</v>
      </c>
      <c r="B67" s="307" t="s">
        <v>301</v>
      </c>
      <c r="C67" s="308"/>
      <c r="D67" s="113">
        <v>0.63280458994262567</v>
      </c>
      <c r="E67" s="115">
        <v>150</v>
      </c>
      <c r="F67" s="114">
        <v>162</v>
      </c>
      <c r="G67" s="114">
        <v>165</v>
      </c>
      <c r="H67" s="114">
        <v>166</v>
      </c>
      <c r="I67" s="140">
        <v>146</v>
      </c>
      <c r="J67" s="115">
        <v>4</v>
      </c>
      <c r="K67" s="116">
        <v>2.7397260273972601</v>
      </c>
    </row>
    <row r="68" spans="1:11" ht="14.1" customHeight="1" x14ac:dyDescent="0.2">
      <c r="A68" s="306" t="s">
        <v>302</v>
      </c>
      <c r="B68" s="307" t="s">
        <v>303</v>
      </c>
      <c r="C68" s="308"/>
      <c r="D68" s="113">
        <v>0.4851501856226797</v>
      </c>
      <c r="E68" s="115">
        <v>115</v>
      </c>
      <c r="F68" s="114">
        <v>114</v>
      </c>
      <c r="G68" s="114">
        <v>119</v>
      </c>
      <c r="H68" s="114">
        <v>113</v>
      </c>
      <c r="I68" s="140">
        <v>114</v>
      </c>
      <c r="J68" s="115">
        <v>1</v>
      </c>
      <c r="K68" s="116">
        <v>0.8771929824561403</v>
      </c>
    </row>
    <row r="69" spans="1:11" ht="14.1" customHeight="1" x14ac:dyDescent="0.2">
      <c r="A69" s="306">
        <v>83</v>
      </c>
      <c r="B69" s="307" t="s">
        <v>304</v>
      </c>
      <c r="C69" s="308"/>
      <c r="D69" s="113">
        <v>1.9574755315558556</v>
      </c>
      <c r="E69" s="115">
        <v>464</v>
      </c>
      <c r="F69" s="114">
        <v>495</v>
      </c>
      <c r="G69" s="114">
        <v>462</v>
      </c>
      <c r="H69" s="114">
        <v>480</v>
      </c>
      <c r="I69" s="140">
        <v>463</v>
      </c>
      <c r="J69" s="115">
        <v>1</v>
      </c>
      <c r="K69" s="116">
        <v>0.21598272138228941</v>
      </c>
    </row>
    <row r="70" spans="1:11" ht="14.1" customHeight="1" x14ac:dyDescent="0.2">
      <c r="A70" s="306" t="s">
        <v>305</v>
      </c>
      <c r="B70" s="307" t="s">
        <v>306</v>
      </c>
      <c r="C70" s="308"/>
      <c r="D70" s="113">
        <v>1.1981100236247046</v>
      </c>
      <c r="E70" s="115">
        <v>284</v>
      </c>
      <c r="F70" s="114">
        <v>311</v>
      </c>
      <c r="G70" s="114">
        <v>283</v>
      </c>
      <c r="H70" s="114">
        <v>297</v>
      </c>
      <c r="I70" s="140">
        <v>279</v>
      </c>
      <c r="J70" s="115">
        <v>5</v>
      </c>
      <c r="K70" s="116">
        <v>1.7921146953405018</v>
      </c>
    </row>
    <row r="71" spans="1:11" ht="14.1" customHeight="1" x14ac:dyDescent="0.2">
      <c r="A71" s="306"/>
      <c r="B71" s="307" t="s">
        <v>307</v>
      </c>
      <c r="C71" s="308"/>
      <c r="D71" s="113">
        <v>0.65811677354033071</v>
      </c>
      <c r="E71" s="115">
        <v>156</v>
      </c>
      <c r="F71" s="114">
        <v>171</v>
      </c>
      <c r="G71" s="114">
        <v>155</v>
      </c>
      <c r="H71" s="114">
        <v>162</v>
      </c>
      <c r="I71" s="140">
        <v>141</v>
      </c>
      <c r="J71" s="115">
        <v>15</v>
      </c>
      <c r="K71" s="116">
        <v>10.638297872340425</v>
      </c>
    </row>
    <row r="72" spans="1:11" ht="14.1" customHeight="1" x14ac:dyDescent="0.2">
      <c r="A72" s="306">
        <v>84</v>
      </c>
      <c r="B72" s="307" t="s">
        <v>308</v>
      </c>
      <c r="C72" s="308"/>
      <c r="D72" s="113">
        <v>3.9191697603779954</v>
      </c>
      <c r="E72" s="115">
        <v>929</v>
      </c>
      <c r="F72" s="114">
        <v>1013</v>
      </c>
      <c r="G72" s="114">
        <v>895</v>
      </c>
      <c r="H72" s="114">
        <v>1035</v>
      </c>
      <c r="I72" s="140">
        <v>910</v>
      </c>
      <c r="J72" s="115">
        <v>19</v>
      </c>
      <c r="K72" s="116">
        <v>2.087912087912088</v>
      </c>
    </row>
    <row r="73" spans="1:11" ht="14.1" customHeight="1" x14ac:dyDescent="0.2">
      <c r="A73" s="306" t="s">
        <v>309</v>
      </c>
      <c r="B73" s="307" t="s">
        <v>310</v>
      </c>
      <c r="C73" s="308"/>
      <c r="D73" s="113">
        <v>0.11812352345595679</v>
      </c>
      <c r="E73" s="115">
        <v>28</v>
      </c>
      <c r="F73" s="114">
        <v>29</v>
      </c>
      <c r="G73" s="114">
        <v>29</v>
      </c>
      <c r="H73" s="114">
        <v>27</v>
      </c>
      <c r="I73" s="140">
        <v>26</v>
      </c>
      <c r="J73" s="115">
        <v>2</v>
      </c>
      <c r="K73" s="116">
        <v>7.6923076923076925</v>
      </c>
    </row>
    <row r="74" spans="1:11" ht="14.1" customHeight="1" x14ac:dyDescent="0.2">
      <c r="A74" s="306" t="s">
        <v>311</v>
      </c>
      <c r="B74" s="307" t="s">
        <v>312</v>
      </c>
      <c r="C74" s="308"/>
      <c r="D74" s="113">
        <v>0.11390482618967263</v>
      </c>
      <c r="E74" s="115">
        <v>27</v>
      </c>
      <c r="F74" s="114">
        <v>25</v>
      </c>
      <c r="G74" s="114">
        <v>20</v>
      </c>
      <c r="H74" s="114">
        <v>21</v>
      </c>
      <c r="I74" s="140">
        <v>21</v>
      </c>
      <c r="J74" s="115">
        <v>6</v>
      </c>
      <c r="K74" s="116">
        <v>28.571428571428573</v>
      </c>
    </row>
    <row r="75" spans="1:11" ht="14.1" customHeight="1" x14ac:dyDescent="0.2">
      <c r="A75" s="306" t="s">
        <v>313</v>
      </c>
      <c r="B75" s="307" t="s">
        <v>314</v>
      </c>
      <c r="C75" s="308"/>
      <c r="D75" s="113">
        <v>2.5438744515693554</v>
      </c>
      <c r="E75" s="115">
        <v>603</v>
      </c>
      <c r="F75" s="114">
        <v>695</v>
      </c>
      <c r="G75" s="114">
        <v>602</v>
      </c>
      <c r="H75" s="114">
        <v>730</v>
      </c>
      <c r="I75" s="140">
        <v>623</v>
      </c>
      <c r="J75" s="115">
        <v>-20</v>
      </c>
      <c r="K75" s="116">
        <v>-3.2102728731942216</v>
      </c>
    </row>
    <row r="76" spans="1:11" ht="14.1" customHeight="1" x14ac:dyDescent="0.2">
      <c r="A76" s="306">
        <v>91</v>
      </c>
      <c r="B76" s="307" t="s">
        <v>315</v>
      </c>
      <c r="C76" s="308"/>
      <c r="D76" s="113">
        <v>7.171785352683091E-2</v>
      </c>
      <c r="E76" s="115">
        <v>17</v>
      </c>
      <c r="F76" s="114">
        <v>19</v>
      </c>
      <c r="G76" s="114" t="s">
        <v>514</v>
      </c>
      <c r="H76" s="114">
        <v>15</v>
      </c>
      <c r="I76" s="140">
        <v>15</v>
      </c>
      <c r="J76" s="115">
        <v>2</v>
      </c>
      <c r="K76" s="116">
        <v>13.333333333333334</v>
      </c>
    </row>
    <row r="77" spans="1:11" ht="14.1" customHeight="1" x14ac:dyDescent="0.2">
      <c r="A77" s="306">
        <v>92</v>
      </c>
      <c r="B77" s="307" t="s">
        <v>316</v>
      </c>
      <c r="C77" s="308"/>
      <c r="D77" s="113">
        <v>0.712959838002025</v>
      </c>
      <c r="E77" s="115">
        <v>169</v>
      </c>
      <c r="F77" s="114">
        <v>182</v>
      </c>
      <c r="G77" s="114">
        <v>184</v>
      </c>
      <c r="H77" s="114">
        <v>183</v>
      </c>
      <c r="I77" s="140">
        <v>181</v>
      </c>
      <c r="J77" s="115">
        <v>-12</v>
      </c>
      <c r="K77" s="116">
        <v>-6.6298342541436464</v>
      </c>
    </row>
    <row r="78" spans="1:11" ht="14.1" customHeight="1" x14ac:dyDescent="0.2">
      <c r="A78" s="306">
        <v>93</v>
      </c>
      <c r="B78" s="307" t="s">
        <v>317</v>
      </c>
      <c r="C78" s="308"/>
      <c r="D78" s="113" t="s">
        <v>514</v>
      </c>
      <c r="E78" s="115" t="s">
        <v>514</v>
      </c>
      <c r="F78" s="114">
        <v>18</v>
      </c>
      <c r="G78" s="114">
        <v>16</v>
      </c>
      <c r="H78" s="114">
        <v>17</v>
      </c>
      <c r="I78" s="140">
        <v>18</v>
      </c>
      <c r="J78" s="115" t="s">
        <v>514</v>
      </c>
      <c r="K78" s="116" t="s">
        <v>514</v>
      </c>
    </row>
    <row r="79" spans="1:11" ht="14.1" customHeight="1" x14ac:dyDescent="0.2">
      <c r="A79" s="306">
        <v>94</v>
      </c>
      <c r="B79" s="307" t="s">
        <v>318</v>
      </c>
      <c r="C79" s="308"/>
      <c r="D79" s="113">
        <v>0.5821802227472157</v>
      </c>
      <c r="E79" s="115">
        <v>138</v>
      </c>
      <c r="F79" s="114">
        <v>132</v>
      </c>
      <c r="G79" s="114">
        <v>123</v>
      </c>
      <c r="H79" s="114">
        <v>131</v>
      </c>
      <c r="I79" s="140">
        <v>134</v>
      </c>
      <c r="J79" s="115">
        <v>4</v>
      </c>
      <c r="K79" s="116">
        <v>2.9850746268656718</v>
      </c>
    </row>
    <row r="80" spans="1:11" ht="14.1" customHeight="1" x14ac:dyDescent="0.2">
      <c r="A80" s="306" t="s">
        <v>319</v>
      </c>
      <c r="B80" s="307" t="s">
        <v>320</v>
      </c>
      <c r="C80" s="308"/>
      <c r="D80" s="113" t="s">
        <v>514</v>
      </c>
      <c r="E80" s="115" t="s">
        <v>514</v>
      </c>
      <c r="F80" s="114">
        <v>0</v>
      </c>
      <c r="G80" s="114" t="s">
        <v>514</v>
      </c>
      <c r="H80" s="114">
        <v>6</v>
      </c>
      <c r="I80" s="140">
        <v>8</v>
      </c>
      <c r="J80" s="115" t="s">
        <v>514</v>
      </c>
      <c r="K80" s="116" t="s">
        <v>514</v>
      </c>
    </row>
    <row r="81" spans="1:11" ht="14.1" customHeight="1" x14ac:dyDescent="0.2">
      <c r="A81" s="310" t="s">
        <v>321</v>
      </c>
      <c r="B81" s="311" t="s">
        <v>334</v>
      </c>
      <c r="C81" s="312"/>
      <c r="D81" s="125">
        <v>2.2738778265271682</v>
      </c>
      <c r="E81" s="143">
        <v>539</v>
      </c>
      <c r="F81" s="144">
        <v>571</v>
      </c>
      <c r="G81" s="144">
        <v>569</v>
      </c>
      <c r="H81" s="144">
        <v>596</v>
      </c>
      <c r="I81" s="145">
        <v>567</v>
      </c>
      <c r="J81" s="143">
        <v>-28</v>
      </c>
      <c r="K81" s="146">
        <v>-4.9382716049382713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15686</v>
      </c>
      <c r="G12" s="536">
        <v>11710</v>
      </c>
      <c r="H12" s="536">
        <v>17251</v>
      </c>
      <c r="I12" s="536">
        <v>13249</v>
      </c>
      <c r="J12" s="537">
        <v>15242</v>
      </c>
      <c r="K12" s="538">
        <v>444</v>
      </c>
      <c r="L12" s="349">
        <v>2.9130035428421466</v>
      </c>
    </row>
    <row r="13" spans="1:17" s="110" customFormat="1" ht="15" customHeight="1" x14ac:dyDescent="0.2">
      <c r="A13" s="350" t="s">
        <v>345</v>
      </c>
      <c r="B13" s="351" t="s">
        <v>346</v>
      </c>
      <c r="C13" s="347"/>
      <c r="D13" s="347"/>
      <c r="E13" s="348"/>
      <c r="F13" s="536">
        <v>8899</v>
      </c>
      <c r="G13" s="536">
        <v>6303</v>
      </c>
      <c r="H13" s="536">
        <v>9757</v>
      </c>
      <c r="I13" s="536">
        <v>7992</v>
      </c>
      <c r="J13" s="537">
        <v>8538</v>
      </c>
      <c r="K13" s="538">
        <v>361</v>
      </c>
      <c r="L13" s="349">
        <v>4.2281564769266806</v>
      </c>
    </row>
    <row r="14" spans="1:17" s="110" customFormat="1" ht="22.5" customHeight="1" x14ac:dyDescent="0.2">
      <c r="A14" s="350"/>
      <c r="B14" s="351" t="s">
        <v>347</v>
      </c>
      <c r="C14" s="347"/>
      <c r="D14" s="347"/>
      <c r="E14" s="348"/>
      <c r="F14" s="536">
        <v>6787</v>
      </c>
      <c r="G14" s="536">
        <v>5407</v>
      </c>
      <c r="H14" s="536">
        <v>7494</v>
      </c>
      <c r="I14" s="536">
        <v>5257</v>
      </c>
      <c r="J14" s="537">
        <v>6704</v>
      </c>
      <c r="K14" s="538">
        <v>83</v>
      </c>
      <c r="L14" s="349">
        <v>1.2380668257756564</v>
      </c>
    </row>
    <row r="15" spans="1:17" s="110" customFormat="1" ht="15" customHeight="1" x14ac:dyDescent="0.2">
      <c r="A15" s="350" t="s">
        <v>348</v>
      </c>
      <c r="B15" s="351" t="s">
        <v>108</v>
      </c>
      <c r="C15" s="347"/>
      <c r="D15" s="347"/>
      <c r="E15" s="348"/>
      <c r="F15" s="536">
        <v>2694</v>
      </c>
      <c r="G15" s="536">
        <v>2225</v>
      </c>
      <c r="H15" s="536">
        <v>5997</v>
      </c>
      <c r="I15" s="536">
        <v>2088</v>
      </c>
      <c r="J15" s="537">
        <v>2547</v>
      </c>
      <c r="K15" s="538">
        <v>147</v>
      </c>
      <c r="L15" s="349">
        <v>5.7714958775029448</v>
      </c>
    </row>
    <row r="16" spans="1:17" s="110" customFormat="1" ht="15" customHeight="1" x14ac:dyDescent="0.2">
      <c r="A16" s="350"/>
      <c r="B16" s="351" t="s">
        <v>109</v>
      </c>
      <c r="C16" s="347"/>
      <c r="D16" s="347"/>
      <c r="E16" s="348"/>
      <c r="F16" s="536">
        <v>10917</v>
      </c>
      <c r="G16" s="536">
        <v>8266</v>
      </c>
      <c r="H16" s="536">
        <v>9755</v>
      </c>
      <c r="I16" s="536">
        <v>9466</v>
      </c>
      <c r="J16" s="537">
        <v>10778</v>
      </c>
      <c r="K16" s="538">
        <v>139</v>
      </c>
      <c r="L16" s="349">
        <v>1.2896641306364818</v>
      </c>
    </row>
    <row r="17" spans="1:12" s="110" customFormat="1" ht="15" customHeight="1" x14ac:dyDescent="0.2">
      <c r="A17" s="350"/>
      <c r="B17" s="351" t="s">
        <v>110</v>
      </c>
      <c r="C17" s="347"/>
      <c r="D17" s="347"/>
      <c r="E17" s="348"/>
      <c r="F17" s="536">
        <v>1875</v>
      </c>
      <c r="G17" s="536">
        <v>1052</v>
      </c>
      <c r="H17" s="536">
        <v>1333</v>
      </c>
      <c r="I17" s="536">
        <v>1533</v>
      </c>
      <c r="J17" s="537">
        <v>1744</v>
      </c>
      <c r="K17" s="538">
        <v>131</v>
      </c>
      <c r="L17" s="349">
        <v>7.511467889908257</v>
      </c>
    </row>
    <row r="18" spans="1:12" s="110" customFormat="1" ht="15" customHeight="1" x14ac:dyDescent="0.2">
      <c r="A18" s="350"/>
      <c r="B18" s="351" t="s">
        <v>111</v>
      </c>
      <c r="C18" s="347"/>
      <c r="D18" s="347"/>
      <c r="E18" s="348"/>
      <c r="F18" s="536">
        <v>200</v>
      </c>
      <c r="G18" s="536">
        <v>167</v>
      </c>
      <c r="H18" s="536">
        <v>166</v>
      </c>
      <c r="I18" s="536">
        <v>162</v>
      </c>
      <c r="J18" s="537">
        <v>173</v>
      </c>
      <c r="K18" s="538">
        <v>27</v>
      </c>
      <c r="L18" s="349">
        <v>15.606936416184972</v>
      </c>
    </row>
    <row r="19" spans="1:12" s="110" customFormat="1" ht="15" customHeight="1" x14ac:dyDescent="0.2">
      <c r="A19" s="118" t="s">
        <v>113</v>
      </c>
      <c r="B19" s="119" t="s">
        <v>181</v>
      </c>
      <c r="C19" s="347"/>
      <c r="D19" s="347"/>
      <c r="E19" s="348"/>
      <c r="F19" s="536">
        <v>9861</v>
      </c>
      <c r="G19" s="536">
        <v>6720</v>
      </c>
      <c r="H19" s="536">
        <v>11799</v>
      </c>
      <c r="I19" s="536">
        <v>8404</v>
      </c>
      <c r="J19" s="537">
        <v>9605</v>
      </c>
      <c r="K19" s="538">
        <v>256</v>
      </c>
      <c r="L19" s="349">
        <v>2.6652785007808433</v>
      </c>
    </row>
    <row r="20" spans="1:12" s="110" customFormat="1" ht="15" customHeight="1" x14ac:dyDescent="0.2">
      <c r="A20" s="118"/>
      <c r="B20" s="119" t="s">
        <v>182</v>
      </c>
      <c r="C20" s="347"/>
      <c r="D20" s="347"/>
      <c r="E20" s="348"/>
      <c r="F20" s="536">
        <v>5825</v>
      </c>
      <c r="G20" s="536">
        <v>4990</v>
      </c>
      <c r="H20" s="536">
        <v>5452</v>
      </c>
      <c r="I20" s="536">
        <v>4845</v>
      </c>
      <c r="J20" s="537">
        <v>5637</v>
      </c>
      <c r="K20" s="538">
        <v>188</v>
      </c>
      <c r="L20" s="349">
        <v>3.3351073265921589</v>
      </c>
    </row>
    <row r="21" spans="1:12" s="110" customFormat="1" ht="15" customHeight="1" x14ac:dyDescent="0.2">
      <c r="A21" s="118" t="s">
        <v>113</v>
      </c>
      <c r="B21" s="119" t="s">
        <v>116</v>
      </c>
      <c r="C21" s="347"/>
      <c r="D21" s="347"/>
      <c r="E21" s="348"/>
      <c r="F21" s="536">
        <v>13197</v>
      </c>
      <c r="G21" s="536">
        <v>9710</v>
      </c>
      <c r="H21" s="536">
        <v>14805</v>
      </c>
      <c r="I21" s="536">
        <v>11143</v>
      </c>
      <c r="J21" s="537">
        <v>13089</v>
      </c>
      <c r="K21" s="538">
        <v>108</v>
      </c>
      <c r="L21" s="349">
        <v>0.82512033004813201</v>
      </c>
    </row>
    <row r="22" spans="1:12" s="110" customFormat="1" ht="15" customHeight="1" x14ac:dyDescent="0.2">
      <c r="A22" s="118"/>
      <c r="B22" s="119" t="s">
        <v>117</v>
      </c>
      <c r="C22" s="347"/>
      <c r="D22" s="347"/>
      <c r="E22" s="348"/>
      <c r="F22" s="536">
        <v>2478</v>
      </c>
      <c r="G22" s="536">
        <v>1991</v>
      </c>
      <c r="H22" s="536">
        <v>2438</v>
      </c>
      <c r="I22" s="536">
        <v>2096</v>
      </c>
      <c r="J22" s="537">
        <v>2143</v>
      </c>
      <c r="K22" s="538">
        <v>335</v>
      </c>
      <c r="L22" s="349">
        <v>15.632291180587961</v>
      </c>
    </row>
    <row r="23" spans="1:12" s="110" customFormat="1" ht="15" customHeight="1" x14ac:dyDescent="0.2">
      <c r="A23" s="352" t="s">
        <v>348</v>
      </c>
      <c r="B23" s="353" t="s">
        <v>193</v>
      </c>
      <c r="C23" s="354"/>
      <c r="D23" s="354"/>
      <c r="E23" s="355"/>
      <c r="F23" s="539">
        <v>236</v>
      </c>
      <c r="G23" s="539">
        <v>242</v>
      </c>
      <c r="H23" s="539">
        <v>2845</v>
      </c>
      <c r="I23" s="539">
        <v>81</v>
      </c>
      <c r="J23" s="540">
        <v>292</v>
      </c>
      <c r="K23" s="541">
        <v>-56</v>
      </c>
      <c r="L23" s="356">
        <v>-19.17808219178082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34.299999999999997</v>
      </c>
      <c r="G25" s="542">
        <v>41</v>
      </c>
      <c r="H25" s="542">
        <v>40.200000000000003</v>
      </c>
      <c r="I25" s="542">
        <v>36.299999999999997</v>
      </c>
      <c r="J25" s="542">
        <v>37.700000000000003</v>
      </c>
      <c r="K25" s="543" t="s">
        <v>350</v>
      </c>
      <c r="L25" s="364">
        <v>-3.4000000000000057</v>
      </c>
    </row>
    <row r="26" spans="1:12" s="110" customFormat="1" ht="15" customHeight="1" x14ac:dyDescent="0.2">
      <c r="A26" s="365" t="s">
        <v>105</v>
      </c>
      <c r="B26" s="366" t="s">
        <v>346</v>
      </c>
      <c r="C26" s="362"/>
      <c r="D26" s="362"/>
      <c r="E26" s="363"/>
      <c r="F26" s="542">
        <v>32.6</v>
      </c>
      <c r="G26" s="542">
        <v>39.6</v>
      </c>
      <c r="H26" s="542">
        <v>36.700000000000003</v>
      </c>
      <c r="I26" s="542">
        <v>32.6</v>
      </c>
      <c r="J26" s="544">
        <v>35.4</v>
      </c>
      <c r="K26" s="543" t="s">
        <v>350</v>
      </c>
      <c r="L26" s="364">
        <v>-2.7999999999999972</v>
      </c>
    </row>
    <row r="27" spans="1:12" s="110" customFormat="1" ht="15" customHeight="1" x14ac:dyDescent="0.2">
      <c r="A27" s="365"/>
      <c r="B27" s="366" t="s">
        <v>347</v>
      </c>
      <c r="C27" s="362"/>
      <c r="D27" s="362"/>
      <c r="E27" s="363"/>
      <c r="F27" s="542">
        <v>36.6</v>
      </c>
      <c r="G27" s="542">
        <v>42.5</v>
      </c>
      <c r="H27" s="542">
        <v>44.6</v>
      </c>
      <c r="I27" s="542">
        <v>42.1</v>
      </c>
      <c r="J27" s="542">
        <v>40.700000000000003</v>
      </c>
      <c r="K27" s="543" t="s">
        <v>350</v>
      </c>
      <c r="L27" s="364">
        <v>-4.1000000000000014</v>
      </c>
    </row>
    <row r="28" spans="1:12" s="110" customFormat="1" ht="15" customHeight="1" x14ac:dyDescent="0.2">
      <c r="A28" s="365" t="s">
        <v>113</v>
      </c>
      <c r="B28" s="366" t="s">
        <v>108</v>
      </c>
      <c r="C28" s="362"/>
      <c r="D28" s="362"/>
      <c r="E28" s="363"/>
      <c r="F28" s="542">
        <v>44.6</v>
      </c>
      <c r="G28" s="542">
        <v>52.8</v>
      </c>
      <c r="H28" s="542">
        <v>48.4</v>
      </c>
      <c r="I28" s="542">
        <v>47.1</v>
      </c>
      <c r="J28" s="542">
        <v>48.4</v>
      </c>
      <c r="K28" s="543" t="s">
        <v>350</v>
      </c>
      <c r="L28" s="364">
        <v>-3.7999999999999972</v>
      </c>
    </row>
    <row r="29" spans="1:12" s="110" customFormat="1" ht="11.25" x14ac:dyDescent="0.2">
      <c r="A29" s="365"/>
      <c r="B29" s="366" t="s">
        <v>109</v>
      </c>
      <c r="C29" s="362"/>
      <c r="D29" s="362"/>
      <c r="E29" s="363"/>
      <c r="F29" s="542">
        <v>33.200000000000003</v>
      </c>
      <c r="G29" s="542">
        <v>39.4</v>
      </c>
      <c r="H29" s="542">
        <v>38</v>
      </c>
      <c r="I29" s="542">
        <v>34.4</v>
      </c>
      <c r="J29" s="544">
        <v>36.700000000000003</v>
      </c>
      <c r="K29" s="543" t="s">
        <v>350</v>
      </c>
      <c r="L29" s="364">
        <v>-3.5</v>
      </c>
    </row>
    <row r="30" spans="1:12" s="110" customFormat="1" ht="15" customHeight="1" x14ac:dyDescent="0.2">
      <c r="A30" s="365"/>
      <c r="B30" s="366" t="s">
        <v>110</v>
      </c>
      <c r="C30" s="362"/>
      <c r="D30" s="362"/>
      <c r="E30" s="363"/>
      <c r="F30" s="542">
        <v>27.2</v>
      </c>
      <c r="G30" s="542">
        <v>30.7</v>
      </c>
      <c r="H30" s="542">
        <v>36.4</v>
      </c>
      <c r="I30" s="542">
        <v>33.4</v>
      </c>
      <c r="J30" s="542">
        <v>29.3</v>
      </c>
      <c r="K30" s="543" t="s">
        <v>350</v>
      </c>
      <c r="L30" s="364">
        <v>-2.1000000000000014</v>
      </c>
    </row>
    <row r="31" spans="1:12" s="110" customFormat="1" ht="15" customHeight="1" x14ac:dyDescent="0.2">
      <c r="A31" s="365"/>
      <c r="B31" s="366" t="s">
        <v>111</v>
      </c>
      <c r="C31" s="362"/>
      <c r="D31" s="362"/>
      <c r="E31" s="363"/>
      <c r="F31" s="542">
        <v>40</v>
      </c>
      <c r="G31" s="542">
        <v>47.9</v>
      </c>
      <c r="H31" s="542">
        <v>55.4</v>
      </c>
      <c r="I31" s="542">
        <v>43.2</v>
      </c>
      <c r="J31" s="542">
        <v>41.9</v>
      </c>
      <c r="K31" s="543" t="s">
        <v>350</v>
      </c>
      <c r="L31" s="364">
        <v>-1.8999999999999986</v>
      </c>
    </row>
    <row r="32" spans="1:12" s="110" customFormat="1" ht="15" customHeight="1" x14ac:dyDescent="0.2">
      <c r="A32" s="367" t="s">
        <v>113</v>
      </c>
      <c r="B32" s="368" t="s">
        <v>181</v>
      </c>
      <c r="C32" s="362"/>
      <c r="D32" s="362"/>
      <c r="E32" s="363"/>
      <c r="F32" s="542">
        <v>26.6</v>
      </c>
      <c r="G32" s="542">
        <v>32.1</v>
      </c>
      <c r="H32" s="542">
        <v>32.200000000000003</v>
      </c>
      <c r="I32" s="542">
        <v>28.8</v>
      </c>
      <c r="J32" s="544">
        <v>31.1</v>
      </c>
      <c r="K32" s="543" t="s">
        <v>350</v>
      </c>
      <c r="L32" s="364">
        <v>-4.5</v>
      </c>
    </row>
    <row r="33" spans="1:12" s="110" customFormat="1" ht="15" customHeight="1" x14ac:dyDescent="0.2">
      <c r="A33" s="367"/>
      <c r="B33" s="368" t="s">
        <v>182</v>
      </c>
      <c r="C33" s="362"/>
      <c r="D33" s="362"/>
      <c r="E33" s="363"/>
      <c r="F33" s="542">
        <v>47.2</v>
      </c>
      <c r="G33" s="542">
        <v>52.4</v>
      </c>
      <c r="H33" s="542">
        <v>52.8</v>
      </c>
      <c r="I33" s="542">
        <v>49.4</v>
      </c>
      <c r="J33" s="542">
        <v>48.6</v>
      </c>
      <c r="K33" s="543" t="s">
        <v>350</v>
      </c>
      <c r="L33" s="364">
        <v>-1.3999999999999986</v>
      </c>
    </row>
    <row r="34" spans="1:12" s="369" customFormat="1" ht="15" customHeight="1" x14ac:dyDescent="0.2">
      <c r="A34" s="367" t="s">
        <v>113</v>
      </c>
      <c r="B34" s="368" t="s">
        <v>116</v>
      </c>
      <c r="C34" s="362"/>
      <c r="D34" s="362"/>
      <c r="E34" s="363"/>
      <c r="F34" s="542">
        <v>31.3</v>
      </c>
      <c r="G34" s="542">
        <v>36.799999999999997</v>
      </c>
      <c r="H34" s="542">
        <v>38.1</v>
      </c>
      <c r="I34" s="542">
        <v>35.200000000000003</v>
      </c>
      <c r="J34" s="542">
        <v>35.200000000000003</v>
      </c>
      <c r="K34" s="543" t="s">
        <v>350</v>
      </c>
      <c r="L34" s="364">
        <v>-3.9000000000000021</v>
      </c>
    </row>
    <row r="35" spans="1:12" s="369" customFormat="1" ht="11.25" x14ac:dyDescent="0.2">
      <c r="A35" s="370"/>
      <c r="B35" s="371" t="s">
        <v>117</v>
      </c>
      <c r="C35" s="372"/>
      <c r="D35" s="372"/>
      <c r="E35" s="373"/>
      <c r="F35" s="545">
        <v>50.2</v>
      </c>
      <c r="G35" s="545">
        <v>60.9</v>
      </c>
      <c r="H35" s="545">
        <v>50.7</v>
      </c>
      <c r="I35" s="545">
        <v>42.7</v>
      </c>
      <c r="J35" s="546">
        <v>52.5</v>
      </c>
      <c r="K35" s="547" t="s">
        <v>350</v>
      </c>
      <c r="L35" s="374">
        <v>-2.2999999999999972</v>
      </c>
    </row>
    <row r="36" spans="1:12" s="369" customFormat="1" ht="15.95" customHeight="1" x14ac:dyDescent="0.2">
      <c r="A36" s="375" t="s">
        <v>351</v>
      </c>
      <c r="B36" s="376"/>
      <c r="C36" s="377"/>
      <c r="D36" s="376"/>
      <c r="E36" s="378"/>
      <c r="F36" s="548">
        <v>15320</v>
      </c>
      <c r="G36" s="548">
        <v>11297</v>
      </c>
      <c r="H36" s="548">
        <v>13754</v>
      </c>
      <c r="I36" s="548">
        <v>13084</v>
      </c>
      <c r="J36" s="548">
        <v>14836</v>
      </c>
      <c r="K36" s="549">
        <v>484</v>
      </c>
      <c r="L36" s="380">
        <v>3.2623348611485574</v>
      </c>
    </row>
    <row r="37" spans="1:12" s="369" customFormat="1" ht="15.95" customHeight="1" x14ac:dyDescent="0.2">
      <c r="A37" s="381"/>
      <c r="B37" s="382" t="s">
        <v>113</v>
      </c>
      <c r="C37" s="382" t="s">
        <v>352</v>
      </c>
      <c r="D37" s="382"/>
      <c r="E37" s="383"/>
      <c r="F37" s="548">
        <v>5262</v>
      </c>
      <c r="G37" s="548">
        <v>4628</v>
      </c>
      <c r="H37" s="548">
        <v>5524</v>
      </c>
      <c r="I37" s="548">
        <v>4754</v>
      </c>
      <c r="J37" s="548">
        <v>5590</v>
      </c>
      <c r="K37" s="549">
        <v>-328</v>
      </c>
      <c r="L37" s="380">
        <v>-5.8676207513416818</v>
      </c>
    </row>
    <row r="38" spans="1:12" s="369" customFormat="1" ht="15.95" customHeight="1" x14ac:dyDescent="0.2">
      <c r="A38" s="381"/>
      <c r="B38" s="384" t="s">
        <v>105</v>
      </c>
      <c r="C38" s="384" t="s">
        <v>106</v>
      </c>
      <c r="D38" s="385"/>
      <c r="E38" s="383"/>
      <c r="F38" s="548">
        <v>8705</v>
      </c>
      <c r="G38" s="548">
        <v>6087</v>
      </c>
      <c r="H38" s="548">
        <v>7747</v>
      </c>
      <c r="I38" s="548">
        <v>7913</v>
      </c>
      <c r="J38" s="550">
        <v>8336</v>
      </c>
      <c r="K38" s="549">
        <v>369</v>
      </c>
      <c r="L38" s="380">
        <v>4.4265834932821493</v>
      </c>
    </row>
    <row r="39" spans="1:12" s="369" customFormat="1" ht="15.95" customHeight="1" x14ac:dyDescent="0.2">
      <c r="A39" s="381"/>
      <c r="B39" s="385"/>
      <c r="C39" s="382" t="s">
        <v>353</v>
      </c>
      <c r="D39" s="385"/>
      <c r="E39" s="383"/>
      <c r="F39" s="548">
        <v>2841</v>
      </c>
      <c r="G39" s="548">
        <v>2412</v>
      </c>
      <c r="H39" s="548">
        <v>2842</v>
      </c>
      <c r="I39" s="548">
        <v>2577</v>
      </c>
      <c r="J39" s="548">
        <v>2947</v>
      </c>
      <c r="K39" s="549">
        <v>-106</v>
      </c>
      <c r="L39" s="380">
        <v>-3.5968781812012214</v>
      </c>
    </row>
    <row r="40" spans="1:12" s="369" customFormat="1" ht="15.95" customHeight="1" x14ac:dyDescent="0.2">
      <c r="A40" s="381"/>
      <c r="B40" s="384"/>
      <c r="C40" s="384" t="s">
        <v>107</v>
      </c>
      <c r="D40" s="385"/>
      <c r="E40" s="383"/>
      <c r="F40" s="548">
        <v>6615</v>
      </c>
      <c r="G40" s="548">
        <v>5210</v>
      </c>
      <c r="H40" s="548">
        <v>6007</v>
      </c>
      <c r="I40" s="548">
        <v>5171</v>
      </c>
      <c r="J40" s="548">
        <v>6500</v>
      </c>
      <c r="K40" s="549">
        <v>115</v>
      </c>
      <c r="L40" s="380">
        <v>1.7692307692307692</v>
      </c>
    </row>
    <row r="41" spans="1:12" s="369" customFormat="1" ht="24" customHeight="1" x14ac:dyDescent="0.2">
      <c r="A41" s="381"/>
      <c r="B41" s="385"/>
      <c r="C41" s="382" t="s">
        <v>353</v>
      </c>
      <c r="D41" s="385"/>
      <c r="E41" s="383"/>
      <c r="F41" s="548">
        <v>2421</v>
      </c>
      <c r="G41" s="548">
        <v>2216</v>
      </c>
      <c r="H41" s="548">
        <v>2682</v>
      </c>
      <c r="I41" s="548">
        <v>2177</v>
      </c>
      <c r="J41" s="550">
        <v>2643</v>
      </c>
      <c r="K41" s="549">
        <v>-222</v>
      </c>
      <c r="L41" s="380">
        <v>-8.3995459704880826</v>
      </c>
    </row>
    <row r="42" spans="1:12" s="110" customFormat="1" ht="15" customHeight="1" x14ac:dyDescent="0.2">
      <c r="A42" s="381"/>
      <c r="B42" s="384" t="s">
        <v>113</v>
      </c>
      <c r="C42" s="384" t="s">
        <v>354</v>
      </c>
      <c r="D42" s="385"/>
      <c r="E42" s="383"/>
      <c r="F42" s="548">
        <v>2417</v>
      </c>
      <c r="G42" s="548">
        <v>1909</v>
      </c>
      <c r="H42" s="548">
        <v>2818</v>
      </c>
      <c r="I42" s="548">
        <v>1996</v>
      </c>
      <c r="J42" s="548">
        <v>2262</v>
      </c>
      <c r="K42" s="549">
        <v>155</v>
      </c>
      <c r="L42" s="380">
        <v>6.8523430592396108</v>
      </c>
    </row>
    <row r="43" spans="1:12" s="110" customFormat="1" ht="15" customHeight="1" x14ac:dyDescent="0.2">
      <c r="A43" s="381"/>
      <c r="B43" s="385"/>
      <c r="C43" s="382" t="s">
        <v>353</v>
      </c>
      <c r="D43" s="385"/>
      <c r="E43" s="383"/>
      <c r="F43" s="548">
        <v>1078</v>
      </c>
      <c r="G43" s="548">
        <v>1007</v>
      </c>
      <c r="H43" s="548">
        <v>1363</v>
      </c>
      <c r="I43" s="548">
        <v>941</v>
      </c>
      <c r="J43" s="548">
        <v>1094</v>
      </c>
      <c r="K43" s="549">
        <v>-16</v>
      </c>
      <c r="L43" s="380">
        <v>-1.4625228519195612</v>
      </c>
    </row>
    <row r="44" spans="1:12" s="110" customFormat="1" ht="15" customHeight="1" x14ac:dyDescent="0.2">
      <c r="A44" s="381"/>
      <c r="B44" s="384"/>
      <c r="C44" s="366" t="s">
        <v>109</v>
      </c>
      <c r="D44" s="385"/>
      <c r="E44" s="383"/>
      <c r="F44" s="548">
        <v>10840</v>
      </c>
      <c r="G44" s="548">
        <v>8177</v>
      </c>
      <c r="H44" s="548">
        <v>9450</v>
      </c>
      <c r="I44" s="548">
        <v>9405</v>
      </c>
      <c r="J44" s="550">
        <v>10671</v>
      </c>
      <c r="K44" s="549">
        <v>169</v>
      </c>
      <c r="L44" s="380">
        <v>1.58373160903383</v>
      </c>
    </row>
    <row r="45" spans="1:12" s="110" customFormat="1" ht="15" customHeight="1" x14ac:dyDescent="0.2">
      <c r="A45" s="381"/>
      <c r="B45" s="385"/>
      <c r="C45" s="382" t="s">
        <v>353</v>
      </c>
      <c r="D45" s="385"/>
      <c r="E45" s="383"/>
      <c r="F45" s="548">
        <v>3597</v>
      </c>
      <c r="G45" s="548">
        <v>3221</v>
      </c>
      <c r="H45" s="548">
        <v>3589</v>
      </c>
      <c r="I45" s="548">
        <v>3235</v>
      </c>
      <c r="J45" s="548">
        <v>3916</v>
      </c>
      <c r="K45" s="549">
        <v>-319</v>
      </c>
      <c r="L45" s="380">
        <v>-8.1460674157303377</v>
      </c>
    </row>
    <row r="46" spans="1:12" s="110" customFormat="1" ht="15" customHeight="1" x14ac:dyDescent="0.2">
      <c r="A46" s="381"/>
      <c r="B46" s="384"/>
      <c r="C46" s="366" t="s">
        <v>110</v>
      </c>
      <c r="D46" s="385"/>
      <c r="E46" s="383"/>
      <c r="F46" s="548">
        <v>1863</v>
      </c>
      <c r="G46" s="548">
        <v>1044</v>
      </c>
      <c r="H46" s="548">
        <v>1320</v>
      </c>
      <c r="I46" s="548">
        <v>1521</v>
      </c>
      <c r="J46" s="548">
        <v>1731</v>
      </c>
      <c r="K46" s="549">
        <v>132</v>
      </c>
      <c r="L46" s="380">
        <v>7.625649913344887</v>
      </c>
    </row>
    <row r="47" spans="1:12" s="110" customFormat="1" ht="15" customHeight="1" x14ac:dyDescent="0.2">
      <c r="A47" s="381"/>
      <c r="B47" s="385"/>
      <c r="C47" s="382" t="s">
        <v>353</v>
      </c>
      <c r="D47" s="385"/>
      <c r="E47" s="383"/>
      <c r="F47" s="548">
        <v>507</v>
      </c>
      <c r="G47" s="548">
        <v>320</v>
      </c>
      <c r="H47" s="548">
        <v>480</v>
      </c>
      <c r="I47" s="548">
        <v>508</v>
      </c>
      <c r="J47" s="550">
        <v>508</v>
      </c>
      <c r="K47" s="549">
        <v>-1</v>
      </c>
      <c r="L47" s="380">
        <v>-0.19685039370078741</v>
      </c>
    </row>
    <row r="48" spans="1:12" s="110" customFormat="1" ht="15" customHeight="1" x14ac:dyDescent="0.2">
      <c r="A48" s="381"/>
      <c r="B48" s="385"/>
      <c r="C48" s="366" t="s">
        <v>111</v>
      </c>
      <c r="D48" s="386"/>
      <c r="E48" s="387"/>
      <c r="F48" s="548">
        <v>200</v>
      </c>
      <c r="G48" s="548">
        <v>167</v>
      </c>
      <c r="H48" s="548">
        <v>166</v>
      </c>
      <c r="I48" s="548">
        <v>162</v>
      </c>
      <c r="J48" s="548">
        <v>172</v>
      </c>
      <c r="K48" s="549">
        <v>28</v>
      </c>
      <c r="L48" s="380">
        <v>16.279069767441861</v>
      </c>
    </row>
    <row r="49" spans="1:12" s="110" customFormat="1" ht="15" customHeight="1" x14ac:dyDescent="0.2">
      <c r="A49" s="381"/>
      <c r="B49" s="385"/>
      <c r="C49" s="382" t="s">
        <v>353</v>
      </c>
      <c r="D49" s="385"/>
      <c r="E49" s="383"/>
      <c r="F49" s="548">
        <v>80</v>
      </c>
      <c r="G49" s="548">
        <v>80</v>
      </c>
      <c r="H49" s="548">
        <v>92</v>
      </c>
      <c r="I49" s="548">
        <v>70</v>
      </c>
      <c r="J49" s="548">
        <v>72</v>
      </c>
      <c r="K49" s="549">
        <v>8</v>
      </c>
      <c r="L49" s="380">
        <v>11.111111111111111</v>
      </c>
    </row>
    <row r="50" spans="1:12" s="110" customFormat="1" ht="15" customHeight="1" x14ac:dyDescent="0.2">
      <c r="A50" s="381"/>
      <c r="B50" s="384" t="s">
        <v>113</v>
      </c>
      <c r="C50" s="382" t="s">
        <v>181</v>
      </c>
      <c r="D50" s="385"/>
      <c r="E50" s="383"/>
      <c r="F50" s="548">
        <v>9546</v>
      </c>
      <c r="G50" s="548">
        <v>6362</v>
      </c>
      <c r="H50" s="548">
        <v>8442</v>
      </c>
      <c r="I50" s="548">
        <v>8289</v>
      </c>
      <c r="J50" s="550">
        <v>9258</v>
      </c>
      <c r="K50" s="549">
        <v>288</v>
      </c>
      <c r="L50" s="380">
        <v>3.1108230719377836</v>
      </c>
    </row>
    <row r="51" spans="1:12" s="110" customFormat="1" ht="15" customHeight="1" x14ac:dyDescent="0.2">
      <c r="A51" s="381"/>
      <c r="B51" s="385"/>
      <c r="C51" s="382" t="s">
        <v>353</v>
      </c>
      <c r="D51" s="385"/>
      <c r="E51" s="383"/>
      <c r="F51" s="548">
        <v>2537</v>
      </c>
      <c r="G51" s="548">
        <v>2041</v>
      </c>
      <c r="H51" s="548">
        <v>2719</v>
      </c>
      <c r="I51" s="548">
        <v>2384</v>
      </c>
      <c r="J51" s="548">
        <v>2877</v>
      </c>
      <c r="K51" s="549">
        <v>-340</v>
      </c>
      <c r="L51" s="380">
        <v>-11.817865832464372</v>
      </c>
    </row>
    <row r="52" spans="1:12" s="110" customFormat="1" ht="15" customHeight="1" x14ac:dyDescent="0.2">
      <c r="A52" s="381"/>
      <c r="B52" s="384"/>
      <c r="C52" s="382" t="s">
        <v>182</v>
      </c>
      <c r="D52" s="385"/>
      <c r="E52" s="383"/>
      <c r="F52" s="548">
        <v>5774</v>
      </c>
      <c r="G52" s="548">
        <v>4935</v>
      </c>
      <c r="H52" s="548">
        <v>5312</v>
      </c>
      <c r="I52" s="548">
        <v>4795</v>
      </c>
      <c r="J52" s="548">
        <v>5578</v>
      </c>
      <c r="K52" s="549">
        <v>196</v>
      </c>
      <c r="L52" s="380">
        <v>3.5138042309071351</v>
      </c>
    </row>
    <row r="53" spans="1:12" s="269" customFormat="1" ht="11.25" customHeight="1" x14ac:dyDescent="0.2">
      <c r="A53" s="381"/>
      <c r="B53" s="385"/>
      <c r="C53" s="382" t="s">
        <v>353</v>
      </c>
      <c r="D53" s="385"/>
      <c r="E53" s="383"/>
      <c r="F53" s="548">
        <v>2725</v>
      </c>
      <c r="G53" s="548">
        <v>2587</v>
      </c>
      <c r="H53" s="548">
        <v>2805</v>
      </c>
      <c r="I53" s="548">
        <v>2370</v>
      </c>
      <c r="J53" s="550">
        <v>2713</v>
      </c>
      <c r="K53" s="549">
        <v>12</v>
      </c>
      <c r="L53" s="380">
        <v>0.44231478068558788</v>
      </c>
    </row>
    <row r="54" spans="1:12" s="151" customFormat="1" ht="12.75" customHeight="1" x14ac:dyDescent="0.2">
      <c r="A54" s="381"/>
      <c r="B54" s="384" t="s">
        <v>113</v>
      </c>
      <c r="C54" s="384" t="s">
        <v>116</v>
      </c>
      <c r="D54" s="385"/>
      <c r="E54" s="383"/>
      <c r="F54" s="548">
        <v>12870</v>
      </c>
      <c r="G54" s="548">
        <v>9335</v>
      </c>
      <c r="H54" s="548">
        <v>11534</v>
      </c>
      <c r="I54" s="548">
        <v>10998</v>
      </c>
      <c r="J54" s="548">
        <v>12728</v>
      </c>
      <c r="K54" s="549">
        <v>142</v>
      </c>
      <c r="L54" s="380">
        <v>1.1156505342551855</v>
      </c>
    </row>
    <row r="55" spans="1:12" ht="11.25" x14ac:dyDescent="0.2">
      <c r="A55" s="381"/>
      <c r="B55" s="385"/>
      <c r="C55" s="382" t="s">
        <v>353</v>
      </c>
      <c r="D55" s="385"/>
      <c r="E55" s="383"/>
      <c r="F55" s="548">
        <v>4031</v>
      </c>
      <c r="G55" s="548">
        <v>3436</v>
      </c>
      <c r="H55" s="548">
        <v>4398</v>
      </c>
      <c r="I55" s="548">
        <v>3866</v>
      </c>
      <c r="J55" s="548">
        <v>4486</v>
      </c>
      <c r="K55" s="549">
        <v>-455</v>
      </c>
      <c r="L55" s="380">
        <v>-10.142666072224699</v>
      </c>
    </row>
    <row r="56" spans="1:12" ht="14.25" customHeight="1" x14ac:dyDescent="0.2">
      <c r="A56" s="381"/>
      <c r="B56" s="385"/>
      <c r="C56" s="384" t="s">
        <v>117</v>
      </c>
      <c r="D56" s="385"/>
      <c r="E56" s="383"/>
      <c r="F56" s="548">
        <v>2439</v>
      </c>
      <c r="G56" s="548">
        <v>1954</v>
      </c>
      <c r="H56" s="548">
        <v>2212</v>
      </c>
      <c r="I56" s="548">
        <v>2076</v>
      </c>
      <c r="J56" s="548">
        <v>2099</v>
      </c>
      <c r="K56" s="549">
        <v>340</v>
      </c>
      <c r="L56" s="380">
        <v>16.198189614101953</v>
      </c>
    </row>
    <row r="57" spans="1:12" ht="18.75" customHeight="1" x14ac:dyDescent="0.2">
      <c r="A57" s="388"/>
      <c r="B57" s="389"/>
      <c r="C57" s="390" t="s">
        <v>353</v>
      </c>
      <c r="D57" s="389"/>
      <c r="E57" s="391"/>
      <c r="F57" s="551">
        <v>1225</v>
      </c>
      <c r="G57" s="552">
        <v>1190</v>
      </c>
      <c r="H57" s="552">
        <v>1122</v>
      </c>
      <c r="I57" s="552">
        <v>887</v>
      </c>
      <c r="J57" s="552">
        <v>1101</v>
      </c>
      <c r="K57" s="553">
        <f t="shared" ref="K57" si="0">IF(OR(F57=".",J57=".")=TRUE,".",IF(OR(F57="*",J57="*")=TRUE,"*",IF(AND(F57="-",J57="-")=TRUE,"-",IF(AND(ISNUMBER(J57),ISNUMBER(F57))=TRUE,IF(F57-J57=0,0,F57-J57),IF(ISNUMBER(F57)=TRUE,F57,-J57)))))</f>
        <v>124</v>
      </c>
      <c r="L57" s="392">
        <f t="shared" ref="L57" si="1">IF(K57 =".",".",IF(K57 ="*","*",IF(K57="-","-",IF(K57=0,0,IF(OR(J57="-",J57=".",F57="-",F57=".")=TRUE,"X",IF(J57=0,"0,0",IF(ABS(K57*100/J57)&gt;250,".X",(K57*100/J57))))))))</f>
        <v>11.262488646684831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15686</v>
      </c>
      <c r="E11" s="114">
        <v>11710</v>
      </c>
      <c r="F11" s="114">
        <v>17251</v>
      </c>
      <c r="G11" s="114">
        <v>13249</v>
      </c>
      <c r="H11" s="140">
        <v>15242</v>
      </c>
      <c r="I11" s="115">
        <v>444</v>
      </c>
      <c r="J11" s="116">
        <v>2.9130035428421466</v>
      </c>
    </row>
    <row r="12" spans="1:15" s="110" customFormat="1" ht="24.95" customHeight="1" x14ac:dyDescent="0.2">
      <c r="A12" s="193" t="s">
        <v>132</v>
      </c>
      <c r="B12" s="194" t="s">
        <v>133</v>
      </c>
      <c r="C12" s="113">
        <v>2.1866632666071655</v>
      </c>
      <c r="D12" s="115">
        <v>343</v>
      </c>
      <c r="E12" s="114">
        <v>175</v>
      </c>
      <c r="F12" s="114">
        <v>322</v>
      </c>
      <c r="G12" s="114">
        <v>234</v>
      </c>
      <c r="H12" s="140">
        <v>392</v>
      </c>
      <c r="I12" s="115">
        <v>-49</v>
      </c>
      <c r="J12" s="116">
        <v>-12.5</v>
      </c>
    </row>
    <row r="13" spans="1:15" s="110" customFormat="1" ht="24.95" customHeight="1" x14ac:dyDescent="0.2">
      <c r="A13" s="193" t="s">
        <v>134</v>
      </c>
      <c r="B13" s="199" t="s">
        <v>214</v>
      </c>
      <c r="C13" s="113">
        <v>1.5491521101619279</v>
      </c>
      <c r="D13" s="115">
        <v>243</v>
      </c>
      <c r="E13" s="114">
        <v>153</v>
      </c>
      <c r="F13" s="114">
        <v>336</v>
      </c>
      <c r="G13" s="114">
        <v>253</v>
      </c>
      <c r="H13" s="140">
        <v>334</v>
      </c>
      <c r="I13" s="115">
        <v>-91</v>
      </c>
      <c r="J13" s="116">
        <v>-27.245508982035929</v>
      </c>
    </row>
    <row r="14" spans="1:15" s="287" customFormat="1" ht="24.95" customHeight="1" x14ac:dyDescent="0.2">
      <c r="A14" s="193" t="s">
        <v>215</v>
      </c>
      <c r="B14" s="199" t="s">
        <v>137</v>
      </c>
      <c r="C14" s="113">
        <v>11.42419992349866</v>
      </c>
      <c r="D14" s="115">
        <v>1792</v>
      </c>
      <c r="E14" s="114">
        <v>1214</v>
      </c>
      <c r="F14" s="114">
        <v>1840</v>
      </c>
      <c r="G14" s="114">
        <v>1426</v>
      </c>
      <c r="H14" s="140">
        <v>1752</v>
      </c>
      <c r="I14" s="115">
        <v>40</v>
      </c>
      <c r="J14" s="116">
        <v>2.2831050228310503</v>
      </c>
      <c r="K14" s="110"/>
      <c r="L14" s="110"/>
      <c r="M14" s="110"/>
      <c r="N14" s="110"/>
      <c r="O14" s="110"/>
    </row>
    <row r="15" spans="1:15" s="110" customFormat="1" ht="24.95" customHeight="1" x14ac:dyDescent="0.2">
      <c r="A15" s="193" t="s">
        <v>216</v>
      </c>
      <c r="B15" s="199" t="s">
        <v>217</v>
      </c>
      <c r="C15" s="113">
        <v>2.2886650516384037</v>
      </c>
      <c r="D15" s="115">
        <v>359</v>
      </c>
      <c r="E15" s="114">
        <v>263</v>
      </c>
      <c r="F15" s="114">
        <v>391</v>
      </c>
      <c r="G15" s="114">
        <v>294</v>
      </c>
      <c r="H15" s="140">
        <v>439</v>
      </c>
      <c r="I15" s="115">
        <v>-80</v>
      </c>
      <c r="J15" s="116">
        <v>-18.223234624145785</v>
      </c>
    </row>
    <row r="16" spans="1:15" s="287" customFormat="1" ht="24.95" customHeight="1" x14ac:dyDescent="0.2">
      <c r="A16" s="193" t="s">
        <v>218</v>
      </c>
      <c r="B16" s="199" t="s">
        <v>141</v>
      </c>
      <c r="C16" s="113">
        <v>6.4006120107101871</v>
      </c>
      <c r="D16" s="115">
        <v>1004</v>
      </c>
      <c r="E16" s="114">
        <v>699</v>
      </c>
      <c r="F16" s="114">
        <v>1102</v>
      </c>
      <c r="G16" s="114">
        <v>704</v>
      </c>
      <c r="H16" s="140">
        <v>847</v>
      </c>
      <c r="I16" s="115">
        <v>157</v>
      </c>
      <c r="J16" s="116">
        <v>18.536009445100355</v>
      </c>
      <c r="K16" s="110"/>
      <c r="L16" s="110"/>
      <c r="M16" s="110"/>
      <c r="N16" s="110"/>
      <c r="O16" s="110"/>
    </row>
    <row r="17" spans="1:15" s="110" customFormat="1" ht="24.95" customHeight="1" x14ac:dyDescent="0.2">
      <c r="A17" s="193" t="s">
        <v>142</v>
      </c>
      <c r="B17" s="199" t="s">
        <v>220</v>
      </c>
      <c r="C17" s="113">
        <v>2.73492286115007</v>
      </c>
      <c r="D17" s="115">
        <v>429</v>
      </c>
      <c r="E17" s="114">
        <v>252</v>
      </c>
      <c r="F17" s="114">
        <v>347</v>
      </c>
      <c r="G17" s="114">
        <v>428</v>
      </c>
      <c r="H17" s="140">
        <v>466</v>
      </c>
      <c r="I17" s="115">
        <v>-37</v>
      </c>
      <c r="J17" s="116">
        <v>-7.9399141630901289</v>
      </c>
    </row>
    <row r="18" spans="1:15" s="287" customFormat="1" ht="24.95" customHeight="1" x14ac:dyDescent="0.2">
      <c r="A18" s="201" t="s">
        <v>144</v>
      </c>
      <c r="B18" s="202" t="s">
        <v>145</v>
      </c>
      <c r="C18" s="113">
        <v>7.9625143440010202</v>
      </c>
      <c r="D18" s="115">
        <v>1249</v>
      </c>
      <c r="E18" s="114">
        <v>537</v>
      </c>
      <c r="F18" s="114">
        <v>1301</v>
      </c>
      <c r="G18" s="114">
        <v>1218</v>
      </c>
      <c r="H18" s="140">
        <v>1123</v>
      </c>
      <c r="I18" s="115">
        <v>126</v>
      </c>
      <c r="J18" s="116">
        <v>11.219946571682993</v>
      </c>
      <c r="K18" s="110"/>
      <c r="L18" s="110"/>
      <c r="M18" s="110"/>
      <c r="N18" s="110"/>
      <c r="O18" s="110"/>
    </row>
    <row r="19" spans="1:15" s="110" customFormat="1" ht="24.95" customHeight="1" x14ac:dyDescent="0.2">
      <c r="A19" s="193" t="s">
        <v>146</v>
      </c>
      <c r="B19" s="199" t="s">
        <v>147</v>
      </c>
      <c r="C19" s="113">
        <v>12.558969781971184</v>
      </c>
      <c r="D19" s="115">
        <v>1970</v>
      </c>
      <c r="E19" s="114">
        <v>1463</v>
      </c>
      <c r="F19" s="114">
        <v>2079</v>
      </c>
      <c r="G19" s="114">
        <v>1197</v>
      </c>
      <c r="H19" s="140">
        <v>1700</v>
      </c>
      <c r="I19" s="115">
        <v>270</v>
      </c>
      <c r="J19" s="116">
        <v>15.882352941176471</v>
      </c>
    </row>
    <row r="20" spans="1:15" s="287" customFormat="1" ht="24.95" customHeight="1" x14ac:dyDescent="0.2">
      <c r="A20" s="193" t="s">
        <v>148</v>
      </c>
      <c r="B20" s="199" t="s">
        <v>149</v>
      </c>
      <c r="C20" s="113">
        <v>6.3878617875812829</v>
      </c>
      <c r="D20" s="115">
        <v>1002</v>
      </c>
      <c r="E20" s="114">
        <v>771</v>
      </c>
      <c r="F20" s="114">
        <v>1141</v>
      </c>
      <c r="G20" s="114">
        <v>943</v>
      </c>
      <c r="H20" s="140">
        <v>952</v>
      </c>
      <c r="I20" s="115">
        <v>50</v>
      </c>
      <c r="J20" s="116">
        <v>5.2521008403361344</v>
      </c>
      <c r="K20" s="110"/>
      <c r="L20" s="110"/>
      <c r="M20" s="110"/>
      <c r="N20" s="110"/>
      <c r="O20" s="110"/>
    </row>
    <row r="21" spans="1:15" s="110" customFormat="1" ht="24.95" customHeight="1" x14ac:dyDescent="0.2">
      <c r="A21" s="201" t="s">
        <v>150</v>
      </c>
      <c r="B21" s="202" t="s">
        <v>151</v>
      </c>
      <c r="C21" s="113">
        <v>5.3040928216243781</v>
      </c>
      <c r="D21" s="115">
        <v>832</v>
      </c>
      <c r="E21" s="114">
        <v>740</v>
      </c>
      <c r="F21" s="114">
        <v>864</v>
      </c>
      <c r="G21" s="114">
        <v>781</v>
      </c>
      <c r="H21" s="140">
        <v>782</v>
      </c>
      <c r="I21" s="115">
        <v>50</v>
      </c>
      <c r="J21" s="116">
        <v>6.3938618925831205</v>
      </c>
    </row>
    <row r="22" spans="1:15" s="110" customFormat="1" ht="24.95" customHeight="1" x14ac:dyDescent="0.2">
      <c r="A22" s="201" t="s">
        <v>152</v>
      </c>
      <c r="B22" s="199" t="s">
        <v>153</v>
      </c>
      <c r="C22" s="113">
        <v>2.2185388244294275</v>
      </c>
      <c r="D22" s="115">
        <v>348</v>
      </c>
      <c r="E22" s="114">
        <v>281</v>
      </c>
      <c r="F22" s="114">
        <v>278</v>
      </c>
      <c r="G22" s="114">
        <v>269</v>
      </c>
      <c r="H22" s="140">
        <v>289</v>
      </c>
      <c r="I22" s="115">
        <v>59</v>
      </c>
      <c r="J22" s="116">
        <v>20.415224913494811</v>
      </c>
    </row>
    <row r="23" spans="1:15" s="110" customFormat="1" ht="24.95" customHeight="1" x14ac:dyDescent="0.2">
      <c r="A23" s="193" t="s">
        <v>154</v>
      </c>
      <c r="B23" s="199" t="s">
        <v>155</v>
      </c>
      <c r="C23" s="113">
        <v>0.94989162310340436</v>
      </c>
      <c r="D23" s="115">
        <v>149</v>
      </c>
      <c r="E23" s="114">
        <v>93</v>
      </c>
      <c r="F23" s="114">
        <v>176</v>
      </c>
      <c r="G23" s="114">
        <v>90</v>
      </c>
      <c r="H23" s="140">
        <v>108</v>
      </c>
      <c r="I23" s="115">
        <v>41</v>
      </c>
      <c r="J23" s="116">
        <v>37.962962962962962</v>
      </c>
    </row>
    <row r="24" spans="1:15" s="110" customFormat="1" ht="24.95" customHeight="1" x14ac:dyDescent="0.2">
      <c r="A24" s="193" t="s">
        <v>156</v>
      </c>
      <c r="B24" s="199" t="s">
        <v>221</v>
      </c>
      <c r="C24" s="113">
        <v>4.8833354583705217</v>
      </c>
      <c r="D24" s="115">
        <v>766</v>
      </c>
      <c r="E24" s="114">
        <v>535</v>
      </c>
      <c r="F24" s="114">
        <v>829</v>
      </c>
      <c r="G24" s="114">
        <v>729</v>
      </c>
      <c r="H24" s="140">
        <v>693</v>
      </c>
      <c r="I24" s="115">
        <v>73</v>
      </c>
      <c r="J24" s="116">
        <v>10.533910533910534</v>
      </c>
    </row>
    <row r="25" spans="1:15" s="110" customFormat="1" ht="24.95" customHeight="1" x14ac:dyDescent="0.2">
      <c r="A25" s="193" t="s">
        <v>222</v>
      </c>
      <c r="B25" s="204" t="s">
        <v>159</v>
      </c>
      <c r="C25" s="113">
        <v>10.066301160270305</v>
      </c>
      <c r="D25" s="115">
        <v>1579</v>
      </c>
      <c r="E25" s="114">
        <v>1420</v>
      </c>
      <c r="F25" s="114">
        <v>1679</v>
      </c>
      <c r="G25" s="114">
        <v>1605</v>
      </c>
      <c r="H25" s="140">
        <v>1743</v>
      </c>
      <c r="I25" s="115">
        <v>-164</v>
      </c>
      <c r="J25" s="116">
        <v>-9.4090648307515785</v>
      </c>
    </row>
    <row r="26" spans="1:15" s="110" customFormat="1" ht="24.95" customHeight="1" x14ac:dyDescent="0.2">
      <c r="A26" s="201">
        <v>782.78300000000002</v>
      </c>
      <c r="B26" s="203" t="s">
        <v>160</v>
      </c>
      <c r="C26" s="113">
        <v>8.007140124952187</v>
      </c>
      <c r="D26" s="115">
        <v>1256</v>
      </c>
      <c r="E26" s="114">
        <v>1180</v>
      </c>
      <c r="F26" s="114">
        <v>1483</v>
      </c>
      <c r="G26" s="114">
        <v>1451</v>
      </c>
      <c r="H26" s="140">
        <v>1290</v>
      </c>
      <c r="I26" s="115">
        <v>-34</v>
      </c>
      <c r="J26" s="116">
        <v>-2.635658914728682</v>
      </c>
    </row>
    <row r="27" spans="1:15" s="110" customFormat="1" ht="24.95" customHeight="1" x14ac:dyDescent="0.2">
      <c r="A27" s="193" t="s">
        <v>161</v>
      </c>
      <c r="B27" s="199" t="s">
        <v>162</v>
      </c>
      <c r="C27" s="113">
        <v>3.021802881550427</v>
      </c>
      <c r="D27" s="115">
        <v>474</v>
      </c>
      <c r="E27" s="114">
        <v>374</v>
      </c>
      <c r="F27" s="114">
        <v>873</v>
      </c>
      <c r="G27" s="114">
        <v>558</v>
      </c>
      <c r="H27" s="140">
        <v>551</v>
      </c>
      <c r="I27" s="115">
        <v>-77</v>
      </c>
      <c r="J27" s="116">
        <v>-13.974591651542649</v>
      </c>
    </row>
    <row r="28" spans="1:15" s="110" customFormat="1" ht="24.95" customHeight="1" x14ac:dyDescent="0.2">
      <c r="A28" s="193" t="s">
        <v>163</v>
      </c>
      <c r="B28" s="199" t="s">
        <v>164</v>
      </c>
      <c r="C28" s="113">
        <v>3.6848144842534745</v>
      </c>
      <c r="D28" s="115">
        <v>578</v>
      </c>
      <c r="E28" s="114">
        <v>666</v>
      </c>
      <c r="F28" s="114">
        <v>709</v>
      </c>
      <c r="G28" s="114">
        <v>460</v>
      </c>
      <c r="H28" s="140">
        <v>713</v>
      </c>
      <c r="I28" s="115">
        <v>-135</v>
      </c>
      <c r="J28" s="116">
        <v>-18.934081346423561</v>
      </c>
    </row>
    <row r="29" spans="1:15" s="110" customFormat="1" ht="24.95" customHeight="1" x14ac:dyDescent="0.2">
      <c r="A29" s="193">
        <v>86</v>
      </c>
      <c r="B29" s="199" t="s">
        <v>165</v>
      </c>
      <c r="C29" s="113">
        <v>10.200178503123805</v>
      </c>
      <c r="D29" s="115">
        <v>1600</v>
      </c>
      <c r="E29" s="114">
        <v>729</v>
      </c>
      <c r="F29" s="114">
        <v>1197</v>
      </c>
      <c r="G29" s="114">
        <v>643</v>
      </c>
      <c r="H29" s="140">
        <v>839</v>
      </c>
      <c r="I29" s="115">
        <v>761</v>
      </c>
      <c r="J29" s="116">
        <v>90.703218116805715</v>
      </c>
    </row>
    <row r="30" spans="1:15" s="110" customFormat="1" ht="24.95" customHeight="1" x14ac:dyDescent="0.2">
      <c r="A30" s="193">
        <v>87.88</v>
      </c>
      <c r="B30" s="204" t="s">
        <v>166</v>
      </c>
      <c r="C30" s="113">
        <v>6.3623613413234734</v>
      </c>
      <c r="D30" s="115">
        <v>998</v>
      </c>
      <c r="E30" s="114">
        <v>920</v>
      </c>
      <c r="F30" s="114">
        <v>1435</v>
      </c>
      <c r="G30" s="114">
        <v>837</v>
      </c>
      <c r="H30" s="140">
        <v>1397</v>
      </c>
      <c r="I30" s="115">
        <v>-399</v>
      </c>
      <c r="J30" s="116">
        <v>-28.56120257695061</v>
      </c>
    </row>
    <row r="31" spans="1:15" s="110" customFormat="1" ht="24.95" customHeight="1" x14ac:dyDescent="0.2">
      <c r="A31" s="193" t="s">
        <v>167</v>
      </c>
      <c r="B31" s="199" t="s">
        <v>168</v>
      </c>
      <c r="C31" s="113">
        <v>3.2321815631773556</v>
      </c>
      <c r="D31" s="115">
        <v>507</v>
      </c>
      <c r="E31" s="114">
        <v>459</v>
      </c>
      <c r="F31" s="114">
        <v>709</v>
      </c>
      <c r="G31" s="114">
        <v>555</v>
      </c>
      <c r="H31" s="140">
        <v>582</v>
      </c>
      <c r="I31" s="115">
        <v>-75</v>
      </c>
      <c r="J31" s="116">
        <v>-12.88659793814433</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2.1866632666071655</v>
      </c>
      <c r="D34" s="115">
        <v>343</v>
      </c>
      <c r="E34" s="114">
        <v>175</v>
      </c>
      <c r="F34" s="114">
        <v>322</v>
      </c>
      <c r="G34" s="114">
        <v>234</v>
      </c>
      <c r="H34" s="140">
        <v>392</v>
      </c>
      <c r="I34" s="115">
        <v>-49</v>
      </c>
      <c r="J34" s="116">
        <v>-12.5</v>
      </c>
    </row>
    <row r="35" spans="1:10" s="110" customFormat="1" ht="24.95" customHeight="1" x14ac:dyDescent="0.2">
      <c r="A35" s="292" t="s">
        <v>171</v>
      </c>
      <c r="B35" s="293" t="s">
        <v>172</v>
      </c>
      <c r="C35" s="113">
        <v>20.935866377661608</v>
      </c>
      <c r="D35" s="115">
        <v>3284</v>
      </c>
      <c r="E35" s="114">
        <v>1904</v>
      </c>
      <c r="F35" s="114">
        <v>3477</v>
      </c>
      <c r="G35" s="114">
        <v>2897</v>
      </c>
      <c r="H35" s="140">
        <v>3209</v>
      </c>
      <c r="I35" s="115">
        <v>75</v>
      </c>
      <c r="J35" s="116">
        <v>2.337176690557806</v>
      </c>
    </row>
    <row r="36" spans="1:10" s="110" customFormat="1" ht="24.95" customHeight="1" x14ac:dyDescent="0.2">
      <c r="A36" s="294" t="s">
        <v>173</v>
      </c>
      <c r="B36" s="295" t="s">
        <v>174</v>
      </c>
      <c r="C36" s="125">
        <v>76.877470355731219</v>
      </c>
      <c r="D36" s="143">
        <v>12059</v>
      </c>
      <c r="E36" s="144">
        <v>9631</v>
      </c>
      <c r="F36" s="144">
        <v>13452</v>
      </c>
      <c r="G36" s="144">
        <v>10118</v>
      </c>
      <c r="H36" s="145">
        <v>11639</v>
      </c>
      <c r="I36" s="143">
        <v>420</v>
      </c>
      <c r="J36" s="146">
        <v>3.6085574362058597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15686</v>
      </c>
      <c r="F11" s="264">
        <v>11710</v>
      </c>
      <c r="G11" s="264">
        <v>17251</v>
      </c>
      <c r="H11" s="264">
        <v>13249</v>
      </c>
      <c r="I11" s="265">
        <v>15242</v>
      </c>
      <c r="J11" s="263">
        <v>444</v>
      </c>
      <c r="K11" s="266">
        <v>2.9130035428421466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25.831952059161036</v>
      </c>
      <c r="E13" s="115">
        <v>4052</v>
      </c>
      <c r="F13" s="114">
        <v>3176</v>
      </c>
      <c r="G13" s="114">
        <v>4382</v>
      </c>
      <c r="H13" s="114">
        <v>3689</v>
      </c>
      <c r="I13" s="140">
        <v>3778</v>
      </c>
      <c r="J13" s="115">
        <v>274</v>
      </c>
      <c r="K13" s="116">
        <v>7.2525145579671788</v>
      </c>
    </row>
    <row r="14" spans="1:15" ht="15.95" customHeight="1" x14ac:dyDescent="0.2">
      <c r="A14" s="306" t="s">
        <v>230</v>
      </c>
      <c r="B14" s="307"/>
      <c r="C14" s="308"/>
      <c r="D14" s="113">
        <v>54.927961239321689</v>
      </c>
      <c r="E14" s="115">
        <v>8616</v>
      </c>
      <c r="F14" s="114">
        <v>6170</v>
      </c>
      <c r="G14" s="114">
        <v>10012</v>
      </c>
      <c r="H14" s="114">
        <v>7296</v>
      </c>
      <c r="I14" s="140">
        <v>8783</v>
      </c>
      <c r="J14" s="115">
        <v>-167</v>
      </c>
      <c r="K14" s="116">
        <v>-1.9014004326539906</v>
      </c>
    </row>
    <row r="15" spans="1:15" ht="15.95" customHeight="1" x14ac:dyDescent="0.2">
      <c r="A15" s="306" t="s">
        <v>231</v>
      </c>
      <c r="B15" s="307"/>
      <c r="C15" s="308"/>
      <c r="D15" s="113">
        <v>9.1546602065536149</v>
      </c>
      <c r="E15" s="115">
        <v>1436</v>
      </c>
      <c r="F15" s="114">
        <v>1020</v>
      </c>
      <c r="G15" s="114">
        <v>1407</v>
      </c>
      <c r="H15" s="114">
        <v>1124</v>
      </c>
      <c r="I15" s="140">
        <v>1257</v>
      </c>
      <c r="J15" s="115">
        <v>179</v>
      </c>
      <c r="K15" s="116">
        <v>14.240254574383453</v>
      </c>
    </row>
    <row r="16" spans="1:15" ht="15.95" customHeight="1" x14ac:dyDescent="0.2">
      <c r="A16" s="306" t="s">
        <v>232</v>
      </c>
      <c r="B16" s="307"/>
      <c r="C16" s="308"/>
      <c r="D16" s="113">
        <v>9.8367971439500188</v>
      </c>
      <c r="E16" s="115">
        <v>1543</v>
      </c>
      <c r="F16" s="114">
        <v>1297</v>
      </c>
      <c r="G16" s="114">
        <v>1331</v>
      </c>
      <c r="H16" s="114">
        <v>1103</v>
      </c>
      <c r="I16" s="140">
        <v>1392</v>
      </c>
      <c r="J16" s="115">
        <v>151</v>
      </c>
      <c r="K16" s="116">
        <v>10.847701149425287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1.8232819074333801</v>
      </c>
      <c r="E18" s="115">
        <v>286</v>
      </c>
      <c r="F18" s="114">
        <v>148</v>
      </c>
      <c r="G18" s="114">
        <v>352</v>
      </c>
      <c r="H18" s="114">
        <v>226</v>
      </c>
      <c r="I18" s="140">
        <v>305</v>
      </c>
      <c r="J18" s="115">
        <v>-19</v>
      </c>
      <c r="K18" s="116">
        <v>-6.2295081967213113</v>
      </c>
    </row>
    <row r="19" spans="1:11" ht="14.1" customHeight="1" x14ac:dyDescent="0.2">
      <c r="A19" s="306" t="s">
        <v>235</v>
      </c>
      <c r="B19" s="307" t="s">
        <v>236</v>
      </c>
      <c r="C19" s="308"/>
      <c r="D19" s="113">
        <v>1.0710187428279996</v>
      </c>
      <c r="E19" s="115">
        <v>168</v>
      </c>
      <c r="F19" s="114">
        <v>79</v>
      </c>
      <c r="G19" s="114">
        <v>214</v>
      </c>
      <c r="H19" s="114">
        <v>139</v>
      </c>
      <c r="I19" s="140">
        <v>151</v>
      </c>
      <c r="J19" s="115">
        <v>17</v>
      </c>
      <c r="K19" s="116">
        <v>11.258278145695364</v>
      </c>
    </row>
    <row r="20" spans="1:11" ht="14.1" customHeight="1" x14ac:dyDescent="0.2">
      <c r="A20" s="306">
        <v>12</v>
      </c>
      <c r="B20" s="307" t="s">
        <v>237</v>
      </c>
      <c r="C20" s="308"/>
      <c r="D20" s="113">
        <v>1.0263929618768328</v>
      </c>
      <c r="E20" s="115">
        <v>161</v>
      </c>
      <c r="F20" s="114">
        <v>63</v>
      </c>
      <c r="G20" s="114">
        <v>161</v>
      </c>
      <c r="H20" s="114">
        <v>189</v>
      </c>
      <c r="I20" s="140">
        <v>157</v>
      </c>
      <c r="J20" s="115">
        <v>4</v>
      </c>
      <c r="K20" s="116">
        <v>2.5477707006369426</v>
      </c>
    </row>
    <row r="21" spans="1:11" ht="14.1" customHeight="1" x14ac:dyDescent="0.2">
      <c r="A21" s="306">
        <v>21</v>
      </c>
      <c r="B21" s="307" t="s">
        <v>238</v>
      </c>
      <c r="C21" s="308"/>
      <c r="D21" s="113">
        <v>0.88614050745888051</v>
      </c>
      <c r="E21" s="115">
        <v>139</v>
      </c>
      <c r="F21" s="114">
        <v>74</v>
      </c>
      <c r="G21" s="114">
        <v>122</v>
      </c>
      <c r="H21" s="114">
        <v>111</v>
      </c>
      <c r="I21" s="140">
        <v>116</v>
      </c>
      <c r="J21" s="115">
        <v>23</v>
      </c>
      <c r="K21" s="116">
        <v>19.827586206896552</v>
      </c>
    </row>
    <row r="22" spans="1:11" ht="14.1" customHeight="1" x14ac:dyDescent="0.2">
      <c r="A22" s="306">
        <v>22</v>
      </c>
      <c r="B22" s="307" t="s">
        <v>239</v>
      </c>
      <c r="C22" s="308"/>
      <c r="D22" s="113">
        <v>1.0710187428279996</v>
      </c>
      <c r="E22" s="115">
        <v>168</v>
      </c>
      <c r="F22" s="114">
        <v>122</v>
      </c>
      <c r="G22" s="114">
        <v>251</v>
      </c>
      <c r="H22" s="114">
        <v>138</v>
      </c>
      <c r="I22" s="140">
        <v>203</v>
      </c>
      <c r="J22" s="115">
        <v>-35</v>
      </c>
      <c r="K22" s="116">
        <v>-17.241379310344829</v>
      </c>
    </row>
    <row r="23" spans="1:11" ht="14.1" customHeight="1" x14ac:dyDescent="0.2">
      <c r="A23" s="306">
        <v>23</v>
      </c>
      <c r="B23" s="307" t="s">
        <v>240</v>
      </c>
      <c r="C23" s="308"/>
      <c r="D23" s="113">
        <v>0.54825959454290452</v>
      </c>
      <c r="E23" s="115">
        <v>86</v>
      </c>
      <c r="F23" s="114">
        <v>49</v>
      </c>
      <c r="G23" s="114">
        <v>81</v>
      </c>
      <c r="H23" s="114">
        <v>168</v>
      </c>
      <c r="I23" s="140">
        <v>128</v>
      </c>
      <c r="J23" s="115">
        <v>-42</v>
      </c>
      <c r="K23" s="116">
        <v>-32.8125</v>
      </c>
    </row>
    <row r="24" spans="1:11" ht="14.1" customHeight="1" x14ac:dyDescent="0.2">
      <c r="A24" s="306">
        <v>24</v>
      </c>
      <c r="B24" s="307" t="s">
        <v>241</v>
      </c>
      <c r="C24" s="308"/>
      <c r="D24" s="113">
        <v>3.742190488333546</v>
      </c>
      <c r="E24" s="115">
        <v>587</v>
      </c>
      <c r="F24" s="114">
        <v>340</v>
      </c>
      <c r="G24" s="114">
        <v>645</v>
      </c>
      <c r="H24" s="114">
        <v>582</v>
      </c>
      <c r="I24" s="140">
        <v>601</v>
      </c>
      <c r="J24" s="115">
        <v>-14</v>
      </c>
      <c r="K24" s="116">
        <v>-2.3294509151414311</v>
      </c>
    </row>
    <row r="25" spans="1:11" ht="14.1" customHeight="1" x14ac:dyDescent="0.2">
      <c r="A25" s="306">
        <v>25</v>
      </c>
      <c r="B25" s="307" t="s">
        <v>242</v>
      </c>
      <c r="C25" s="308"/>
      <c r="D25" s="113">
        <v>4.953461685579498</v>
      </c>
      <c r="E25" s="115">
        <v>777</v>
      </c>
      <c r="F25" s="114">
        <v>423</v>
      </c>
      <c r="G25" s="114">
        <v>747</v>
      </c>
      <c r="H25" s="114">
        <v>521</v>
      </c>
      <c r="I25" s="140">
        <v>668</v>
      </c>
      <c r="J25" s="115">
        <v>109</v>
      </c>
      <c r="K25" s="116">
        <v>16.317365269461078</v>
      </c>
    </row>
    <row r="26" spans="1:11" ht="14.1" customHeight="1" x14ac:dyDescent="0.2">
      <c r="A26" s="306">
        <v>26</v>
      </c>
      <c r="B26" s="307" t="s">
        <v>243</v>
      </c>
      <c r="C26" s="308"/>
      <c r="D26" s="113">
        <v>2.4289175060563561</v>
      </c>
      <c r="E26" s="115">
        <v>381</v>
      </c>
      <c r="F26" s="114">
        <v>257</v>
      </c>
      <c r="G26" s="114">
        <v>482</v>
      </c>
      <c r="H26" s="114">
        <v>239</v>
      </c>
      <c r="I26" s="140">
        <v>351</v>
      </c>
      <c r="J26" s="115">
        <v>30</v>
      </c>
      <c r="K26" s="116">
        <v>8.5470085470085468</v>
      </c>
    </row>
    <row r="27" spans="1:11" ht="14.1" customHeight="1" x14ac:dyDescent="0.2">
      <c r="A27" s="306">
        <v>27</v>
      </c>
      <c r="B27" s="307" t="s">
        <v>244</v>
      </c>
      <c r="C27" s="308"/>
      <c r="D27" s="113">
        <v>1.6320285604998088</v>
      </c>
      <c r="E27" s="115">
        <v>256</v>
      </c>
      <c r="F27" s="114">
        <v>216</v>
      </c>
      <c r="G27" s="114">
        <v>367</v>
      </c>
      <c r="H27" s="114">
        <v>214</v>
      </c>
      <c r="I27" s="140">
        <v>222</v>
      </c>
      <c r="J27" s="115">
        <v>34</v>
      </c>
      <c r="K27" s="116">
        <v>15.315315315315315</v>
      </c>
    </row>
    <row r="28" spans="1:11" ht="14.1" customHeight="1" x14ac:dyDescent="0.2">
      <c r="A28" s="306">
        <v>28</v>
      </c>
      <c r="B28" s="307" t="s">
        <v>245</v>
      </c>
      <c r="C28" s="308"/>
      <c r="D28" s="113">
        <v>0.22312890475583322</v>
      </c>
      <c r="E28" s="115">
        <v>35</v>
      </c>
      <c r="F28" s="114" t="s">
        <v>514</v>
      </c>
      <c r="G28" s="114">
        <v>30</v>
      </c>
      <c r="H28" s="114">
        <v>14</v>
      </c>
      <c r="I28" s="140">
        <v>24</v>
      </c>
      <c r="J28" s="115">
        <v>11</v>
      </c>
      <c r="K28" s="116">
        <v>45.833333333333336</v>
      </c>
    </row>
    <row r="29" spans="1:11" ht="14.1" customHeight="1" x14ac:dyDescent="0.2">
      <c r="A29" s="306">
        <v>29</v>
      </c>
      <c r="B29" s="307" t="s">
        <v>246</v>
      </c>
      <c r="C29" s="308"/>
      <c r="D29" s="113">
        <v>2.7221726380211653</v>
      </c>
      <c r="E29" s="115">
        <v>427</v>
      </c>
      <c r="F29" s="114">
        <v>412</v>
      </c>
      <c r="G29" s="114">
        <v>495</v>
      </c>
      <c r="H29" s="114">
        <v>404</v>
      </c>
      <c r="I29" s="140">
        <v>460</v>
      </c>
      <c r="J29" s="115">
        <v>-33</v>
      </c>
      <c r="K29" s="116">
        <v>-7.1739130434782608</v>
      </c>
    </row>
    <row r="30" spans="1:11" ht="14.1" customHeight="1" x14ac:dyDescent="0.2">
      <c r="A30" s="306" t="s">
        <v>247</v>
      </c>
      <c r="B30" s="307" t="s">
        <v>248</v>
      </c>
      <c r="C30" s="308"/>
      <c r="D30" s="113">
        <v>0.62476093331633309</v>
      </c>
      <c r="E30" s="115">
        <v>98</v>
      </c>
      <c r="F30" s="114">
        <v>107</v>
      </c>
      <c r="G30" s="114">
        <v>159</v>
      </c>
      <c r="H30" s="114">
        <v>110</v>
      </c>
      <c r="I30" s="140">
        <v>126</v>
      </c>
      <c r="J30" s="115">
        <v>-28</v>
      </c>
      <c r="K30" s="116">
        <v>-22.222222222222221</v>
      </c>
    </row>
    <row r="31" spans="1:11" ht="14.1" customHeight="1" x14ac:dyDescent="0.2">
      <c r="A31" s="306" t="s">
        <v>249</v>
      </c>
      <c r="B31" s="307" t="s">
        <v>250</v>
      </c>
      <c r="C31" s="308"/>
      <c r="D31" s="113">
        <v>2.0974117047048324</v>
      </c>
      <c r="E31" s="115">
        <v>329</v>
      </c>
      <c r="F31" s="114">
        <v>302</v>
      </c>
      <c r="G31" s="114">
        <v>333</v>
      </c>
      <c r="H31" s="114">
        <v>289</v>
      </c>
      <c r="I31" s="140">
        <v>334</v>
      </c>
      <c r="J31" s="115">
        <v>-5</v>
      </c>
      <c r="K31" s="116">
        <v>-1.4970059880239521</v>
      </c>
    </row>
    <row r="32" spans="1:11" ht="14.1" customHeight="1" x14ac:dyDescent="0.2">
      <c r="A32" s="306">
        <v>31</v>
      </c>
      <c r="B32" s="307" t="s">
        <v>251</v>
      </c>
      <c r="C32" s="308"/>
      <c r="D32" s="113">
        <v>0.6757618258319521</v>
      </c>
      <c r="E32" s="115">
        <v>106</v>
      </c>
      <c r="F32" s="114">
        <v>58</v>
      </c>
      <c r="G32" s="114">
        <v>102</v>
      </c>
      <c r="H32" s="114">
        <v>88</v>
      </c>
      <c r="I32" s="140">
        <v>88</v>
      </c>
      <c r="J32" s="115">
        <v>18</v>
      </c>
      <c r="K32" s="116">
        <v>20.454545454545453</v>
      </c>
    </row>
    <row r="33" spans="1:11" ht="14.1" customHeight="1" x14ac:dyDescent="0.2">
      <c r="A33" s="306">
        <v>32</v>
      </c>
      <c r="B33" s="307" t="s">
        <v>252</v>
      </c>
      <c r="C33" s="308"/>
      <c r="D33" s="113">
        <v>3.3341833482085939</v>
      </c>
      <c r="E33" s="115">
        <v>523</v>
      </c>
      <c r="F33" s="114">
        <v>214</v>
      </c>
      <c r="G33" s="114">
        <v>628</v>
      </c>
      <c r="H33" s="114">
        <v>616</v>
      </c>
      <c r="I33" s="140">
        <v>555</v>
      </c>
      <c r="J33" s="115">
        <v>-32</v>
      </c>
      <c r="K33" s="116">
        <v>-5.7657657657657655</v>
      </c>
    </row>
    <row r="34" spans="1:11" ht="14.1" customHeight="1" x14ac:dyDescent="0.2">
      <c r="A34" s="306">
        <v>33</v>
      </c>
      <c r="B34" s="307" t="s">
        <v>253</v>
      </c>
      <c r="C34" s="308"/>
      <c r="D34" s="113">
        <v>1.4981512176463088</v>
      </c>
      <c r="E34" s="115">
        <v>235</v>
      </c>
      <c r="F34" s="114">
        <v>137</v>
      </c>
      <c r="G34" s="114">
        <v>217</v>
      </c>
      <c r="H34" s="114">
        <v>298</v>
      </c>
      <c r="I34" s="140">
        <v>255</v>
      </c>
      <c r="J34" s="115">
        <v>-20</v>
      </c>
      <c r="K34" s="116">
        <v>-7.8431372549019605</v>
      </c>
    </row>
    <row r="35" spans="1:11" ht="14.1" customHeight="1" x14ac:dyDescent="0.2">
      <c r="A35" s="306">
        <v>34</v>
      </c>
      <c r="B35" s="307" t="s">
        <v>254</v>
      </c>
      <c r="C35" s="308"/>
      <c r="D35" s="113">
        <v>2.3141654978962132</v>
      </c>
      <c r="E35" s="115">
        <v>363</v>
      </c>
      <c r="F35" s="114">
        <v>193</v>
      </c>
      <c r="G35" s="114">
        <v>370</v>
      </c>
      <c r="H35" s="114">
        <v>384</v>
      </c>
      <c r="I35" s="140">
        <v>402</v>
      </c>
      <c r="J35" s="115">
        <v>-39</v>
      </c>
      <c r="K35" s="116">
        <v>-9.7014925373134329</v>
      </c>
    </row>
    <row r="36" spans="1:11" ht="14.1" customHeight="1" x14ac:dyDescent="0.2">
      <c r="A36" s="306">
        <v>41</v>
      </c>
      <c r="B36" s="307" t="s">
        <v>255</v>
      </c>
      <c r="C36" s="308"/>
      <c r="D36" s="113">
        <v>0.52275914828509495</v>
      </c>
      <c r="E36" s="115">
        <v>82</v>
      </c>
      <c r="F36" s="114">
        <v>82</v>
      </c>
      <c r="G36" s="114">
        <v>125</v>
      </c>
      <c r="H36" s="114">
        <v>74</v>
      </c>
      <c r="I36" s="140">
        <v>107</v>
      </c>
      <c r="J36" s="115">
        <v>-25</v>
      </c>
      <c r="K36" s="116">
        <v>-23.364485981308412</v>
      </c>
    </row>
    <row r="37" spans="1:11" ht="14.1" customHeight="1" x14ac:dyDescent="0.2">
      <c r="A37" s="306">
        <v>42</v>
      </c>
      <c r="B37" s="307" t="s">
        <v>256</v>
      </c>
      <c r="C37" s="308"/>
      <c r="D37" s="113">
        <v>5.1000892515619026E-2</v>
      </c>
      <c r="E37" s="115">
        <v>8</v>
      </c>
      <c r="F37" s="114">
        <v>14</v>
      </c>
      <c r="G37" s="114" t="s">
        <v>514</v>
      </c>
      <c r="H37" s="114" t="s">
        <v>514</v>
      </c>
      <c r="I37" s="140" t="s">
        <v>514</v>
      </c>
      <c r="J37" s="115" t="s">
        <v>514</v>
      </c>
      <c r="K37" s="116" t="s">
        <v>514</v>
      </c>
    </row>
    <row r="38" spans="1:11" ht="14.1" customHeight="1" x14ac:dyDescent="0.2">
      <c r="A38" s="306">
        <v>43</v>
      </c>
      <c r="B38" s="307" t="s">
        <v>257</v>
      </c>
      <c r="C38" s="308"/>
      <c r="D38" s="113">
        <v>1.3897743210506184</v>
      </c>
      <c r="E38" s="115">
        <v>218</v>
      </c>
      <c r="F38" s="114">
        <v>151</v>
      </c>
      <c r="G38" s="114">
        <v>216</v>
      </c>
      <c r="H38" s="114">
        <v>180</v>
      </c>
      <c r="I38" s="140">
        <v>144</v>
      </c>
      <c r="J38" s="115">
        <v>74</v>
      </c>
      <c r="K38" s="116">
        <v>51.388888888888886</v>
      </c>
    </row>
    <row r="39" spans="1:11" ht="14.1" customHeight="1" x14ac:dyDescent="0.2">
      <c r="A39" s="306">
        <v>51</v>
      </c>
      <c r="B39" s="307" t="s">
        <v>258</v>
      </c>
      <c r="C39" s="308"/>
      <c r="D39" s="113">
        <v>9.8304220323855667</v>
      </c>
      <c r="E39" s="115">
        <v>1542</v>
      </c>
      <c r="F39" s="114">
        <v>1300</v>
      </c>
      <c r="G39" s="114">
        <v>1471</v>
      </c>
      <c r="H39" s="114">
        <v>1266</v>
      </c>
      <c r="I39" s="140">
        <v>1330</v>
      </c>
      <c r="J39" s="115">
        <v>212</v>
      </c>
      <c r="K39" s="116">
        <v>15.93984962406015</v>
      </c>
    </row>
    <row r="40" spans="1:11" ht="14.1" customHeight="1" x14ac:dyDescent="0.2">
      <c r="A40" s="306" t="s">
        <v>259</v>
      </c>
      <c r="B40" s="307" t="s">
        <v>260</v>
      </c>
      <c r="C40" s="308"/>
      <c r="D40" s="113">
        <v>9.2375366568914963</v>
      </c>
      <c r="E40" s="115">
        <v>1449</v>
      </c>
      <c r="F40" s="114">
        <v>1255</v>
      </c>
      <c r="G40" s="114">
        <v>1328</v>
      </c>
      <c r="H40" s="114">
        <v>1154</v>
      </c>
      <c r="I40" s="140">
        <v>1229</v>
      </c>
      <c r="J40" s="115">
        <v>220</v>
      </c>
      <c r="K40" s="116">
        <v>17.90073230268511</v>
      </c>
    </row>
    <row r="41" spans="1:11" ht="14.1" customHeight="1" x14ac:dyDescent="0.2">
      <c r="A41" s="306"/>
      <c r="B41" s="307" t="s">
        <v>261</v>
      </c>
      <c r="C41" s="308"/>
      <c r="D41" s="113">
        <v>8.408772153512686</v>
      </c>
      <c r="E41" s="115">
        <v>1319</v>
      </c>
      <c r="F41" s="114">
        <v>1076</v>
      </c>
      <c r="G41" s="114">
        <v>1081</v>
      </c>
      <c r="H41" s="114">
        <v>1034</v>
      </c>
      <c r="I41" s="140">
        <v>1093</v>
      </c>
      <c r="J41" s="115">
        <v>226</v>
      </c>
      <c r="K41" s="116">
        <v>20.677035681610246</v>
      </c>
    </row>
    <row r="42" spans="1:11" ht="14.1" customHeight="1" x14ac:dyDescent="0.2">
      <c r="A42" s="306">
        <v>52</v>
      </c>
      <c r="B42" s="307" t="s">
        <v>262</v>
      </c>
      <c r="C42" s="308"/>
      <c r="D42" s="113">
        <v>5.182965701899783</v>
      </c>
      <c r="E42" s="115">
        <v>813</v>
      </c>
      <c r="F42" s="114">
        <v>580</v>
      </c>
      <c r="G42" s="114">
        <v>826</v>
      </c>
      <c r="H42" s="114">
        <v>893</v>
      </c>
      <c r="I42" s="140">
        <v>859</v>
      </c>
      <c r="J42" s="115">
        <v>-46</v>
      </c>
      <c r="K42" s="116">
        <v>-5.3550640279394646</v>
      </c>
    </row>
    <row r="43" spans="1:11" ht="14.1" customHeight="1" x14ac:dyDescent="0.2">
      <c r="A43" s="306" t="s">
        <v>263</v>
      </c>
      <c r="B43" s="307" t="s">
        <v>264</v>
      </c>
      <c r="C43" s="308"/>
      <c r="D43" s="113">
        <v>4.4944536529389261</v>
      </c>
      <c r="E43" s="115">
        <v>705</v>
      </c>
      <c r="F43" s="114">
        <v>509</v>
      </c>
      <c r="G43" s="114">
        <v>681</v>
      </c>
      <c r="H43" s="114">
        <v>795</v>
      </c>
      <c r="I43" s="140">
        <v>729</v>
      </c>
      <c r="J43" s="115">
        <v>-24</v>
      </c>
      <c r="K43" s="116">
        <v>-3.2921810699588478</v>
      </c>
    </row>
    <row r="44" spans="1:11" ht="14.1" customHeight="1" x14ac:dyDescent="0.2">
      <c r="A44" s="306">
        <v>53</v>
      </c>
      <c r="B44" s="307" t="s">
        <v>265</v>
      </c>
      <c r="C44" s="308"/>
      <c r="D44" s="113">
        <v>1.5364018870330232</v>
      </c>
      <c r="E44" s="115">
        <v>241</v>
      </c>
      <c r="F44" s="114">
        <v>138</v>
      </c>
      <c r="G44" s="114">
        <v>233</v>
      </c>
      <c r="H44" s="114">
        <v>209</v>
      </c>
      <c r="I44" s="140">
        <v>215</v>
      </c>
      <c r="J44" s="115">
        <v>26</v>
      </c>
      <c r="K44" s="116">
        <v>12.093023255813954</v>
      </c>
    </row>
    <row r="45" spans="1:11" ht="14.1" customHeight="1" x14ac:dyDescent="0.2">
      <c r="A45" s="306" t="s">
        <v>266</v>
      </c>
      <c r="B45" s="307" t="s">
        <v>267</v>
      </c>
      <c r="C45" s="308"/>
      <c r="D45" s="113">
        <v>1.5172765523396659</v>
      </c>
      <c r="E45" s="115">
        <v>238</v>
      </c>
      <c r="F45" s="114">
        <v>131</v>
      </c>
      <c r="G45" s="114">
        <v>230</v>
      </c>
      <c r="H45" s="114">
        <v>201</v>
      </c>
      <c r="I45" s="140">
        <v>213</v>
      </c>
      <c r="J45" s="115">
        <v>25</v>
      </c>
      <c r="K45" s="116">
        <v>11.737089201877934</v>
      </c>
    </row>
    <row r="46" spans="1:11" ht="14.1" customHeight="1" x14ac:dyDescent="0.2">
      <c r="A46" s="306">
        <v>54</v>
      </c>
      <c r="B46" s="307" t="s">
        <v>268</v>
      </c>
      <c r="C46" s="308"/>
      <c r="D46" s="113">
        <v>5.125589697819712</v>
      </c>
      <c r="E46" s="115">
        <v>804</v>
      </c>
      <c r="F46" s="114">
        <v>660</v>
      </c>
      <c r="G46" s="114">
        <v>865</v>
      </c>
      <c r="H46" s="114">
        <v>794</v>
      </c>
      <c r="I46" s="140">
        <v>753</v>
      </c>
      <c r="J46" s="115">
        <v>51</v>
      </c>
      <c r="K46" s="116">
        <v>6.7729083665338647</v>
      </c>
    </row>
    <row r="47" spans="1:11" ht="14.1" customHeight="1" x14ac:dyDescent="0.2">
      <c r="A47" s="306">
        <v>61</v>
      </c>
      <c r="B47" s="307" t="s">
        <v>269</v>
      </c>
      <c r="C47" s="308"/>
      <c r="D47" s="113">
        <v>1.3260232054060945</v>
      </c>
      <c r="E47" s="115">
        <v>208</v>
      </c>
      <c r="F47" s="114">
        <v>175</v>
      </c>
      <c r="G47" s="114">
        <v>303</v>
      </c>
      <c r="H47" s="114">
        <v>266</v>
      </c>
      <c r="I47" s="140">
        <v>251</v>
      </c>
      <c r="J47" s="115">
        <v>-43</v>
      </c>
      <c r="K47" s="116">
        <v>-17.131474103585656</v>
      </c>
    </row>
    <row r="48" spans="1:11" ht="14.1" customHeight="1" x14ac:dyDescent="0.2">
      <c r="A48" s="306">
        <v>62</v>
      </c>
      <c r="B48" s="307" t="s">
        <v>270</v>
      </c>
      <c r="C48" s="308"/>
      <c r="D48" s="113">
        <v>6.8468698202218539</v>
      </c>
      <c r="E48" s="115">
        <v>1074</v>
      </c>
      <c r="F48" s="114">
        <v>989</v>
      </c>
      <c r="G48" s="114">
        <v>1203</v>
      </c>
      <c r="H48" s="114">
        <v>790</v>
      </c>
      <c r="I48" s="140">
        <v>843</v>
      </c>
      <c r="J48" s="115">
        <v>231</v>
      </c>
      <c r="K48" s="116">
        <v>27.402135231316727</v>
      </c>
    </row>
    <row r="49" spans="1:11" ht="14.1" customHeight="1" x14ac:dyDescent="0.2">
      <c r="A49" s="306">
        <v>63</v>
      </c>
      <c r="B49" s="307" t="s">
        <v>271</v>
      </c>
      <c r="C49" s="308"/>
      <c r="D49" s="113">
        <v>3.9079433890093078</v>
      </c>
      <c r="E49" s="115">
        <v>613</v>
      </c>
      <c r="F49" s="114">
        <v>594</v>
      </c>
      <c r="G49" s="114">
        <v>720</v>
      </c>
      <c r="H49" s="114">
        <v>599</v>
      </c>
      <c r="I49" s="140">
        <v>611</v>
      </c>
      <c r="J49" s="115">
        <v>2</v>
      </c>
      <c r="K49" s="116">
        <v>0.32733224222585927</v>
      </c>
    </row>
    <row r="50" spans="1:11" ht="14.1" customHeight="1" x14ac:dyDescent="0.2">
      <c r="A50" s="306" t="s">
        <v>272</v>
      </c>
      <c r="B50" s="307" t="s">
        <v>273</v>
      </c>
      <c r="C50" s="308"/>
      <c r="D50" s="113">
        <v>0.82238939181435677</v>
      </c>
      <c r="E50" s="115">
        <v>129</v>
      </c>
      <c r="F50" s="114">
        <v>133</v>
      </c>
      <c r="G50" s="114">
        <v>147</v>
      </c>
      <c r="H50" s="114">
        <v>127</v>
      </c>
      <c r="I50" s="140">
        <v>137</v>
      </c>
      <c r="J50" s="115">
        <v>-8</v>
      </c>
      <c r="K50" s="116">
        <v>-5.8394160583941606</v>
      </c>
    </row>
    <row r="51" spans="1:11" ht="14.1" customHeight="1" x14ac:dyDescent="0.2">
      <c r="A51" s="306" t="s">
        <v>274</v>
      </c>
      <c r="B51" s="307" t="s">
        <v>275</v>
      </c>
      <c r="C51" s="308"/>
      <c r="D51" s="113">
        <v>2.9198010965191892</v>
      </c>
      <c r="E51" s="115">
        <v>458</v>
      </c>
      <c r="F51" s="114">
        <v>424</v>
      </c>
      <c r="G51" s="114">
        <v>460</v>
      </c>
      <c r="H51" s="114">
        <v>451</v>
      </c>
      <c r="I51" s="140">
        <v>431</v>
      </c>
      <c r="J51" s="115">
        <v>27</v>
      </c>
      <c r="K51" s="116">
        <v>6.2645011600928076</v>
      </c>
    </row>
    <row r="52" spans="1:11" ht="14.1" customHeight="1" x14ac:dyDescent="0.2">
      <c r="A52" s="306">
        <v>71</v>
      </c>
      <c r="B52" s="307" t="s">
        <v>276</v>
      </c>
      <c r="C52" s="308"/>
      <c r="D52" s="113">
        <v>8.5107739385439238</v>
      </c>
      <c r="E52" s="115">
        <v>1335</v>
      </c>
      <c r="F52" s="114">
        <v>942</v>
      </c>
      <c r="G52" s="114">
        <v>1317</v>
      </c>
      <c r="H52" s="114">
        <v>954</v>
      </c>
      <c r="I52" s="140">
        <v>1299</v>
      </c>
      <c r="J52" s="115">
        <v>36</v>
      </c>
      <c r="K52" s="116">
        <v>2.7713625866050808</v>
      </c>
    </row>
    <row r="53" spans="1:11" ht="14.1" customHeight="1" x14ac:dyDescent="0.2">
      <c r="A53" s="306" t="s">
        <v>277</v>
      </c>
      <c r="B53" s="307" t="s">
        <v>278</v>
      </c>
      <c r="C53" s="308"/>
      <c r="D53" s="113">
        <v>3.0919291087594032</v>
      </c>
      <c r="E53" s="115">
        <v>485</v>
      </c>
      <c r="F53" s="114">
        <v>343</v>
      </c>
      <c r="G53" s="114">
        <v>441</v>
      </c>
      <c r="H53" s="114">
        <v>342</v>
      </c>
      <c r="I53" s="140">
        <v>474</v>
      </c>
      <c r="J53" s="115">
        <v>11</v>
      </c>
      <c r="K53" s="116">
        <v>2.3206751054852321</v>
      </c>
    </row>
    <row r="54" spans="1:11" ht="14.1" customHeight="1" x14ac:dyDescent="0.2">
      <c r="A54" s="306" t="s">
        <v>279</v>
      </c>
      <c r="B54" s="307" t="s">
        <v>280</v>
      </c>
      <c r="C54" s="308"/>
      <c r="D54" s="113">
        <v>4.6028305495346169</v>
      </c>
      <c r="E54" s="115">
        <v>722</v>
      </c>
      <c r="F54" s="114">
        <v>485</v>
      </c>
      <c r="G54" s="114">
        <v>764</v>
      </c>
      <c r="H54" s="114">
        <v>512</v>
      </c>
      <c r="I54" s="140">
        <v>669</v>
      </c>
      <c r="J54" s="115">
        <v>53</v>
      </c>
      <c r="K54" s="116">
        <v>7.9222720478325863</v>
      </c>
    </row>
    <row r="55" spans="1:11" ht="14.1" customHeight="1" x14ac:dyDescent="0.2">
      <c r="A55" s="306">
        <v>72</v>
      </c>
      <c r="B55" s="307" t="s">
        <v>281</v>
      </c>
      <c r="C55" s="308"/>
      <c r="D55" s="113">
        <v>1.4726507713884993</v>
      </c>
      <c r="E55" s="115">
        <v>231</v>
      </c>
      <c r="F55" s="114">
        <v>162</v>
      </c>
      <c r="G55" s="114">
        <v>308</v>
      </c>
      <c r="H55" s="114">
        <v>194</v>
      </c>
      <c r="I55" s="140">
        <v>203</v>
      </c>
      <c r="J55" s="115">
        <v>28</v>
      </c>
      <c r="K55" s="116">
        <v>13.793103448275861</v>
      </c>
    </row>
    <row r="56" spans="1:11" ht="14.1" customHeight="1" x14ac:dyDescent="0.2">
      <c r="A56" s="306" t="s">
        <v>282</v>
      </c>
      <c r="B56" s="307" t="s">
        <v>283</v>
      </c>
      <c r="C56" s="308"/>
      <c r="D56" s="113">
        <v>0.37613158230269028</v>
      </c>
      <c r="E56" s="115">
        <v>59</v>
      </c>
      <c r="F56" s="114">
        <v>36</v>
      </c>
      <c r="G56" s="114">
        <v>123</v>
      </c>
      <c r="H56" s="114">
        <v>53</v>
      </c>
      <c r="I56" s="140">
        <v>52</v>
      </c>
      <c r="J56" s="115">
        <v>7</v>
      </c>
      <c r="K56" s="116">
        <v>13.461538461538462</v>
      </c>
    </row>
    <row r="57" spans="1:11" ht="14.1" customHeight="1" x14ac:dyDescent="0.2">
      <c r="A57" s="306" t="s">
        <v>284</v>
      </c>
      <c r="B57" s="307" t="s">
        <v>285</v>
      </c>
      <c r="C57" s="308"/>
      <c r="D57" s="113">
        <v>0.73313782991202348</v>
      </c>
      <c r="E57" s="115">
        <v>115</v>
      </c>
      <c r="F57" s="114">
        <v>98</v>
      </c>
      <c r="G57" s="114">
        <v>99</v>
      </c>
      <c r="H57" s="114">
        <v>106</v>
      </c>
      <c r="I57" s="140">
        <v>111</v>
      </c>
      <c r="J57" s="115">
        <v>4</v>
      </c>
      <c r="K57" s="116">
        <v>3.6036036036036037</v>
      </c>
    </row>
    <row r="58" spans="1:11" ht="14.1" customHeight="1" x14ac:dyDescent="0.2">
      <c r="A58" s="306">
        <v>73</v>
      </c>
      <c r="B58" s="307" t="s">
        <v>286</v>
      </c>
      <c r="C58" s="308"/>
      <c r="D58" s="113">
        <v>1.6830294530154277</v>
      </c>
      <c r="E58" s="115">
        <v>264</v>
      </c>
      <c r="F58" s="114">
        <v>200</v>
      </c>
      <c r="G58" s="114">
        <v>393</v>
      </c>
      <c r="H58" s="114">
        <v>230</v>
      </c>
      <c r="I58" s="140">
        <v>255</v>
      </c>
      <c r="J58" s="115">
        <v>9</v>
      </c>
      <c r="K58" s="116">
        <v>3.5294117647058822</v>
      </c>
    </row>
    <row r="59" spans="1:11" ht="14.1" customHeight="1" x14ac:dyDescent="0.2">
      <c r="A59" s="306" t="s">
        <v>287</v>
      </c>
      <c r="B59" s="307" t="s">
        <v>288</v>
      </c>
      <c r="C59" s="308"/>
      <c r="D59" s="113">
        <v>1.3260232054060945</v>
      </c>
      <c r="E59" s="115">
        <v>208</v>
      </c>
      <c r="F59" s="114">
        <v>169</v>
      </c>
      <c r="G59" s="114">
        <v>333</v>
      </c>
      <c r="H59" s="114">
        <v>185</v>
      </c>
      <c r="I59" s="140">
        <v>199</v>
      </c>
      <c r="J59" s="115">
        <v>9</v>
      </c>
      <c r="K59" s="116">
        <v>4.5226130653266328</v>
      </c>
    </row>
    <row r="60" spans="1:11" ht="14.1" customHeight="1" x14ac:dyDescent="0.2">
      <c r="A60" s="306">
        <v>81</v>
      </c>
      <c r="B60" s="307" t="s">
        <v>289</v>
      </c>
      <c r="C60" s="308"/>
      <c r="D60" s="113">
        <v>10.652811424199923</v>
      </c>
      <c r="E60" s="115">
        <v>1671</v>
      </c>
      <c r="F60" s="114">
        <v>851</v>
      </c>
      <c r="G60" s="114">
        <v>1322</v>
      </c>
      <c r="H60" s="114">
        <v>754</v>
      </c>
      <c r="I60" s="140">
        <v>1095</v>
      </c>
      <c r="J60" s="115">
        <v>576</v>
      </c>
      <c r="K60" s="116">
        <v>52.602739726027394</v>
      </c>
    </row>
    <row r="61" spans="1:11" ht="14.1" customHeight="1" x14ac:dyDescent="0.2">
      <c r="A61" s="306" t="s">
        <v>290</v>
      </c>
      <c r="B61" s="307" t="s">
        <v>291</v>
      </c>
      <c r="C61" s="308"/>
      <c r="D61" s="113">
        <v>1.7850312380466657</v>
      </c>
      <c r="E61" s="115">
        <v>280</v>
      </c>
      <c r="F61" s="114">
        <v>187</v>
      </c>
      <c r="G61" s="114">
        <v>239</v>
      </c>
      <c r="H61" s="114">
        <v>178</v>
      </c>
      <c r="I61" s="140">
        <v>229</v>
      </c>
      <c r="J61" s="115">
        <v>51</v>
      </c>
      <c r="K61" s="116">
        <v>22.270742358078603</v>
      </c>
    </row>
    <row r="62" spans="1:11" ht="14.1" customHeight="1" x14ac:dyDescent="0.2">
      <c r="A62" s="306" t="s">
        <v>292</v>
      </c>
      <c r="B62" s="307" t="s">
        <v>293</v>
      </c>
      <c r="C62" s="308"/>
      <c r="D62" s="113">
        <v>4.7430830039525693</v>
      </c>
      <c r="E62" s="115">
        <v>744</v>
      </c>
      <c r="F62" s="114">
        <v>349</v>
      </c>
      <c r="G62" s="114">
        <v>710</v>
      </c>
      <c r="H62" s="114">
        <v>297</v>
      </c>
      <c r="I62" s="140">
        <v>519</v>
      </c>
      <c r="J62" s="115">
        <v>225</v>
      </c>
      <c r="K62" s="116">
        <v>43.352601156069362</v>
      </c>
    </row>
    <row r="63" spans="1:11" ht="14.1" customHeight="1" x14ac:dyDescent="0.2">
      <c r="A63" s="306"/>
      <c r="B63" s="307" t="s">
        <v>294</v>
      </c>
      <c r="C63" s="308"/>
      <c r="D63" s="113">
        <v>4.437077648858855</v>
      </c>
      <c r="E63" s="115">
        <v>696</v>
      </c>
      <c r="F63" s="114">
        <v>307</v>
      </c>
      <c r="G63" s="114">
        <v>615</v>
      </c>
      <c r="H63" s="114">
        <v>252</v>
      </c>
      <c r="I63" s="140">
        <v>449</v>
      </c>
      <c r="J63" s="115">
        <v>247</v>
      </c>
      <c r="K63" s="116">
        <v>55.011135857461028</v>
      </c>
    </row>
    <row r="64" spans="1:11" ht="14.1" customHeight="1" x14ac:dyDescent="0.2">
      <c r="A64" s="306" t="s">
        <v>295</v>
      </c>
      <c r="B64" s="307" t="s">
        <v>296</v>
      </c>
      <c r="C64" s="308"/>
      <c r="D64" s="113">
        <v>1.6957796761443324</v>
      </c>
      <c r="E64" s="115">
        <v>266</v>
      </c>
      <c r="F64" s="114">
        <v>158</v>
      </c>
      <c r="G64" s="114">
        <v>145</v>
      </c>
      <c r="H64" s="114">
        <v>117</v>
      </c>
      <c r="I64" s="140">
        <v>171</v>
      </c>
      <c r="J64" s="115">
        <v>95</v>
      </c>
      <c r="K64" s="116">
        <v>55.555555555555557</v>
      </c>
    </row>
    <row r="65" spans="1:11" ht="14.1" customHeight="1" x14ac:dyDescent="0.2">
      <c r="A65" s="306" t="s">
        <v>297</v>
      </c>
      <c r="B65" s="307" t="s">
        <v>298</v>
      </c>
      <c r="C65" s="308"/>
      <c r="D65" s="113">
        <v>1.4981512176463088</v>
      </c>
      <c r="E65" s="115">
        <v>235</v>
      </c>
      <c r="F65" s="114">
        <v>72</v>
      </c>
      <c r="G65" s="114">
        <v>85</v>
      </c>
      <c r="H65" s="114">
        <v>79</v>
      </c>
      <c r="I65" s="140">
        <v>59</v>
      </c>
      <c r="J65" s="115">
        <v>176</v>
      </c>
      <c r="K65" s="116" t="s">
        <v>515</v>
      </c>
    </row>
    <row r="66" spans="1:11" ht="14.1" customHeight="1" x14ac:dyDescent="0.2">
      <c r="A66" s="306">
        <v>82</v>
      </c>
      <c r="B66" s="307" t="s">
        <v>299</v>
      </c>
      <c r="C66" s="308"/>
      <c r="D66" s="113">
        <v>3.6019380339155935</v>
      </c>
      <c r="E66" s="115">
        <v>565</v>
      </c>
      <c r="F66" s="114">
        <v>499</v>
      </c>
      <c r="G66" s="114">
        <v>848</v>
      </c>
      <c r="H66" s="114">
        <v>443</v>
      </c>
      <c r="I66" s="140">
        <v>552</v>
      </c>
      <c r="J66" s="115">
        <v>13</v>
      </c>
      <c r="K66" s="116">
        <v>2.3550724637681157</v>
      </c>
    </row>
    <row r="67" spans="1:11" ht="14.1" customHeight="1" x14ac:dyDescent="0.2">
      <c r="A67" s="306" t="s">
        <v>300</v>
      </c>
      <c r="B67" s="307" t="s">
        <v>301</v>
      </c>
      <c r="C67" s="308"/>
      <c r="D67" s="113">
        <v>2.6584215223766416</v>
      </c>
      <c r="E67" s="115">
        <v>417</v>
      </c>
      <c r="F67" s="114">
        <v>366</v>
      </c>
      <c r="G67" s="114">
        <v>601</v>
      </c>
      <c r="H67" s="114">
        <v>322</v>
      </c>
      <c r="I67" s="140">
        <v>411</v>
      </c>
      <c r="J67" s="115">
        <v>6</v>
      </c>
      <c r="K67" s="116">
        <v>1.4598540145985401</v>
      </c>
    </row>
    <row r="68" spans="1:11" ht="14.1" customHeight="1" x14ac:dyDescent="0.2">
      <c r="A68" s="306" t="s">
        <v>302</v>
      </c>
      <c r="B68" s="307" t="s">
        <v>303</v>
      </c>
      <c r="C68" s="308"/>
      <c r="D68" s="113">
        <v>0.53550937141399979</v>
      </c>
      <c r="E68" s="115">
        <v>84</v>
      </c>
      <c r="F68" s="114">
        <v>94</v>
      </c>
      <c r="G68" s="114">
        <v>155</v>
      </c>
      <c r="H68" s="114">
        <v>81</v>
      </c>
      <c r="I68" s="140">
        <v>95</v>
      </c>
      <c r="J68" s="115">
        <v>-11</v>
      </c>
      <c r="K68" s="116">
        <v>-11.578947368421053</v>
      </c>
    </row>
    <row r="69" spans="1:11" ht="14.1" customHeight="1" x14ac:dyDescent="0.2">
      <c r="A69" s="306">
        <v>83</v>
      </c>
      <c r="B69" s="307" t="s">
        <v>304</v>
      </c>
      <c r="C69" s="308"/>
      <c r="D69" s="113">
        <v>3.1110544434527605</v>
      </c>
      <c r="E69" s="115">
        <v>488</v>
      </c>
      <c r="F69" s="114">
        <v>450</v>
      </c>
      <c r="G69" s="114">
        <v>859</v>
      </c>
      <c r="H69" s="114">
        <v>428</v>
      </c>
      <c r="I69" s="140">
        <v>1040</v>
      </c>
      <c r="J69" s="115">
        <v>-552</v>
      </c>
      <c r="K69" s="116">
        <v>-53.07692307692308</v>
      </c>
    </row>
    <row r="70" spans="1:11" ht="14.1" customHeight="1" x14ac:dyDescent="0.2">
      <c r="A70" s="306" t="s">
        <v>305</v>
      </c>
      <c r="B70" s="307" t="s">
        <v>306</v>
      </c>
      <c r="C70" s="308"/>
      <c r="D70" s="113">
        <v>2.7540481958434273</v>
      </c>
      <c r="E70" s="115">
        <v>432</v>
      </c>
      <c r="F70" s="114">
        <v>395</v>
      </c>
      <c r="G70" s="114">
        <v>775</v>
      </c>
      <c r="H70" s="114">
        <v>358</v>
      </c>
      <c r="I70" s="140">
        <v>936</v>
      </c>
      <c r="J70" s="115">
        <v>-504</v>
      </c>
      <c r="K70" s="116">
        <v>-53.846153846153847</v>
      </c>
    </row>
    <row r="71" spans="1:11" ht="14.1" customHeight="1" x14ac:dyDescent="0.2">
      <c r="A71" s="306"/>
      <c r="B71" s="307" t="s">
        <v>307</v>
      </c>
      <c r="C71" s="308"/>
      <c r="D71" s="113">
        <v>1.4599005482595946</v>
      </c>
      <c r="E71" s="115">
        <v>229</v>
      </c>
      <c r="F71" s="114">
        <v>232</v>
      </c>
      <c r="G71" s="114">
        <v>515</v>
      </c>
      <c r="H71" s="114">
        <v>208</v>
      </c>
      <c r="I71" s="140">
        <v>721</v>
      </c>
      <c r="J71" s="115">
        <v>-492</v>
      </c>
      <c r="K71" s="116">
        <v>-68.238557558945914</v>
      </c>
    </row>
    <row r="72" spans="1:11" ht="14.1" customHeight="1" x14ac:dyDescent="0.2">
      <c r="A72" s="306">
        <v>84</v>
      </c>
      <c r="B72" s="307" t="s">
        <v>308</v>
      </c>
      <c r="C72" s="308"/>
      <c r="D72" s="113">
        <v>2.4862935101364272</v>
      </c>
      <c r="E72" s="115">
        <v>390</v>
      </c>
      <c r="F72" s="114">
        <v>431</v>
      </c>
      <c r="G72" s="114">
        <v>413</v>
      </c>
      <c r="H72" s="114">
        <v>286</v>
      </c>
      <c r="I72" s="140">
        <v>369</v>
      </c>
      <c r="J72" s="115">
        <v>21</v>
      </c>
      <c r="K72" s="116">
        <v>5.691056910569106</v>
      </c>
    </row>
    <row r="73" spans="1:11" ht="14.1" customHeight="1" x14ac:dyDescent="0.2">
      <c r="A73" s="306" t="s">
        <v>309</v>
      </c>
      <c r="B73" s="307" t="s">
        <v>310</v>
      </c>
      <c r="C73" s="308"/>
      <c r="D73" s="113">
        <v>0.45900803264057122</v>
      </c>
      <c r="E73" s="115">
        <v>72</v>
      </c>
      <c r="F73" s="114">
        <v>52</v>
      </c>
      <c r="G73" s="114">
        <v>116</v>
      </c>
      <c r="H73" s="114">
        <v>19</v>
      </c>
      <c r="I73" s="140">
        <v>72</v>
      </c>
      <c r="J73" s="115">
        <v>0</v>
      </c>
      <c r="K73" s="116">
        <v>0</v>
      </c>
    </row>
    <row r="74" spans="1:11" ht="14.1" customHeight="1" x14ac:dyDescent="0.2">
      <c r="A74" s="306" t="s">
        <v>311</v>
      </c>
      <c r="B74" s="307" t="s">
        <v>312</v>
      </c>
      <c r="C74" s="308"/>
      <c r="D74" s="113">
        <v>0.40163202856049979</v>
      </c>
      <c r="E74" s="115">
        <v>63</v>
      </c>
      <c r="F74" s="114">
        <v>41</v>
      </c>
      <c r="G74" s="114">
        <v>75</v>
      </c>
      <c r="H74" s="114">
        <v>26</v>
      </c>
      <c r="I74" s="140">
        <v>36</v>
      </c>
      <c r="J74" s="115">
        <v>27</v>
      </c>
      <c r="K74" s="116">
        <v>75</v>
      </c>
    </row>
    <row r="75" spans="1:11" ht="14.1" customHeight="1" x14ac:dyDescent="0.2">
      <c r="A75" s="306" t="s">
        <v>313</v>
      </c>
      <c r="B75" s="307" t="s">
        <v>314</v>
      </c>
      <c r="C75" s="308"/>
      <c r="D75" s="113">
        <v>1.1475200816014279</v>
      </c>
      <c r="E75" s="115">
        <v>180</v>
      </c>
      <c r="F75" s="114">
        <v>253</v>
      </c>
      <c r="G75" s="114">
        <v>158</v>
      </c>
      <c r="H75" s="114">
        <v>188</v>
      </c>
      <c r="I75" s="140">
        <v>187</v>
      </c>
      <c r="J75" s="115">
        <v>-7</v>
      </c>
      <c r="K75" s="116">
        <v>-3.7433155080213902</v>
      </c>
    </row>
    <row r="76" spans="1:11" ht="14.1" customHeight="1" x14ac:dyDescent="0.2">
      <c r="A76" s="306">
        <v>91</v>
      </c>
      <c r="B76" s="307" t="s">
        <v>315</v>
      </c>
      <c r="C76" s="308"/>
      <c r="D76" s="113">
        <v>0.36975647073823792</v>
      </c>
      <c r="E76" s="115">
        <v>58</v>
      </c>
      <c r="F76" s="114">
        <v>83</v>
      </c>
      <c r="G76" s="114">
        <v>51</v>
      </c>
      <c r="H76" s="114">
        <v>64</v>
      </c>
      <c r="I76" s="140">
        <v>37</v>
      </c>
      <c r="J76" s="115">
        <v>21</v>
      </c>
      <c r="K76" s="116">
        <v>56.756756756756758</v>
      </c>
    </row>
    <row r="77" spans="1:11" ht="14.1" customHeight="1" x14ac:dyDescent="0.2">
      <c r="A77" s="306">
        <v>92</v>
      </c>
      <c r="B77" s="307" t="s">
        <v>316</v>
      </c>
      <c r="C77" s="308"/>
      <c r="D77" s="113">
        <v>2.6392961876832843</v>
      </c>
      <c r="E77" s="115">
        <v>414</v>
      </c>
      <c r="F77" s="114">
        <v>533</v>
      </c>
      <c r="G77" s="114">
        <v>402</v>
      </c>
      <c r="H77" s="114">
        <v>452</v>
      </c>
      <c r="I77" s="140">
        <v>538</v>
      </c>
      <c r="J77" s="115">
        <v>-124</v>
      </c>
      <c r="K77" s="116">
        <v>-23.048327137546469</v>
      </c>
    </row>
    <row r="78" spans="1:11" ht="14.1" customHeight="1" x14ac:dyDescent="0.2">
      <c r="A78" s="306">
        <v>93</v>
      </c>
      <c r="B78" s="307" t="s">
        <v>317</v>
      </c>
      <c r="C78" s="308"/>
      <c r="D78" s="113">
        <v>6.3751115644523779E-2</v>
      </c>
      <c r="E78" s="115">
        <v>10</v>
      </c>
      <c r="F78" s="114">
        <v>9</v>
      </c>
      <c r="G78" s="114">
        <v>21</v>
      </c>
      <c r="H78" s="114">
        <v>15</v>
      </c>
      <c r="I78" s="140">
        <v>11</v>
      </c>
      <c r="J78" s="115">
        <v>-1</v>
      </c>
      <c r="K78" s="116">
        <v>-9.0909090909090917</v>
      </c>
    </row>
    <row r="79" spans="1:11" ht="14.1" customHeight="1" x14ac:dyDescent="0.2">
      <c r="A79" s="306">
        <v>94</v>
      </c>
      <c r="B79" s="307" t="s">
        <v>318</v>
      </c>
      <c r="C79" s="308"/>
      <c r="D79" s="113">
        <v>0.51638403672064259</v>
      </c>
      <c r="E79" s="115">
        <v>81</v>
      </c>
      <c r="F79" s="114">
        <v>103</v>
      </c>
      <c r="G79" s="114">
        <v>172</v>
      </c>
      <c r="H79" s="114">
        <v>115</v>
      </c>
      <c r="I79" s="140">
        <v>151</v>
      </c>
      <c r="J79" s="115">
        <v>-70</v>
      </c>
      <c r="K79" s="116">
        <v>-46.357615894039732</v>
      </c>
    </row>
    <row r="80" spans="1:11" ht="14.1" customHeight="1" x14ac:dyDescent="0.2">
      <c r="A80" s="306" t="s">
        <v>319</v>
      </c>
      <c r="B80" s="307" t="s">
        <v>320</v>
      </c>
      <c r="C80" s="308"/>
      <c r="D80" s="113">
        <v>4.4625780951166642E-2</v>
      </c>
      <c r="E80" s="115">
        <v>7</v>
      </c>
      <c r="F80" s="114" t="s">
        <v>514</v>
      </c>
      <c r="G80" s="114" t="s">
        <v>514</v>
      </c>
      <c r="H80" s="114" t="s">
        <v>514</v>
      </c>
      <c r="I80" s="140" t="s">
        <v>514</v>
      </c>
      <c r="J80" s="115" t="s">
        <v>514</v>
      </c>
      <c r="K80" s="116" t="s">
        <v>514</v>
      </c>
    </row>
    <row r="81" spans="1:11" ht="14.1" customHeight="1" x14ac:dyDescent="0.2">
      <c r="A81" s="310" t="s">
        <v>321</v>
      </c>
      <c r="B81" s="311" t="s">
        <v>334</v>
      </c>
      <c r="C81" s="312"/>
      <c r="D81" s="125">
        <v>0.24862935101364275</v>
      </c>
      <c r="E81" s="143">
        <v>39</v>
      </c>
      <c r="F81" s="144">
        <v>47</v>
      </c>
      <c r="G81" s="144">
        <v>119</v>
      </c>
      <c r="H81" s="144">
        <v>37</v>
      </c>
      <c r="I81" s="145">
        <v>32</v>
      </c>
      <c r="J81" s="143">
        <v>7</v>
      </c>
      <c r="K81" s="146">
        <v>21.875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16611</v>
      </c>
      <c r="E11" s="114">
        <v>13359</v>
      </c>
      <c r="F11" s="114">
        <v>15215</v>
      </c>
      <c r="G11" s="114">
        <v>13170</v>
      </c>
      <c r="H11" s="140">
        <v>16161</v>
      </c>
      <c r="I11" s="115">
        <v>450</v>
      </c>
      <c r="J11" s="116">
        <v>2.7844811583441618</v>
      </c>
    </row>
    <row r="12" spans="1:15" s="110" customFormat="1" ht="24.95" customHeight="1" x14ac:dyDescent="0.2">
      <c r="A12" s="193" t="s">
        <v>132</v>
      </c>
      <c r="B12" s="194" t="s">
        <v>133</v>
      </c>
      <c r="C12" s="113">
        <v>1.4689061465294082</v>
      </c>
      <c r="D12" s="115">
        <v>244</v>
      </c>
      <c r="E12" s="114">
        <v>372</v>
      </c>
      <c r="F12" s="114">
        <v>293</v>
      </c>
      <c r="G12" s="114">
        <v>233</v>
      </c>
      <c r="H12" s="140">
        <v>279</v>
      </c>
      <c r="I12" s="115">
        <v>-35</v>
      </c>
      <c r="J12" s="116">
        <v>-12.544802867383513</v>
      </c>
    </row>
    <row r="13" spans="1:15" s="110" customFormat="1" ht="24.95" customHeight="1" x14ac:dyDescent="0.2">
      <c r="A13" s="193" t="s">
        <v>134</v>
      </c>
      <c r="B13" s="199" t="s">
        <v>214</v>
      </c>
      <c r="C13" s="113">
        <v>1.6976702185298898</v>
      </c>
      <c r="D13" s="115">
        <v>282</v>
      </c>
      <c r="E13" s="114">
        <v>198</v>
      </c>
      <c r="F13" s="114">
        <v>298</v>
      </c>
      <c r="G13" s="114">
        <v>266</v>
      </c>
      <c r="H13" s="140">
        <v>438</v>
      </c>
      <c r="I13" s="115">
        <v>-156</v>
      </c>
      <c r="J13" s="116">
        <v>-35.61643835616438</v>
      </c>
    </row>
    <row r="14" spans="1:15" s="287" customFormat="1" ht="24.95" customHeight="1" x14ac:dyDescent="0.2">
      <c r="A14" s="193" t="s">
        <v>215</v>
      </c>
      <c r="B14" s="199" t="s">
        <v>137</v>
      </c>
      <c r="C14" s="113">
        <v>11.733188850761543</v>
      </c>
      <c r="D14" s="115">
        <v>1949</v>
      </c>
      <c r="E14" s="114">
        <v>1417</v>
      </c>
      <c r="F14" s="114">
        <v>1532</v>
      </c>
      <c r="G14" s="114">
        <v>1739</v>
      </c>
      <c r="H14" s="140">
        <v>1798</v>
      </c>
      <c r="I14" s="115">
        <v>151</v>
      </c>
      <c r="J14" s="116">
        <v>8.3982202447163523</v>
      </c>
      <c r="K14" s="110"/>
      <c r="L14" s="110"/>
      <c r="M14" s="110"/>
      <c r="N14" s="110"/>
      <c r="O14" s="110"/>
    </row>
    <row r="15" spans="1:15" s="110" customFormat="1" ht="24.95" customHeight="1" x14ac:dyDescent="0.2">
      <c r="A15" s="193" t="s">
        <v>216</v>
      </c>
      <c r="B15" s="199" t="s">
        <v>217</v>
      </c>
      <c r="C15" s="113">
        <v>2.4200830774787789</v>
      </c>
      <c r="D15" s="115">
        <v>402</v>
      </c>
      <c r="E15" s="114">
        <v>319</v>
      </c>
      <c r="F15" s="114">
        <v>415</v>
      </c>
      <c r="G15" s="114">
        <v>322</v>
      </c>
      <c r="H15" s="140">
        <v>409</v>
      </c>
      <c r="I15" s="115">
        <v>-7</v>
      </c>
      <c r="J15" s="116">
        <v>-1.7114914425427872</v>
      </c>
    </row>
    <row r="16" spans="1:15" s="287" customFormat="1" ht="24.95" customHeight="1" x14ac:dyDescent="0.2">
      <c r="A16" s="193" t="s">
        <v>218</v>
      </c>
      <c r="B16" s="199" t="s">
        <v>141</v>
      </c>
      <c r="C16" s="113">
        <v>7.1940280536993555</v>
      </c>
      <c r="D16" s="115">
        <v>1195</v>
      </c>
      <c r="E16" s="114">
        <v>769</v>
      </c>
      <c r="F16" s="114">
        <v>797</v>
      </c>
      <c r="G16" s="114">
        <v>930</v>
      </c>
      <c r="H16" s="140">
        <v>971</v>
      </c>
      <c r="I16" s="115">
        <v>224</v>
      </c>
      <c r="J16" s="116">
        <v>23.069001029866119</v>
      </c>
      <c r="K16" s="110"/>
      <c r="L16" s="110"/>
      <c r="M16" s="110"/>
      <c r="N16" s="110"/>
      <c r="O16" s="110"/>
    </row>
    <row r="17" spans="1:15" s="110" customFormat="1" ht="24.95" customHeight="1" x14ac:dyDescent="0.2">
      <c r="A17" s="193" t="s">
        <v>142</v>
      </c>
      <c r="B17" s="199" t="s">
        <v>220</v>
      </c>
      <c r="C17" s="113">
        <v>2.1190777195834087</v>
      </c>
      <c r="D17" s="115">
        <v>352</v>
      </c>
      <c r="E17" s="114">
        <v>329</v>
      </c>
      <c r="F17" s="114">
        <v>320</v>
      </c>
      <c r="G17" s="114">
        <v>487</v>
      </c>
      <c r="H17" s="140">
        <v>418</v>
      </c>
      <c r="I17" s="115">
        <v>-66</v>
      </c>
      <c r="J17" s="116">
        <v>-15.789473684210526</v>
      </c>
    </row>
    <row r="18" spans="1:15" s="287" customFormat="1" ht="24.95" customHeight="1" x14ac:dyDescent="0.2">
      <c r="A18" s="201" t="s">
        <v>144</v>
      </c>
      <c r="B18" s="202" t="s">
        <v>145</v>
      </c>
      <c r="C18" s="113">
        <v>7.0555655890674851</v>
      </c>
      <c r="D18" s="115">
        <v>1172</v>
      </c>
      <c r="E18" s="114">
        <v>929</v>
      </c>
      <c r="F18" s="114">
        <v>926</v>
      </c>
      <c r="G18" s="114">
        <v>1013</v>
      </c>
      <c r="H18" s="140">
        <v>1133</v>
      </c>
      <c r="I18" s="115">
        <v>39</v>
      </c>
      <c r="J18" s="116">
        <v>3.4421888790820829</v>
      </c>
      <c r="K18" s="110"/>
      <c r="L18" s="110"/>
      <c r="M18" s="110"/>
      <c r="N18" s="110"/>
      <c r="O18" s="110"/>
    </row>
    <row r="19" spans="1:15" s="110" customFormat="1" ht="24.95" customHeight="1" x14ac:dyDescent="0.2">
      <c r="A19" s="193" t="s">
        <v>146</v>
      </c>
      <c r="B19" s="199" t="s">
        <v>147</v>
      </c>
      <c r="C19" s="113">
        <v>12.569983745710674</v>
      </c>
      <c r="D19" s="115">
        <v>2088</v>
      </c>
      <c r="E19" s="114">
        <v>1535</v>
      </c>
      <c r="F19" s="114">
        <v>1961</v>
      </c>
      <c r="G19" s="114">
        <v>1407</v>
      </c>
      <c r="H19" s="140">
        <v>2011</v>
      </c>
      <c r="I19" s="115">
        <v>77</v>
      </c>
      <c r="J19" s="116">
        <v>3.8289408254599699</v>
      </c>
    </row>
    <row r="20" spans="1:15" s="287" customFormat="1" ht="24.95" customHeight="1" x14ac:dyDescent="0.2">
      <c r="A20" s="193" t="s">
        <v>148</v>
      </c>
      <c r="B20" s="199" t="s">
        <v>149</v>
      </c>
      <c r="C20" s="113">
        <v>6.4415146589609291</v>
      </c>
      <c r="D20" s="115">
        <v>1070</v>
      </c>
      <c r="E20" s="114">
        <v>883</v>
      </c>
      <c r="F20" s="114">
        <v>899</v>
      </c>
      <c r="G20" s="114">
        <v>956</v>
      </c>
      <c r="H20" s="140">
        <v>981</v>
      </c>
      <c r="I20" s="115">
        <v>89</v>
      </c>
      <c r="J20" s="116">
        <v>9.0723751274209992</v>
      </c>
      <c r="K20" s="110"/>
      <c r="L20" s="110"/>
      <c r="M20" s="110"/>
      <c r="N20" s="110"/>
      <c r="O20" s="110"/>
    </row>
    <row r="21" spans="1:15" s="110" customFormat="1" ht="24.95" customHeight="1" x14ac:dyDescent="0.2">
      <c r="A21" s="201" t="s">
        <v>150</v>
      </c>
      <c r="B21" s="202" t="s">
        <v>151</v>
      </c>
      <c r="C21" s="113">
        <v>5.5746192282222626</v>
      </c>
      <c r="D21" s="115">
        <v>926</v>
      </c>
      <c r="E21" s="114">
        <v>823</v>
      </c>
      <c r="F21" s="114">
        <v>837</v>
      </c>
      <c r="G21" s="114">
        <v>698</v>
      </c>
      <c r="H21" s="140">
        <v>735</v>
      </c>
      <c r="I21" s="115">
        <v>191</v>
      </c>
      <c r="J21" s="116">
        <v>25.986394557823129</v>
      </c>
    </row>
    <row r="22" spans="1:15" s="110" customFormat="1" ht="24.95" customHeight="1" x14ac:dyDescent="0.2">
      <c r="A22" s="201" t="s">
        <v>152</v>
      </c>
      <c r="B22" s="199" t="s">
        <v>153</v>
      </c>
      <c r="C22" s="113">
        <v>1.8963337547408343</v>
      </c>
      <c r="D22" s="115">
        <v>315</v>
      </c>
      <c r="E22" s="114">
        <v>235</v>
      </c>
      <c r="F22" s="114">
        <v>242</v>
      </c>
      <c r="G22" s="114">
        <v>249</v>
      </c>
      <c r="H22" s="140">
        <v>274</v>
      </c>
      <c r="I22" s="115">
        <v>41</v>
      </c>
      <c r="J22" s="116">
        <v>14.963503649635037</v>
      </c>
    </row>
    <row r="23" spans="1:15" s="110" customFormat="1" ht="24.95" customHeight="1" x14ac:dyDescent="0.2">
      <c r="A23" s="193" t="s">
        <v>154</v>
      </c>
      <c r="B23" s="199" t="s">
        <v>155</v>
      </c>
      <c r="C23" s="113">
        <v>0.65017157305400031</v>
      </c>
      <c r="D23" s="115">
        <v>108</v>
      </c>
      <c r="E23" s="114">
        <v>110</v>
      </c>
      <c r="F23" s="114">
        <v>139</v>
      </c>
      <c r="G23" s="114">
        <v>105</v>
      </c>
      <c r="H23" s="140">
        <v>138</v>
      </c>
      <c r="I23" s="115">
        <v>-30</v>
      </c>
      <c r="J23" s="116">
        <v>-21.739130434782609</v>
      </c>
    </row>
    <row r="24" spans="1:15" s="110" customFormat="1" ht="24.95" customHeight="1" x14ac:dyDescent="0.2">
      <c r="A24" s="193" t="s">
        <v>156</v>
      </c>
      <c r="B24" s="199" t="s">
        <v>221</v>
      </c>
      <c r="C24" s="113">
        <v>4.6716031545361512</v>
      </c>
      <c r="D24" s="115">
        <v>776</v>
      </c>
      <c r="E24" s="114">
        <v>547</v>
      </c>
      <c r="F24" s="114">
        <v>900</v>
      </c>
      <c r="G24" s="114">
        <v>645</v>
      </c>
      <c r="H24" s="140">
        <v>804</v>
      </c>
      <c r="I24" s="115">
        <v>-28</v>
      </c>
      <c r="J24" s="116">
        <v>-3.4825870646766171</v>
      </c>
    </row>
    <row r="25" spans="1:15" s="110" customFormat="1" ht="24.95" customHeight="1" x14ac:dyDescent="0.2">
      <c r="A25" s="193" t="s">
        <v>222</v>
      </c>
      <c r="B25" s="204" t="s">
        <v>159</v>
      </c>
      <c r="C25" s="113">
        <v>10.794052134127988</v>
      </c>
      <c r="D25" s="115">
        <v>1793</v>
      </c>
      <c r="E25" s="114">
        <v>1635</v>
      </c>
      <c r="F25" s="114">
        <v>1612</v>
      </c>
      <c r="G25" s="114">
        <v>1549</v>
      </c>
      <c r="H25" s="140">
        <v>1836</v>
      </c>
      <c r="I25" s="115">
        <v>-43</v>
      </c>
      <c r="J25" s="116">
        <v>-2.3420479302832242</v>
      </c>
    </row>
    <row r="26" spans="1:15" s="110" customFormat="1" ht="24.95" customHeight="1" x14ac:dyDescent="0.2">
      <c r="A26" s="201">
        <v>782.78300000000002</v>
      </c>
      <c r="B26" s="203" t="s">
        <v>160</v>
      </c>
      <c r="C26" s="113">
        <v>9.2228041659141535</v>
      </c>
      <c r="D26" s="115">
        <v>1532</v>
      </c>
      <c r="E26" s="114">
        <v>1568</v>
      </c>
      <c r="F26" s="114">
        <v>1475</v>
      </c>
      <c r="G26" s="114">
        <v>1351</v>
      </c>
      <c r="H26" s="140">
        <v>1389</v>
      </c>
      <c r="I26" s="115">
        <v>143</v>
      </c>
      <c r="J26" s="116">
        <v>10.295176385889128</v>
      </c>
    </row>
    <row r="27" spans="1:15" s="110" customFormat="1" ht="24.95" customHeight="1" x14ac:dyDescent="0.2">
      <c r="A27" s="193" t="s">
        <v>161</v>
      </c>
      <c r="B27" s="199" t="s">
        <v>162</v>
      </c>
      <c r="C27" s="113">
        <v>3.5338029016916499</v>
      </c>
      <c r="D27" s="115">
        <v>587</v>
      </c>
      <c r="E27" s="114">
        <v>458</v>
      </c>
      <c r="F27" s="114">
        <v>682</v>
      </c>
      <c r="G27" s="114">
        <v>532</v>
      </c>
      <c r="H27" s="140">
        <v>606</v>
      </c>
      <c r="I27" s="115">
        <v>-19</v>
      </c>
      <c r="J27" s="116">
        <v>-3.1353135313531353</v>
      </c>
    </row>
    <row r="28" spans="1:15" s="110" customFormat="1" ht="24.95" customHeight="1" x14ac:dyDescent="0.2">
      <c r="A28" s="193" t="s">
        <v>163</v>
      </c>
      <c r="B28" s="199" t="s">
        <v>164</v>
      </c>
      <c r="C28" s="113">
        <v>4.2020347962193725</v>
      </c>
      <c r="D28" s="115">
        <v>698</v>
      </c>
      <c r="E28" s="114">
        <v>628</v>
      </c>
      <c r="F28" s="114">
        <v>769</v>
      </c>
      <c r="G28" s="114">
        <v>471</v>
      </c>
      <c r="H28" s="140">
        <v>895</v>
      </c>
      <c r="I28" s="115">
        <v>-197</v>
      </c>
      <c r="J28" s="116">
        <v>-22.011173184357542</v>
      </c>
    </row>
    <row r="29" spans="1:15" s="110" customFormat="1" ht="24.95" customHeight="1" x14ac:dyDescent="0.2">
      <c r="A29" s="193">
        <v>86</v>
      </c>
      <c r="B29" s="199" t="s">
        <v>165</v>
      </c>
      <c r="C29" s="113">
        <v>9.168623201492986</v>
      </c>
      <c r="D29" s="115">
        <v>1523</v>
      </c>
      <c r="E29" s="114">
        <v>663</v>
      </c>
      <c r="F29" s="114">
        <v>818</v>
      </c>
      <c r="G29" s="114">
        <v>642</v>
      </c>
      <c r="H29" s="140">
        <v>785</v>
      </c>
      <c r="I29" s="115">
        <v>738</v>
      </c>
      <c r="J29" s="116">
        <v>94.01273885350318</v>
      </c>
    </row>
    <row r="30" spans="1:15" s="110" customFormat="1" ht="24.95" customHeight="1" x14ac:dyDescent="0.2">
      <c r="A30" s="193">
        <v>87.88</v>
      </c>
      <c r="B30" s="204" t="s">
        <v>166</v>
      </c>
      <c r="C30" s="113">
        <v>5.6589007284329664</v>
      </c>
      <c r="D30" s="115">
        <v>940</v>
      </c>
      <c r="E30" s="114">
        <v>860</v>
      </c>
      <c r="F30" s="114">
        <v>1168</v>
      </c>
      <c r="G30" s="114">
        <v>775</v>
      </c>
      <c r="H30" s="140">
        <v>1452</v>
      </c>
      <c r="I30" s="115">
        <v>-512</v>
      </c>
      <c r="J30" s="116">
        <v>-35.261707988980717</v>
      </c>
    </row>
    <row r="31" spans="1:15" s="110" customFormat="1" ht="24.95" customHeight="1" x14ac:dyDescent="0.2">
      <c r="A31" s="193" t="s">
        <v>167</v>
      </c>
      <c r="B31" s="199" t="s">
        <v>168</v>
      </c>
      <c r="C31" s="113">
        <v>3.6602251520077056</v>
      </c>
      <c r="D31" s="115">
        <v>608</v>
      </c>
      <c r="E31" s="114">
        <v>498</v>
      </c>
      <c r="F31" s="114">
        <v>664</v>
      </c>
      <c r="G31" s="114">
        <v>539</v>
      </c>
      <c r="H31" s="140">
        <v>607</v>
      </c>
      <c r="I31" s="115">
        <v>1</v>
      </c>
      <c r="J31" s="116">
        <v>0.16474464579901152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1.4689061465294082</v>
      </c>
      <c r="D34" s="115">
        <v>244</v>
      </c>
      <c r="E34" s="114">
        <v>372</v>
      </c>
      <c r="F34" s="114">
        <v>293</v>
      </c>
      <c r="G34" s="114">
        <v>233</v>
      </c>
      <c r="H34" s="140">
        <v>279</v>
      </c>
      <c r="I34" s="115">
        <v>-35</v>
      </c>
      <c r="J34" s="116">
        <v>-12.544802867383513</v>
      </c>
    </row>
    <row r="35" spans="1:10" s="110" customFormat="1" ht="24.95" customHeight="1" x14ac:dyDescent="0.2">
      <c r="A35" s="292" t="s">
        <v>171</v>
      </c>
      <c r="B35" s="293" t="s">
        <v>172</v>
      </c>
      <c r="C35" s="113">
        <v>20.486424658358917</v>
      </c>
      <c r="D35" s="115">
        <v>3403</v>
      </c>
      <c r="E35" s="114">
        <v>2544</v>
      </c>
      <c r="F35" s="114">
        <v>2756</v>
      </c>
      <c r="G35" s="114">
        <v>3018</v>
      </c>
      <c r="H35" s="140">
        <v>3369</v>
      </c>
      <c r="I35" s="115">
        <v>34</v>
      </c>
      <c r="J35" s="116">
        <v>1.0092015434847135</v>
      </c>
    </row>
    <row r="36" spans="1:10" s="110" customFormat="1" ht="24.95" customHeight="1" x14ac:dyDescent="0.2">
      <c r="A36" s="294" t="s">
        <v>173</v>
      </c>
      <c r="B36" s="295" t="s">
        <v>174</v>
      </c>
      <c r="C36" s="125">
        <v>78.044669195111666</v>
      </c>
      <c r="D36" s="143">
        <v>12964</v>
      </c>
      <c r="E36" s="144">
        <v>10443</v>
      </c>
      <c r="F36" s="144">
        <v>12166</v>
      </c>
      <c r="G36" s="144">
        <v>9919</v>
      </c>
      <c r="H36" s="145">
        <v>12513</v>
      </c>
      <c r="I36" s="143">
        <v>451</v>
      </c>
      <c r="J36" s="146">
        <v>3.604251578358507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16611</v>
      </c>
      <c r="F11" s="264">
        <v>13359</v>
      </c>
      <c r="G11" s="264">
        <v>15215</v>
      </c>
      <c r="H11" s="264">
        <v>13170</v>
      </c>
      <c r="I11" s="265">
        <v>16161</v>
      </c>
      <c r="J11" s="263">
        <v>450</v>
      </c>
      <c r="K11" s="266">
        <v>2.7844811583441618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25.952681957738847</v>
      </c>
      <c r="E13" s="115">
        <v>4311</v>
      </c>
      <c r="F13" s="114">
        <v>3783</v>
      </c>
      <c r="G13" s="114">
        <v>4241</v>
      </c>
      <c r="H13" s="114">
        <v>3364</v>
      </c>
      <c r="I13" s="140">
        <v>4002</v>
      </c>
      <c r="J13" s="115">
        <v>309</v>
      </c>
      <c r="K13" s="116">
        <v>7.7211394302848575</v>
      </c>
    </row>
    <row r="14" spans="1:17" ht="15.95" customHeight="1" x14ac:dyDescent="0.2">
      <c r="A14" s="306" t="s">
        <v>230</v>
      </c>
      <c r="B14" s="307"/>
      <c r="C14" s="308"/>
      <c r="D14" s="113">
        <v>55.336824995484918</v>
      </c>
      <c r="E14" s="115">
        <v>9192</v>
      </c>
      <c r="F14" s="114">
        <v>7259</v>
      </c>
      <c r="G14" s="114">
        <v>8289</v>
      </c>
      <c r="H14" s="114">
        <v>7570</v>
      </c>
      <c r="I14" s="140">
        <v>9285</v>
      </c>
      <c r="J14" s="115">
        <v>-93</v>
      </c>
      <c r="K14" s="116">
        <v>-1.0016155088852989</v>
      </c>
    </row>
    <row r="15" spans="1:17" ht="15.95" customHeight="1" x14ac:dyDescent="0.2">
      <c r="A15" s="306" t="s">
        <v>231</v>
      </c>
      <c r="B15" s="307"/>
      <c r="C15" s="308"/>
      <c r="D15" s="113">
        <v>8.8676178435976158</v>
      </c>
      <c r="E15" s="115">
        <v>1473</v>
      </c>
      <c r="F15" s="114">
        <v>1027</v>
      </c>
      <c r="G15" s="114">
        <v>1215</v>
      </c>
      <c r="H15" s="114">
        <v>1089</v>
      </c>
      <c r="I15" s="140">
        <v>1372</v>
      </c>
      <c r="J15" s="115">
        <v>101</v>
      </c>
      <c r="K15" s="116">
        <v>7.3615160349854225</v>
      </c>
    </row>
    <row r="16" spans="1:17" ht="15.95" customHeight="1" x14ac:dyDescent="0.2">
      <c r="A16" s="306" t="s">
        <v>232</v>
      </c>
      <c r="B16" s="307"/>
      <c r="C16" s="308"/>
      <c r="D16" s="113">
        <v>9.6442116669676725</v>
      </c>
      <c r="E16" s="115">
        <v>1602</v>
      </c>
      <c r="F16" s="114">
        <v>1242</v>
      </c>
      <c r="G16" s="114">
        <v>1363</v>
      </c>
      <c r="H16" s="114">
        <v>1101</v>
      </c>
      <c r="I16" s="140">
        <v>1457</v>
      </c>
      <c r="J16" s="115">
        <v>145</v>
      </c>
      <c r="K16" s="116">
        <v>9.9519560741249133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1.3063632532659082</v>
      </c>
      <c r="E18" s="115">
        <v>217</v>
      </c>
      <c r="F18" s="114">
        <v>333</v>
      </c>
      <c r="G18" s="114">
        <v>314</v>
      </c>
      <c r="H18" s="114">
        <v>205</v>
      </c>
      <c r="I18" s="140">
        <v>252</v>
      </c>
      <c r="J18" s="115">
        <v>-35</v>
      </c>
      <c r="K18" s="116">
        <v>-13.888888888888889</v>
      </c>
    </row>
    <row r="19" spans="1:11" ht="14.1" customHeight="1" x14ac:dyDescent="0.2">
      <c r="A19" s="306" t="s">
        <v>235</v>
      </c>
      <c r="B19" s="307" t="s">
        <v>236</v>
      </c>
      <c r="C19" s="308"/>
      <c r="D19" s="113">
        <v>0.80669435915959309</v>
      </c>
      <c r="E19" s="115">
        <v>134</v>
      </c>
      <c r="F19" s="114">
        <v>232</v>
      </c>
      <c r="G19" s="114">
        <v>176</v>
      </c>
      <c r="H19" s="114">
        <v>97</v>
      </c>
      <c r="I19" s="140">
        <v>136</v>
      </c>
      <c r="J19" s="115">
        <v>-2</v>
      </c>
      <c r="K19" s="116">
        <v>-1.4705882352941178</v>
      </c>
    </row>
    <row r="20" spans="1:11" ht="14.1" customHeight="1" x14ac:dyDescent="0.2">
      <c r="A20" s="306">
        <v>12</v>
      </c>
      <c r="B20" s="307" t="s">
        <v>237</v>
      </c>
      <c r="C20" s="308"/>
      <c r="D20" s="113">
        <v>0.68027210884353739</v>
      </c>
      <c r="E20" s="115">
        <v>113</v>
      </c>
      <c r="F20" s="114">
        <v>213</v>
      </c>
      <c r="G20" s="114">
        <v>163</v>
      </c>
      <c r="H20" s="114">
        <v>78</v>
      </c>
      <c r="I20" s="140">
        <v>191</v>
      </c>
      <c r="J20" s="115">
        <v>-78</v>
      </c>
      <c r="K20" s="116">
        <v>-40.837696335078533</v>
      </c>
    </row>
    <row r="21" spans="1:11" ht="14.1" customHeight="1" x14ac:dyDescent="0.2">
      <c r="A21" s="306">
        <v>21</v>
      </c>
      <c r="B21" s="307" t="s">
        <v>238</v>
      </c>
      <c r="C21" s="308"/>
      <c r="D21" s="113">
        <v>0.64415146589609296</v>
      </c>
      <c r="E21" s="115">
        <v>107</v>
      </c>
      <c r="F21" s="114">
        <v>123</v>
      </c>
      <c r="G21" s="114">
        <v>77</v>
      </c>
      <c r="H21" s="114">
        <v>86</v>
      </c>
      <c r="I21" s="140">
        <v>94</v>
      </c>
      <c r="J21" s="115">
        <v>13</v>
      </c>
      <c r="K21" s="116">
        <v>13.829787234042554</v>
      </c>
    </row>
    <row r="22" spans="1:11" ht="14.1" customHeight="1" x14ac:dyDescent="0.2">
      <c r="A22" s="306">
        <v>22</v>
      </c>
      <c r="B22" s="307" t="s">
        <v>239</v>
      </c>
      <c r="C22" s="308"/>
      <c r="D22" s="113">
        <v>1.4508458250556859</v>
      </c>
      <c r="E22" s="115">
        <v>241</v>
      </c>
      <c r="F22" s="114">
        <v>185</v>
      </c>
      <c r="G22" s="114">
        <v>258</v>
      </c>
      <c r="H22" s="114">
        <v>200</v>
      </c>
      <c r="I22" s="140">
        <v>274</v>
      </c>
      <c r="J22" s="115">
        <v>-33</v>
      </c>
      <c r="K22" s="116">
        <v>-12.043795620437956</v>
      </c>
    </row>
    <row r="23" spans="1:11" ht="14.1" customHeight="1" x14ac:dyDescent="0.2">
      <c r="A23" s="306">
        <v>23</v>
      </c>
      <c r="B23" s="307" t="s">
        <v>240</v>
      </c>
      <c r="C23" s="308"/>
      <c r="D23" s="113">
        <v>0.38528685810607427</v>
      </c>
      <c r="E23" s="115">
        <v>64</v>
      </c>
      <c r="F23" s="114">
        <v>61</v>
      </c>
      <c r="G23" s="114">
        <v>95</v>
      </c>
      <c r="H23" s="114">
        <v>159</v>
      </c>
      <c r="I23" s="140">
        <v>77</v>
      </c>
      <c r="J23" s="115">
        <v>-13</v>
      </c>
      <c r="K23" s="116">
        <v>-16.883116883116884</v>
      </c>
    </row>
    <row r="24" spans="1:11" ht="14.1" customHeight="1" x14ac:dyDescent="0.2">
      <c r="A24" s="306">
        <v>24</v>
      </c>
      <c r="B24" s="307" t="s">
        <v>241</v>
      </c>
      <c r="C24" s="308"/>
      <c r="D24" s="113">
        <v>4.3766179037986879</v>
      </c>
      <c r="E24" s="115">
        <v>727</v>
      </c>
      <c r="F24" s="114">
        <v>595</v>
      </c>
      <c r="G24" s="114">
        <v>497</v>
      </c>
      <c r="H24" s="114">
        <v>569</v>
      </c>
      <c r="I24" s="140">
        <v>582</v>
      </c>
      <c r="J24" s="115">
        <v>145</v>
      </c>
      <c r="K24" s="116">
        <v>24.914089347079038</v>
      </c>
    </row>
    <row r="25" spans="1:11" ht="14.1" customHeight="1" x14ac:dyDescent="0.2">
      <c r="A25" s="306">
        <v>25</v>
      </c>
      <c r="B25" s="307" t="s">
        <v>242</v>
      </c>
      <c r="C25" s="308"/>
      <c r="D25" s="113">
        <v>5.0629101198001321</v>
      </c>
      <c r="E25" s="115">
        <v>841</v>
      </c>
      <c r="F25" s="114">
        <v>512</v>
      </c>
      <c r="G25" s="114">
        <v>574</v>
      </c>
      <c r="H25" s="114">
        <v>615</v>
      </c>
      <c r="I25" s="140">
        <v>752</v>
      </c>
      <c r="J25" s="115">
        <v>89</v>
      </c>
      <c r="K25" s="116">
        <v>11.835106382978724</v>
      </c>
    </row>
    <row r="26" spans="1:11" ht="14.1" customHeight="1" x14ac:dyDescent="0.2">
      <c r="A26" s="306">
        <v>26</v>
      </c>
      <c r="B26" s="307" t="s">
        <v>243</v>
      </c>
      <c r="C26" s="308"/>
      <c r="D26" s="113">
        <v>2.4802841490578533</v>
      </c>
      <c r="E26" s="115">
        <v>412</v>
      </c>
      <c r="F26" s="114">
        <v>277</v>
      </c>
      <c r="G26" s="114">
        <v>320</v>
      </c>
      <c r="H26" s="114">
        <v>278</v>
      </c>
      <c r="I26" s="140">
        <v>426</v>
      </c>
      <c r="J26" s="115">
        <v>-14</v>
      </c>
      <c r="K26" s="116">
        <v>-3.2863849765258215</v>
      </c>
    </row>
    <row r="27" spans="1:11" ht="14.1" customHeight="1" x14ac:dyDescent="0.2">
      <c r="A27" s="306">
        <v>27</v>
      </c>
      <c r="B27" s="307" t="s">
        <v>244</v>
      </c>
      <c r="C27" s="308"/>
      <c r="D27" s="113">
        <v>1.8000120402143158</v>
      </c>
      <c r="E27" s="115">
        <v>299</v>
      </c>
      <c r="F27" s="114">
        <v>225</v>
      </c>
      <c r="G27" s="114">
        <v>342</v>
      </c>
      <c r="H27" s="114">
        <v>252</v>
      </c>
      <c r="I27" s="140">
        <v>260</v>
      </c>
      <c r="J27" s="115">
        <v>39</v>
      </c>
      <c r="K27" s="116">
        <v>15</v>
      </c>
    </row>
    <row r="28" spans="1:11" ht="14.1" customHeight="1" x14ac:dyDescent="0.2">
      <c r="A28" s="306">
        <v>28</v>
      </c>
      <c r="B28" s="307" t="s">
        <v>245</v>
      </c>
      <c r="C28" s="308"/>
      <c r="D28" s="113">
        <v>0.13244235747396305</v>
      </c>
      <c r="E28" s="115">
        <v>22</v>
      </c>
      <c r="F28" s="114">
        <v>16</v>
      </c>
      <c r="G28" s="114">
        <v>17</v>
      </c>
      <c r="H28" s="114">
        <v>17</v>
      </c>
      <c r="I28" s="140">
        <v>26</v>
      </c>
      <c r="J28" s="115">
        <v>-4</v>
      </c>
      <c r="K28" s="116">
        <v>-15.384615384615385</v>
      </c>
    </row>
    <row r="29" spans="1:11" ht="14.1" customHeight="1" x14ac:dyDescent="0.2">
      <c r="A29" s="306">
        <v>29</v>
      </c>
      <c r="B29" s="307" t="s">
        <v>246</v>
      </c>
      <c r="C29" s="308"/>
      <c r="D29" s="113">
        <v>2.9980133646378904</v>
      </c>
      <c r="E29" s="115">
        <v>498</v>
      </c>
      <c r="F29" s="114">
        <v>418</v>
      </c>
      <c r="G29" s="114">
        <v>468</v>
      </c>
      <c r="H29" s="114">
        <v>426</v>
      </c>
      <c r="I29" s="140">
        <v>476</v>
      </c>
      <c r="J29" s="115">
        <v>22</v>
      </c>
      <c r="K29" s="116">
        <v>4.6218487394957979</v>
      </c>
    </row>
    <row r="30" spans="1:11" ht="14.1" customHeight="1" x14ac:dyDescent="0.2">
      <c r="A30" s="306" t="s">
        <v>247</v>
      </c>
      <c r="B30" s="307" t="s">
        <v>248</v>
      </c>
      <c r="C30" s="308"/>
      <c r="D30" s="113" t="s">
        <v>514</v>
      </c>
      <c r="E30" s="115" t="s">
        <v>514</v>
      </c>
      <c r="F30" s="114">
        <v>120</v>
      </c>
      <c r="G30" s="114">
        <v>160</v>
      </c>
      <c r="H30" s="114">
        <v>112</v>
      </c>
      <c r="I30" s="140">
        <v>138</v>
      </c>
      <c r="J30" s="115" t="s">
        <v>514</v>
      </c>
      <c r="K30" s="116" t="s">
        <v>514</v>
      </c>
    </row>
    <row r="31" spans="1:11" ht="14.1" customHeight="1" x14ac:dyDescent="0.2">
      <c r="A31" s="306" t="s">
        <v>249</v>
      </c>
      <c r="B31" s="307" t="s">
        <v>250</v>
      </c>
      <c r="C31" s="308"/>
      <c r="D31" s="113">
        <v>2.1311179338992234</v>
      </c>
      <c r="E31" s="115">
        <v>354</v>
      </c>
      <c r="F31" s="114">
        <v>295</v>
      </c>
      <c r="G31" s="114">
        <v>304</v>
      </c>
      <c r="H31" s="114">
        <v>306</v>
      </c>
      <c r="I31" s="140">
        <v>335</v>
      </c>
      <c r="J31" s="115">
        <v>19</v>
      </c>
      <c r="K31" s="116">
        <v>5.6716417910447765</v>
      </c>
    </row>
    <row r="32" spans="1:11" ht="14.1" customHeight="1" x14ac:dyDescent="0.2">
      <c r="A32" s="306">
        <v>31</v>
      </c>
      <c r="B32" s="307" t="s">
        <v>251</v>
      </c>
      <c r="C32" s="308"/>
      <c r="D32" s="113">
        <v>0.61405093010655587</v>
      </c>
      <c r="E32" s="115">
        <v>102</v>
      </c>
      <c r="F32" s="114">
        <v>65</v>
      </c>
      <c r="G32" s="114">
        <v>85</v>
      </c>
      <c r="H32" s="114">
        <v>74</v>
      </c>
      <c r="I32" s="140">
        <v>93</v>
      </c>
      <c r="J32" s="115">
        <v>9</v>
      </c>
      <c r="K32" s="116">
        <v>9.67741935483871</v>
      </c>
    </row>
    <row r="33" spans="1:11" ht="14.1" customHeight="1" x14ac:dyDescent="0.2">
      <c r="A33" s="306">
        <v>32</v>
      </c>
      <c r="B33" s="307" t="s">
        <v>252</v>
      </c>
      <c r="C33" s="308"/>
      <c r="D33" s="113">
        <v>3.1184155077960387</v>
      </c>
      <c r="E33" s="115">
        <v>518</v>
      </c>
      <c r="F33" s="114">
        <v>489</v>
      </c>
      <c r="G33" s="114">
        <v>472</v>
      </c>
      <c r="H33" s="114">
        <v>469</v>
      </c>
      <c r="I33" s="140">
        <v>507</v>
      </c>
      <c r="J33" s="115">
        <v>11</v>
      </c>
      <c r="K33" s="116">
        <v>2.1696252465483234</v>
      </c>
    </row>
    <row r="34" spans="1:11" ht="14.1" customHeight="1" x14ac:dyDescent="0.2">
      <c r="A34" s="306">
        <v>33</v>
      </c>
      <c r="B34" s="307" t="s">
        <v>253</v>
      </c>
      <c r="C34" s="308"/>
      <c r="D34" s="113">
        <v>1.6194088254770935</v>
      </c>
      <c r="E34" s="115">
        <v>269</v>
      </c>
      <c r="F34" s="114">
        <v>204</v>
      </c>
      <c r="G34" s="114">
        <v>186</v>
      </c>
      <c r="H34" s="114">
        <v>260</v>
      </c>
      <c r="I34" s="140">
        <v>251</v>
      </c>
      <c r="J34" s="115">
        <v>18</v>
      </c>
      <c r="K34" s="116">
        <v>7.1713147410358564</v>
      </c>
    </row>
    <row r="35" spans="1:11" ht="14.1" customHeight="1" x14ac:dyDescent="0.2">
      <c r="A35" s="306">
        <v>34</v>
      </c>
      <c r="B35" s="307" t="s">
        <v>254</v>
      </c>
      <c r="C35" s="308"/>
      <c r="D35" s="113">
        <v>2.3117211486364457</v>
      </c>
      <c r="E35" s="115">
        <v>384</v>
      </c>
      <c r="F35" s="114">
        <v>257</v>
      </c>
      <c r="G35" s="114">
        <v>304</v>
      </c>
      <c r="H35" s="114">
        <v>282</v>
      </c>
      <c r="I35" s="140">
        <v>397</v>
      </c>
      <c r="J35" s="115">
        <v>-13</v>
      </c>
      <c r="K35" s="116">
        <v>-3.2745591939546599</v>
      </c>
    </row>
    <row r="36" spans="1:11" ht="14.1" customHeight="1" x14ac:dyDescent="0.2">
      <c r="A36" s="306">
        <v>41</v>
      </c>
      <c r="B36" s="307" t="s">
        <v>255</v>
      </c>
      <c r="C36" s="308"/>
      <c r="D36" s="113">
        <v>0.7344530732647041</v>
      </c>
      <c r="E36" s="115">
        <v>122</v>
      </c>
      <c r="F36" s="114">
        <v>92</v>
      </c>
      <c r="G36" s="114">
        <v>111</v>
      </c>
      <c r="H36" s="114">
        <v>108</v>
      </c>
      <c r="I36" s="140">
        <v>115</v>
      </c>
      <c r="J36" s="115">
        <v>7</v>
      </c>
      <c r="K36" s="116">
        <v>6.0869565217391308</v>
      </c>
    </row>
    <row r="37" spans="1:11" ht="14.1" customHeight="1" x14ac:dyDescent="0.2">
      <c r="A37" s="306">
        <v>42</v>
      </c>
      <c r="B37" s="307" t="s">
        <v>256</v>
      </c>
      <c r="C37" s="308"/>
      <c r="D37" s="113">
        <v>4.8160857263259284E-2</v>
      </c>
      <c r="E37" s="115">
        <v>8</v>
      </c>
      <c r="F37" s="114">
        <v>8</v>
      </c>
      <c r="G37" s="114">
        <v>22</v>
      </c>
      <c r="H37" s="114">
        <v>14</v>
      </c>
      <c r="I37" s="140">
        <v>16</v>
      </c>
      <c r="J37" s="115">
        <v>-8</v>
      </c>
      <c r="K37" s="116">
        <v>-50</v>
      </c>
    </row>
    <row r="38" spans="1:11" ht="14.1" customHeight="1" x14ac:dyDescent="0.2">
      <c r="A38" s="306">
        <v>43</v>
      </c>
      <c r="B38" s="307" t="s">
        <v>257</v>
      </c>
      <c r="C38" s="308"/>
      <c r="D38" s="113">
        <v>1.2281018602131117</v>
      </c>
      <c r="E38" s="115">
        <v>204</v>
      </c>
      <c r="F38" s="114">
        <v>119</v>
      </c>
      <c r="G38" s="114">
        <v>144</v>
      </c>
      <c r="H38" s="114">
        <v>164</v>
      </c>
      <c r="I38" s="140">
        <v>123</v>
      </c>
      <c r="J38" s="115">
        <v>81</v>
      </c>
      <c r="K38" s="116">
        <v>65.853658536585371</v>
      </c>
    </row>
    <row r="39" spans="1:11" ht="14.1" customHeight="1" x14ac:dyDescent="0.2">
      <c r="A39" s="306">
        <v>51</v>
      </c>
      <c r="B39" s="307" t="s">
        <v>258</v>
      </c>
      <c r="C39" s="308"/>
      <c r="D39" s="113">
        <v>9.240864487387876</v>
      </c>
      <c r="E39" s="115">
        <v>1535</v>
      </c>
      <c r="F39" s="114">
        <v>1400</v>
      </c>
      <c r="G39" s="114">
        <v>1635</v>
      </c>
      <c r="H39" s="114">
        <v>1328</v>
      </c>
      <c r="I39" s="140">
        <v>1474</v>
      </c>
      <c r="J39" s="115">
        <v>61</v>
      </c>
      <c r="K39" s="116">
        <v>4.1383989145183175</v>
      </c>
    </row>
    <row r="40" spans="1:11" ht="14.1" customHeight="1" x14ac:dyDescent="0.2">
      <c r="A40" s="306" t="s">
        <v>259</v>
      </c>
      <c r="B40" s="307" t="s">
        <v>260</v>
      </c>
      <c r="C40" s="308"/>
      <c r="D40" s="113">
        <v>8.7773162362290051</v>
      </c>
      <c r="E40" s="115">
        <v>1458</v>
      </c>
      <c r="F40" s="114">
        <v>1308</v>
      </c>
      <c r="G40" s="114">
        <v>1520</v>
      </c>
      <c r="H40" s="114">
        <v>1232</v>
      </c>
      <c r="I40" s="140">
        <v>1369</v>
      </c>
      <c r="J40" s="115">
        <v>89</v>
      </c>
      <c r="K40" s="116">
        <v>6.5010956902848793</v>
      </c>
    </row>
    <row r="41" spans="1:11" ht="14.1" customHeight="1" x14ac:dyDescent="0.2">
      <c r="A41" s="306"/>
      <c r="B41" s="307" t="s">
        <v>261</v>
      </c>
      <c r="C41" s="308"/>
      <c r="D41" s="113">
        <v>7.747877912226838</v>
      </c>
      <c r="E41" s="115">
        <v>1287</v>
      </c>
      <c r="F41" s="114">
        <v>1150</v>
      </c>
      <c r="G41" s="114">
        <v>1337</v>
      </c>
      <c r="H41" s="114">
        <v>1088</v>
      </c>
      <c r="I41" s="140">
        <v>1229</v>
      </c>
      <c r="J41" s="115">
        <v>58</v>
      </c>
      <c r="K41" s="116">
        <v>4.7192839707078926</v>
      </c>
    </row>
    <row r="42" spans="1:11" ht="14.1" customHeight="1" x14ac:dyDescent="0.2">
      <c r="A42" s="306">
        <v>52</v>
      </c>
      <c r="B42" s="307" t="s">
        <v>262</v>
      </c>
      <c r="C42" s="308"/>
      <c r="D42" s="113">
        <v>4.8401661549575579</v>
      </c>
      <c r="E42" s="115">
        <v>804</v>
      </c>
      <c r="F42" s="114">
        <v>751</v>
      </c>
      <c r="G42" s="114">
        <v>676</v>
      </c>
      <c r="H42" s="114">
        <v>788</v>
      </c>
      <c r="I42" s="140">
        <v>819</v>
      </c>
      <c r="J42" s="115">
        <v>-15</v>
      </c>
      <c r="K42" s="116">
        <v>-1.8315018315018314</v>
      </c>
    </row>
    <row r="43" spans="1:11" ht="14.1" customHeight="1" x14ac:dyDescent="0.2">
      <c r="A43" s="306" t="s">
        <v>263</v>
      </c>
      <c r="B43" s="307" t="s">
        <v>264</v>
      </c>
      <c r="C43" s="308"/>
      <c r="D43" s="113">
        <v>4.1960146890614656</v>
      </c>
      <c r="E43" s="115">
        <v>697</v>
      </c>
      <c r="F43" s="114">
        <v>629</v>
      </c>
      <c r="G43" s="114">
        <v>571</v>
      </c>
      <c r="H43" s="114">
        <v>711</v>
      </c>
      <c r="I43" s="140">
        <v>703</v>
      </c>
      <c r="J43" s="115">
        <v>-6</v>
      </c>
      <c r="K43" s="116">
        <v>-0.8534850640113798</v>
      </c>
    </row>
    <row r="44" spans="1:11" ht="14.1" customHeight="1" x14ac:dyDescent="0.2">
      <c r="A44" s="306">
        <v>53</v>
      </c>
      <c r="B44" s="307" t="s">
        <v>265</v>
      </c>
      <c r="C44" s="308"/>
      <c r="D44" s="113">
        <v>1.5893082896875563</v>
      </c>
      <c r="E44" s="115">
        <v>264</v>
      </c>
      <c r="F44" s="114">
        <v>159</v>
      </c>
      <c r="G44" s="114">
        <v>230</v>
      </c>
      <c r="H44" s="114">
        <v>208</v>
      </c>
      <c r="I44" s="140">
        <v>237</v>
      </c>
      <c r="J44" s="115">
        <v>27</v>
      </c>
      <c r="K44" s="116">
        <v>11.39240506329114</v>
      </c>
    </row>
    <row r="45" spans="1:11" ht="14.1" customHeight="1" x14ac:dyDescent="0.2">
      <c r="A45" s="306" t="s">
        <v>266</v>
      </c>
      <c r="B45" s="307" t="s">
        <v>267</v>
      </c>
      <c r="C45" s="308"/>
      <c r="D45" s="113">
        <v>1.5592077538980194</v>
      </c>
      <c r="E45" s="115">
        <v>259</v>
      </c>
      <c r="F45" s="114">
        <v>153</v>
      </c>
      <c r="G45" s="114">
        <v>222</v>
      </c>
      <c r="H45" s="114">
        <v>207</v>
      </c>
      <c r="I45" s="140">
        <v>233</v>
      </c>
      <c r="J45" s="115">
        <v>26</v>
      </c>
      <c r="K45" s="116">
        <v>11.158798283261802</v>
      </c>
    </row>
    <row r="46" spans="1:11" ht="14.1" customHeight="1" x14ac:dyDescent="0.2">
      <c r="A46" s="306">
        <v>54</v>
      </c>
      <c r="B46" s="307" t="s">
        <v>268</v>
      </c>
      <c r="C46" s="308"/>
      <c r="D46" s="113">
        <v>5.3940160134850403</v>
      </c>
      <c r="E46" s="115">
        <v>896</v>
      </c>
      <c r="F46" s="114">
        <v>708</v>
      </c>
      <c r="G46" s="114">
        <v>708</v>
      </c>
      <c r="H46" s="114">
        <v>705</v>
      </c>
      <c r="I46" s="140">
        <v>894</v>
      </c>
      <c r="J46" s="115">
        <v>2</v>
      </c>
      <c r="K46" s="116">
        <v>0.22371364653243847</v>
      </c>
    </row>
    <row r="47" spans="1:11" ht="14.1" customHeight="1" x14ac:dyDescent="0.2">
      <c r="A47" s="306">
        <v>61</v>
      </c>
      <c r="B47" s="307" t="s">
        <v>269</v>
      </c>
      <c r="C47" s="308"/>
      <c r="D47" s="113">
        <v>1.4448257178977786</v>
      </c>
      <c r="E47" s="115">
        <v>240</v>
      </c>
      <c r="F47" s="114">
        <v>162</v>
      </c>
      <c r="G47" s="114">
        <v>213</v>
      </c>
      <c r="H47" s="114">
        <v>242</v>
      </c>
      <c r="I47" s="140">
        <v>237</v>
      </c>
      <c r="J47" s="115">
        <v>3</v>
      </c>
      <c r="K47" s="116">
        <v>1.2658227848101267</v>
      </c>
    </row>
    <row r="48" spans="1:11" ht="14.1" customHeight="1" x14ac:dyDescent="0.2">
      <c r="A48" s="306">
        <v>62</v>
      </c>
      <c r="B48" s="307" t="s">
        <v>270</v>
      </c>
      <c r="C48" s="308"/>
      <c r="D48" s="113">
        <v>7.1699476250677261</v>
      </c>
      <c r="E48" s="115">
        <v>1191</v>
      </c>
      <c r="F48" s="114">
        <v>973</v>
      </c>
      <c r="G48" s="114">
        <v>1074</v>
      </c>
      <c r="H48" s="114">
        <v>812</v>
      </c>
      <c r="I48" s="140">
        <v>1019</v>
      </c>
      <c r="J48" s="115">
        <v>172</v>
      </c>
      <c r="K48" s="116">
        <v>16.879293424926399</v>
      </c>
    </row>
    <row r="49" spans="1:11" ht="14.1" customHeight="1" x14ac:dyDescent="0.2">
      <c r="A49" s="306">
        <v>63</v>
      </c>
      <c r="B49" s="307" t="s">
        <v>271</v>
      </c>
      <c r="C49" s="308"/>
      <c r="D49" s="113">
        <v>4.5933417614833543</v>
      </c>
      <c r="E49" s="115">
        <v>763</v>
      </c>
      <c r="F49" s="114">
        <v>644</v>
      </c>
      <c r="G49" s="114">
        <v>767</v>
      </c>
      <c r="H49" s="114">
        <v>585</v>
      </c>
      <c r="I49" s="140">
        <v>663</v>
      </c>
      <c r="J49" s="115">
        <v>100</v>
      </c>
      <c r="K49" s="116">
        <v>15.082956259426847</v>
      </c>
    </row>
    <row r="50" spans="1:11" ht="14.1" customHeight="1" x14ac:dyDescent="0.2">
      <c r="A50" s="306" t="s">
        <v>272</v>
      </c>
      <c r="B50" s="307" t="s">
        <v>273</v>
      </c>
      <c r="C50" s="308"/>
      <c r="D50" s="113">
        <v>0.95117693094937095</v>
      </c>
      <c r="E50" s="115">
        <v>158</v>
      </c>
      <c r="F50" s="114">
        <v>154</v>
      </c>
      <c r="G50" s="114">
        <v>167</v>
      </c>
      <c r="H50" s="114">
        <v>139</v>
      </c>
      <c r="I50" s="140">
        <v>170</v>
      </c>
      <c r="J50" s="115">
        <v>-12</v>
      </c>
      <c r="K50" s="116">
        <v>-7.0588235294117645</v>
      </c>
    </row>
    <row r="51" spans="1:11" ht="14.1" customHeight="1" x14ac:dyDescent="0.2">
      <c r="A51" s="306" t="s">
        <v>274</v>
      </c>
      <c r="B51" s="307" t="s">
        <v>275</v>
      </c>
      <c r="C51" s="308"/>
      <c r="D51" s="113">
        <v>3.3531996869544276</v>
      </c>
      <c r="E51" s="115">
        <v>557</v>
      </c>
      <c r="F51" s="114">
        <v>456</v>
      </c>
      <c r="G51" s="114">
        <v>494</v>
      </c>
      <c r="H51" s="114">
        <v>418</v>
      </c>
      <c r="I51" s="140">
        <v>440</v>
      </c>
      <c r="J51" s="115">
        <v>117</v>
      </c>
      <c r="K51" s="116">
        <v>26.59090909090909</v>
      </c>
    </row>
    <row r="52" spans="1:11" ht="14.1" customHeight="1" x14ac:dyDescent="0.2">
      <c r="A52" s="306">
        <v>71</v>
      </c>
      <c r="B52" s="307" t="s">
        <v>276</v>
      </c>
      <c r="C52" s="308"/>
      <c r="D52" s="113">
        <v>8.3017277707543187</v>
      </c>
      <c r="E52" s="115">
        <v>1379</v>
      </c>
      <c r="F52" s="114">
        <v>1025</v>
      </c>
      <c r="G52" s="114">
        <v>1242</v>
      </c>
      <c r="H52" s="114">
        <v>1130</v>
      </c>
      <c r="I52" s="140">
        <v>1406</v>
      </c>
      <c r="J52" s="115">
        <v>-27</v>
      </c>
      <c r="K52" s="116">
        <v>-1.9203413940256044</v>
      </c>
    </row>
    <row r="53" spans="1:11" ht="14.1" customHeight="1" x14ac:dyDescent="0.2">
      <c r="A53" s="306" t="s">
        <v>277</v>
      </c>
      <c r="B53" s="307" t="s">
        <v>278</v>
      </c>
      <c r="C53" s="308"/>
      <c r="D53" s="113">
        <v>2.9438324002167238</v>
      </c>
      <c r="E53" s="115">
        <v>489</v>
      </c>
      <c r="F53" s="114">
        <v>375</v>
      </c>
      <c r="G53" s="114">
        <v>452</v>
      </c>
      <c r="H53" s="114">
        <v>372</v>
      </c>
      <c r="I53" s="140">
        <v>533</v>
      </c>
      <c r="J53" s="115">
        <v>-44</v>
      </c>
      <c r="K53" s="116">
        <v>-8.2551594746716699</v>
      </c>
    </row>
    <row r="54" spans="1:11" ht="14.1" customHeight="1" x14ac:dyDescent="0.2">
      <c r="A54" s="306" t="s">
        <v>279</v>
      </c>
      <c r="B54" s="307" t="s">
        <v>280</v>
      </c>
      <c r="C54" s="308"/>
      <c r="D54" s="113">
        <v>4.5090602612726505</v>
      </c>
      <c r="E54" s="115">
        <v>749</v>
      </c>
      <c r="F54" s="114">
        <v>521</v>
      </c>
      <c r="G54" s="114">
        <v>669</v>
      </c>
      <c r="H54" s="114">
        <v>653</v>
      </c>
      <c r="I54" s="140">
        <v>728</v>
      </c>
      <c r="J54" s="115">
        <v>21</v>
      </c>
      <c r="K54" s="116">
        <v>2.8846153846153846</v>
      </c>
    </row>
    <row r="55" spans="1:11" ht="14.1" customHeight="1" x14ac:dyDescent="0.2">
      <c r="A55" s="306">
        <v>72</v>
      </c>
      <c r="B55" s="307" t="s">
        <v>281</v>
      </c>
      <c r="C55" s="308"/>
      <c r="D55" s="113">
        <v>1.4689061465294082</v>
      </c>
      <c r="E55" s="115">
        <v>244</v>
      </c>
      <c r="F55" s="114">
        <v>196</v>
      </c>
      <c r="G55" s="114">
        <v>256</v>
      </c>
      <c r="H55" s="114">
        <v>215</v>
      </c>
      <c r="I55" s="140">
        <v>286</v>
      </c>
      <c r="J55" s="115">
        <v>-42</v>
      </c>
      <c r="K55" s="116">
        <v>-14.685314685314685</v>
      </c>
    </row>
    <row r="56" spans="1:11" ht="14.1" customHeight="1" x14ac:dyDescent="0.2">
      <c r="A56" s="306" t="s">
        <v>282</v>
      </c>
      <c r="B56" s="307" t="s">
        <v>283</v>
      </c>
      <c r="C56" s="308"/>
      <c r="D56" s="113">
        <v>0.37324664379025946</v>
      </c>
      <c r="E56" s="115">
        <v>62</v>
      </c>
      <c r="F56" s="114">
        <v>68</v>
      </c>
      <c r="G56" s="114">
        <v>99</v>
      </c>
      <c r="H56" s="114">
        <v>77</v>
      </c>
      <c r="I56" s="140">
        <v>96</v>
      </c>
      <c r="J56" s="115">
        <v>-34</v>
      </c>
      <c r="K56" s="116">
        <v>-35.416666666666664</v>
      </c>
    </row>
    <row r="57" spans="1:11" ht="14.1" customHeight="1" x14ac:dyDescent="0.2">
      <c r="A57" s="306" t="s">
        <v>284</v>
      </c>
      <c r="B57" s="307" t="s">
        <v>285</v>
      </c>
      <c r="C57" s="308"/>
      <c r="D57" s="113">
        <v>0.74649328758051892</v>
      </c>
      <c r="E57" s="115">
        <v>124</v>
      </c>
      <c r="F57" s="114">
        <v>86</v>
      </c>
      <c r="G57" s="114">
        <v>97</v>
      </c>
      <c r="H57" s="114">
        <v>96</v>
      </c>
      <c r="I57" s="140">
        <v>138</v>
      </c>
      <c r="J57" s="115">
        <v>-14</v>
      </c>
      <c r="K57" s="116">
        <v>-10.144927536231885</v>
      </c>
    </row>
    <row r="58" spans="1:11" ht="14.1" customHeight="1" x14ac:dyDescent="0.2">
      <c r="A58" s="306">
        <v>73</v>
      </c>
      <c r="B58" s="307" t="s">
        <v>286</v>
      </c>
      <c r="C58" s="308"/>
      <c r="D58" s="113">
        <v>2.0046956835831677</v>
      </c>
      <c r="E58" s="115">
        <v>333</v>
      </c>
      <c r="F58" s="114">
        <v>211</v>
      </c>
      <c r="G58" s="114">
        <v>343</v>
      </c>
      <c r="H58" s="114">
        <v>254</v>
      </c>
      <c r="I58" s="140">
        <v>349</v>
      </c>
      <c r="J58" s="115">
        <v>-16</v>
      </c>
      <c r="K58" s="116">
        <v>-4.5845272206303722</v>
      </c>
    </row>
    <row r="59" spans="1:11" ht="14.1" customHeight="1" x14ac:dyDescent="0.2">
      <c r="A59" s="306" t="s">
        <v>287</v>
      </c>
      <c r="B59" s="307" t="s">
        <v>288</v>
      </c>
      <c r="C59" s="308"/>
      <c r="D59" s="113">
        <v>1.6254289326350009</v>
      </c>
      <c r="E59" s="115">
        <v>270</v>
      </c>
      <c r="F59" s="114">
        <v>167</v>
      </c>
      <c r="G59" s="114">
        <v>285</v>
      </c>
      <c r="H59" s="114">
        <v>202</v>
      </c>
      <c r="I59" s="140">
        <v>280</v>
      </c>
      <c r="J59" s="115">
        <v>-10</v>
      </c>
      <c r="K59" s="116">
        <v>-3.5714285714285716</v>
      </c>
    </row>
    <row r="60" spans="1:11" ht="14.1" customHeight="1" x14ac:dyDescent="0.2">
      <c r="A60" s="306">
        <v>81</v>
      </c>
      <c r="B60" s="307" t="s">
        <v>289</v>
      </c>
      <c r="C60" s="308"/>
      <c r="D60" s="113">
        <v>9.3913671663355611</v>
      </c>
      <c r="E60" s="115">
        <v>1560</v>
      </c>
      <c r="F60" s="114">
        <v>789</v>
      </c>
      <c r="G60" s="114">
        <v>992</v>
      </c>
      <c r="H60" s="114">
        <v>775</v>
      </c>
      <c r="I60" s="140">
        <v>1013</v>
      </c>
      <c r="J60" s="115">
        <v>547</v>
      </c>
      <c r="K60" s="116">
        <v>53.998025666337611</v>
      </c>
    </row>
    <row r="61" spans="1:11" ht="14.1" customHeight="1" x14ac:dyDescent="0.2">
      <c r="A61" s="306" t="s">
        <v>290</v>
      </c>
      <c r="B61" s="307" t="s">
        <v>291</v>
      </c>
      <c r="C61" s="308"/>
      <c r="D61" s="113">
        <v>1.5652278610559267</v>
      </c>
      <c r="E61" s="115">
        <v>260</v>
      </c>
      <c r="F61" s="114">
        <v>156</v>
      </c>
      <c r="G61" s="114">
        <v>196</v>
      </c>
      <c r="H61" s="114">
        <v>193</v>
      </c>
      <c r="I61" s="140">
        <v>237</v>
      </c>
      <c r="J61" s="115">
        <v>23</v>
      </c>
      <c r="K61" s="116">
        <v>9.7046413502109701</v>
      </c>
    </row>
    <row r="62" spans="1:11" ht="14.1" customHeight="1" x14ac:dyDescent="0.2">
      <c r="A62" s="306" t="s">
        <v>292</v>
      </c>
      <c r="B62" s="307" t="s">
        <v>293</v>
      </c>
      <c r="C62" s="308"/>
      <c r="D62" s="113">
        <v>4.2261152248510028</v>
      </c>
      <c r="E62" s="115">
        <v>702</v>
      </c>
      <c r="F62" s="114">
        <v>334</v>
      </c>
      <c r="G62" s="114">
        <v>485</v>
      </c>
      <c r="H62" s="114">
        <v>335</v>
      </c>
      <c r="I62" s="140">
        <v>440</v>
      </c>
      <c r="J62" s="115">
        <v>262</v>
      </c>
      <c r="K62" s="116">
        <v>59.545454545454547</v>
      </c>
    </row>
    <row r="63" spans="1:11" ht="14.1" customHeight="1" x14ac:dyDescent="0.2">
      <c r="A63" s="306"/>
      <c r="B63" s="307" t="s">
        <v>294</v>
      </c>
      <c r="C63" s="308"/>
      <c r="D63" s="113">
        <v>3.9251098669556317</v>
      </c>
      <c r="E63" s="115">
        <v>652</v>
      </c>
      <c r="F63" s="114">
        <v>298</v>
      </c>
      <c r="G63" s="114">
        <v>438</v>
      </c>
      <c r="H63" s="114">
        <v>292</v>
      </c>
      <c r="I63" s="140">
        <v>393</v>
      </c>
      <c r="J63" s="115">
        <v>259</v>
      </c>
      <c r="K63" s="116">
        <v>65.903307888040715</v>
      </c>
    </row>
    <row r="64" spans="1:11" ht="14.1" customHeight="1" x14ac:dyDescent="0.2">
      <c r="A64" s="306" t="s">
        <v>295</v>
      </c>
      <c r="B64" s="307" t="s">
        <v>296</v>
      </c>
      <c r="C64" s="308"/>
      <c r="D64" s="113">
        <v>1.2582023960026489</v>
      </c>
      <c r="E64" s="115">
        <v>209</v>
      </c>
      <c r="F64" s="114">
        <v>134</v>
      </c>
      <c r="G64" s="114">
        <v>131</v>
      </c>
      <c r="H64" s="114">
        <v>101</v>
      </c>
      <c r="I64" s="140">
        <v>148</v>
      </c>
      <c r="J64" s="115">
        <v>61</v>
      </c>
      <c r="K64" s="116">
        <v>41.216216216216218</v>
      </c>
    </row>
    <row r="65" spans="1:11" ht="14.1" customHeight="1" x14ac:dyDescent="0.2">
      <c r="A65" s="306" t="s">
        <v>297</v>
      </c>
      <c r="B65" s="307" t="s">
        <v>298</v>
      </c>
      <c r="C65" s="308"/>
      <c r="D65" s="113">
        <v>1.390644753476612</v>
      </c>
      <c r="E65" s="115">
        <v>231</v>
      </c>
      <c r="F65" s="114">
        <v>62</v>
      </c>
      <c r="G65" s="114">
        <v>81</v>
      </c>
      <c r="H65" s="114">
        <v>73</v>
      </c>
      <c r="I65" s="140">
        <v>72</v>
      </c>
      <c r="J65" s="115">
        <v>159</v>
      </c>
      <c r="K65" s="116">
        <v>220.83333333333334</v>
      </c>
    </row>
    <row r="66" spans="1:11" ht="14.1" customHeight="1" x14ac:dyDescent="0.2">
      <c r="A66" s="306">
        <v>82</v>
      </c>
      <c r="B66" s="307" t="s">
        <v>299</v>
      </c>
      <c r="C66" s="308"/>
      <c r="D66" s="113">
        <v>3.5879838661128169</v>
      </c>
      <c r="E66" s="115">
        <v>596</v>
      </c>
      <c r="F66" s="114">
        <v>519</v>
      </c>
      <c r="G66" s="114">
        <v>659</v>
      </c>
      <c r="H66" s="114">
        <v>420</v>
      </c>
      <c r="I66" s="140">
        <v>617</v>
      </c>
      <c r="J66" s="115">
        <v>-21</v>
      </c>
      <c r="K66" s="116">
        <v>-3.4035656401944894</v>
      </c>
    </row>
    <row r="67" spans="1:11" ht="14.1" customHeight="1" x14ac:dyDescent="0.2">
      <c r="A67" s="306" t="s">
        <v>300</v>
      </c>
      <c r="B67" s="307" t="s">
        <v>301</v>
      </c>
      <c r="C67" s="308"/>
      <c r="D67" s="113">
        <v>2.4140629703208716</v>
      </c>
      <c r="E67" s="115">
        <v>401</v>
      </c>
      <c r="F67" s="114">
        <v>356</v>
      </c>
      <c r="G67" s="114">
        <v>463</v>
      </c>
      <c r="H67" s="114">
        <v>295</v>
      </c>
      <c r="I67" s="140">
        <v>432</v>
      </c>
      <c r="J67" s="115">
        <v>-31</v>
      </c>
      <c r="K67" s="116">
        <v>-7.1759259259259256</v>
      </c>
    </row>
    <row r="68" spans="1:11" ht="14.1" customHeight="1" x14ac:dyDescent="0.2">
      <c r="A68" s="306" t="s">
        <v>302</v>
      </c>
      <c r="B68" s="307" t="s">
        <v>303</v>
      </c>
      <c r="C68" s="308"/>
      <c r="D68" s="113">
        <v>0.84883510926494488</v>
      </c>
      <c r="E68" s="115">
        <v>141</v>
      </c>
      <c r="F68" s="114">
        <v>127</v>
      </c>
      <c r="G68" s="114">
        <v>140</v>
      </c>
      <c r="H68" s="114">
        <v>90</v>
      </c>
      <c r="I68" s="140">
        <v>125</v>
      </c>
      <c r="J68" s="115">
        <v>16</v>
      </c>
      <c r="K68" s="116">
        <v>12.8</v>
      </c>
    </row>
    <row r="69" spans="1:11" ht="14.1" customHeight="1" x14ac:dyDescent="0.2">
      <c r="A69" s="306">
        <v>83</v>
      </c>
      <c r="B69" s="307" t="s">
        <v>304</v>
      </c>
      <c r="C69" s="308"/>
      <c r="D69" s="113">
        <v>3.1485160435855759</v>
      </c>
      <c r="E69" s="115">
        <v>523</v>
      </c>
      <c r="F69" s="114">
        <v>436</v>
      </c>
      <c r="G69" s="114">
        <v>651</v>
      </c>
      <c r="H69" s="114">
        <v>414</v>
      </c>
      <c r="I69" s="140">
        <v>1072</v>
      </c>
      <c r="J69" s="115">
        <v>-549</v>
      </c>
      <c r="K69" s="116">
        <v>-51.212686567164177</v>
      </c>
    </row>
    <row r="70" spans="1:11" ht="14.1" customHeight="1" x14ac:dyDescent="0.2">
      <c r="A70" s="306" t="s">
        <v>305</v>
      </c>
      <c r="B70" s="307" t="s">
        <v>306</v>
      </c>
      <c r="C70" s="308"/>
      <c r="D70" s="113">
        <v>2.8655710071639273</v>
      </c>
      <c r="E70" s="115">
        <v>476</v>
      </c>
      <c r="F70" s="114">
        <v>391</v>
      </c>
      <c r="G70" s="114">
        <v>582</v>
      </c>
      <c r="H70" s="114">
        <v>372</v>
      </c>
      <c r="I70" s="140">
        <v>975</v>
      </c>
      <c r="J70" s="115">
        <v>-499</v>
      </c>
      <c r="K70" s="116">
        <v>-51.179487179487182</v>
      </c>
    </row>
    <row r="71" spans="1:11" ht="14.1" customHeight="1" x14ac:dyDescent="0.2">
      <c r="A71" s="306"/>
      <c r="B71" s="307" t="s">
        <v>307</v>
      </c>
      <c r="C71" s="308"/>
      <c r="D71" s="113">
        <v>1.7578712901089639</v>
      </c>
      <c r="E71" s="115">
        <v>292</v>
      </c>
      <c r="F71" s="114">
        <v>231</v>
      </c>
      <c r="G71" s="114">
        <v>375</v>
      </c>
      <c r="H71" s="114">
        <v>240</v>
      </c>
      <c r="I71" s="140">
        <v>761</v>
      </c>
      <c r="J71" s="115">
        <v>-469</v>
      </c>
      <c r="K71" s="116">
        <v>-61.629434954007884</v>
      </c>
    </row>
    <row r="72" spans="1:11" ht="14.1" customHeight="1" x14ac:dyDescent="0.2">
      <c r="A72" s="306">
        <v>84</v>
      </c>
      <c r="B72" s="307" t="s">
        <v>308</v>
      </c>
      <c r="C72" s="308"/>
      <c r="D72" s="113">
        <v>2.7752693997953162</v>
      </c>
      <c r="E72" s="115">
        <v>461</v>
      </c>
      <c r="F72" s="114">
        <v>391</v>
      </c>
      <c r="G72" s="114">
        <v>480</v>
      </c>
      <c r="H72" s="114">
        <v>321</v>
      </c>
      <c r="I72" s="140">
        <v>408</v>
      </c>
      <c r="J72" s="115">
        <v>53</v>
      </c>
      <c r="K72" s="116">
        <v>12.990196078431373</v>
      </c>
    </row>
    <row r="73" spans="1:11" ht="14.1" customHeight="1" x14ac:dyDescent="0.2">
      <c r="A73" s="306" t="s">
        <v>309</v>
      </c>
      <c r="B73" s="307" t="s">
        <v>310</v>
      </c>
      <c r="C73" s="308"/>
      <c r="D73" s="113">
        <v>0.55384985852748181</v>
      </c>
      <c r="E73" s="115">
        <v>92</v>
      </c>
      <c r="F73" s="114">
        <v>87</v>
      </c>
      <c r="G73" s="114">
        <v>184</v>
      </c>
      <c r="H73" s="114">
        <v>45</v>
      </c>
      <c r="I73" s="140">
        <v>108</v>
      </c>
      <c r="J73" s="115">
        <v>-16</v>
      </c>
      <c r="K73" s="116">
        <v>-14.814814814814815</v>
      </c>
    </row>
    <row r="74" spans="1:11" ht="14.1" customHeight="1" x14ac:dyDescent="0.2">
      <c r="A74" s="306" t="s">
        <v>311</v>
      </c>
      <c r="B74" s="307" t="s">
        <v>312</v>
      </c>
      <c r="C74" s="308"/>
      <c r="D74" s="113">
        <v>0.40334717957979654</v>
      </c>
      <c r="E74" s="115">
        <v>67</v>
      </c>
      <c r="F74" s="114">
        <v>48</v>
      </c>
      <c r="G74" s="114">
        <v>54</v>
      </c>
      <c r="H74" s="114">
        <v>28</v>
      </c>
      <c r="I74" s="140">
        <v>32</v>
      </c>
      <c r="J74" s="115">
        <v>35</v>
      </c>
      <c r="K74" s="116">
        <v>109.375</v>
      </c>
    </row>
    <row r="75" spans="1:11" ht="14.1" customHeight="1" x14ac:dyDescent="0.2">
      <c r="A75" s="306" t="s">
        <v>313</v>
      </c>
      <c r="B75" s="307" t="s">
        <v>314</v>
      </c>
      <c r="C75" s="308"/>
      <c r="D75" s="113">
        <v>1.3786045391607971</v>
      </c>
      <c r="E75" s="115">
        <v>229</v>
      </c>
      <c r="F75" s="114">
        <v>184</v>
      </c>
      <c r="G75" s="114">
        <v>180</v>
      </c>
      <c r="H75" s="114">
        <v>188</v>
      </c>
      <c r="I75" s="140">
        <v>207</v>
      </c>
      <c r="J75" s="115">
        <v>22</v>
      </c>
      <c r="K75" s="116">
        <v>10.628019323671497</v>
      </c>
    </row>
    <row r="76" spans="1:11" ht="14.1" customHeight="1" x14ac:dyDescent="0.2">
      <c r="A76" s="306">
        <v>91</v>
      </c>
      <c r="B76" s="307" t="s">
        <v>315</v>
      </c>
      <c r="C76" s="308"/>
      <c r="D76" s="113">
        <v>0.20468364336885198</v>
      </c>
      <c r="E76" s="115">
        <v>34</v>
      </c>
      <c r="F76" s="114">
        <v>58</v>
      </c>
      <c r="G76" s="114">
        <v>49</v>
      </c>
      <c r="H76" s="114">
        <v>16</v>
      </c>
      <c r="I76" s="140">
        <v>37</v>
      </c>
      <c r="J76" s="115">
        <v>-3</v>
      </c>
      <c r="K76" s="116">
        <v>-8.1081081081081088</v>
      </c>
    </row>
    <row r="77" spans="1:11" ht="14.1" customHeight="1" x14ac:dyDescent="0.2">
      <c r="A77" s="306">
        <v>92</v>
      </c>
      <c r="B77" s="307" t="s">
        <v>316</v>
      </c>
      <c r="C77" s="308"/>
      <c r="D77" s="113">
        <v>2.5224248991632052</v>
      </c>
      <c r="E77" s="115">
        <v>419</v>
      </c>
      <c r="F77" s="114">
        <v>600</v>
      </c>
      <c r="G77" s="114">
        <v>527</v>
      </c>
      <c r="H77" s="114">
        <v>482</v>
      </c>
      <c r="I77" s="140">
        <v>524</v>
      </c>
      <c r="J77" s="115">
        <v>-105</v>
      </c>
      <c r="K77" s="116">
        <v>-20.038167938931299</v>
      </c>
    </row>
    <row r="78" spans="1:11" ht="14.1" customHeight="1" x14ac:dyDescent="0.2">
      <c r="A78" s="306">
        <v>93</v>
      </c>
      <c r="B78" s="307" t="s">
        <v>317</v>
      </c>
      <c r="C78" s="308"/>
      <c r="D78" s="113">
        <v>6.6221178736981523E-2</v>
      </c>
      <c r="E78" s="115">
        <v>11</v>
      </c>
      <c r="F78" s="114">
        <v>13</v>
      </c>
      <c r="G78" s="114">
        <v>12</v>
      </c>
      <c r="H78" s="114" t="s">
        <v>514</v>
      </c>
      <c r="I78" s="140">
        <v>23</v>
      </c>
      <c r="J78" s="115">
        <v>-12</v>
      </c>
      <c r="K78" s="116">
        <v>-52.173913043478258</v>
      </c>
    </row>
    <row r="79" spans="1:11" ht="14.1" customHeight="1" x14ac:dyDescent="0.2">
      <c r="A79" s="306">
        <v>94</v>
      </c>
      <c r="B79" s="307" t="s">
        <v>318</v>
      </c>
      <c r="C79" s="308"/>
      <c r="D79" s="113">
        <v>1.0414785383179821</v>
      </c>
      <c r="E79" s="115">
        <v>173</v>
      </c>
      <c r="F79" s="114">
        <v>81</v>
      </c>
      <c r="G79" s="114">
        <v>142</v>
      </c>
      <c r="H79" s="114">
        <v>158</v>
      </c>
      <c r="I79" s="140">
        <v>120</v>
      </c>
      <c r="J79" s="115">
        <v>53</v>
      </c>
      <c r="K79" s="116">
        <v>44.166666666666664</v>
      </c>
    </row>
    <row r="80" spans="1:11" ht="14.1" customHeight="1" x14ac:dyDescent="0.2">
      <c r="A80" s="306" t="s">
        <v>319</v>
      </c>
      <c r="B80" s="307" t="s">
        <v>320</v>
      </c>
      <c r="C80" s="308"/>
      <c r="D80" s="113">
        <v>2.4080428631629642E-2</v>
      </c>
      <c r="E80" s="115">
        <v>4</v>
      </c>
      <c r="F80" s="114">
        <v>3</v>
      </c>
      <c r="G80" s="114">
        <v>3</v>
      </c>
      <c r="H80" s="114" t="s">
        <v>514</v>
      </c>
      <c r="I80" s="140">
        <v>6</v>
      </c>
      <c r="J80" s="115">
        <v>-2</v>
      </c>
      <c r="K80" s="116">
        <v>-33.333333333333336</v>
      </c>
    </row>
    <row r="81" spans="1:11" ht="14.1" customHeight="1" x14ac:dyDescent="0.2">
      <c r="A81" s="310" t="s">
        <v>321</v>
      </c>
      <c r="B81" s="311" t="s">
        <v>334</v>
      </c>
      <c r="C81" s="312"/>
      <c r="D81" s="125">
        <v>0.19866353621094454</v>
      </c>
      <c r="E81" s="143">
        <v>33</v>
      </c>
      <c r="F81" s="144">
        <v>48</v>
      </c>
      <c r="G81" s="144">
        <v>107</v>
      </c>
      <c r="H81" s="144">
        <v>46</v>
      </c>
      <c r="I81" s="145">
        <v>45</v>
      </c>
      <c r="J81" s="143">
        <v>-12</v>
      </c>
      <c r="K81" s="146">
        <v>-26.666666666666668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183098</v>
      </c>
      <c r="C10" s="114">
        <v>90352</v>
      </c>
      <c r="D10" s="114">
        <v>92746</v>
      </c>
      <c r="E10" s="114">
        <v>140113</v>
      </c>
      <c r="F10" s="114">
        <v>39958</v>
      </c>
      <c r="G10" s="114">
        <v>21387</v>
      </c>
      <c r="H10" s="114">
        <v>54312</v>
      </c>
      <c r="I10" s="115">
        <v>26380</v>
      </c>
      <c r="J10" s="114">
        <v>21502</v>
      </c>
      <c r="K10" s="114">
        <v>4878</v>
      </c>
      <c r="L10" s="423">
        <v>14124</v>
      </c>
      <c r="M10" s="424">
        <v>16392</v>
      </c>
    </row>
    <row r="11" spans="1:13" ht="11.1" customHeight="1" x14ac:dyDescent="0.2">
      <c r="A11" s="422" t="s">
        <v>388</v>
      </c>
      <c r="B11" s="115">
        <v>185775</v>
      </c>
      <c r="C11" s="114">
        <v>92973</v>
      </c>
      <c r="D11" s="114">
        <v>92802</v>
      </c>
      <c r="E11" s="114">
        <v>142569</v>
      </c>
      <c r="F11" s="114">
        <v>40211</v>
      </c>
      <c r="G11" s="114">
        <v>20803</v>
      </c>
      <c r="H11" s="114">
        <v>55676</v>
      </c>
      <c r="I11" s="115">
        <v>26691</v>
      </c>
      <c r="J11" s="114">
        <v>21701</v>
      </c>
      <c r="K11" s="114">
        <v>4990</v>
      </c>
      <c r="L11" s="423">
        <v>13987</v>
      </c>
      <c r="M11" s="424">
        <v>11529</v>
      </c>
    </row>
    <row r="12" spans="1:13" ht="11.1" customHeight="1" x14ac:dyDescent="0.2">
      <c r="A12" s="422" t="s">
        <v>389</v>
      </c>
      <c r="B12" s="115">
        <v>189820</v>
      </c>
      <c r="C12" s="114">
        <v>95580</v>
      </c>
      <c r="D12" s="114">
        <v>94240</v>
      </c>
      <c r="E12" s="114">
        <v>145755</v>
      </c>
      <c r="F12" s="114">
        <v>41019</v>
      </c>
      <c r="G12" s="114">
        <v>22789</v>
      </c>
      <c r="H12" s="114">
        <v>56820</v>
      </c>
      <c r="I12" s="115">
        <v>26442</v>
      </c>
      <c r="J12" s="114">
        <v>21129</v>
      </c>
      <c r="K12" s="114">
        <v>5313</v>
      </c>
      <c r="L12" s="423">
        <v>20459</v>
      </c>
      <c r="M12" s="424">
        <v>16873</v>
      </c>
    </row>
    <row r="13" spans="1:13" s="110" customFormat="1" ht="11.1" customHeight="1" x14ac:dyDescent="0.2">
      <c r="A13" s="422" t="s">
        <v>390</v>
      </c>
      <c r="B13" s="115">
        <v>187536</v>
      </c>
      <c r="C13" s="114">
        <v>93529</v>
      </c>
      <c r="D13" s="114">
        <v>94007</v>
      </c>
      <c r="E13" s="114">
        <v>142639</v>
      </c>
      <c r="F13" s="114">
        <v>41853</v>
      </c>
      <c r="G13" s="114">
        <v>21903</v>
      </c>
      <c r="H13" s="114">
        <v>56920</v>
      </c>
      <c r="I13" s="115">
        <v>26233</v>
      </c>
      <c r="J13" s="114">
        <v>21027</v>
      </c>
      <c r="K13" s="114">
        <v>5206</v>
      </c>
      <c r="L13" s="423">
        <v>11809</v>
      </c>
      <c r="M13" s="424">
        <v>14470</v>
      </c>
    </row>
    <row r="14" spans="1:13" ht="15" customHeight="1" x14ac:dyDescent="0.2">
      <c r="A14" s="422" t="s">
        <v>391</v>
      </c>
      <c r="B14" s="115">
        <v>187461</v>
      </c>
      <c r="C14" s="114">
        <v>93597</v>
      </c>
      <c r="D14" s="114">
        <v>93864</v>
      </c>
      <c r="E14" s="114">
        <v>138834</v>
      </c>
      <c r="F14" s="114">
        <v>46016</v>
      </c>
      <c r="G14" s="114">
        <v>21040</v>
      </c>
      <c r="H14" s="114">
        <v>57458</v>
      </c>
      <c r="I14" s="115">
        <v>25627</v>
      </c>
      <c r="J14" s="114">
        <v>20608</v>
      </c>
      <c r="K14" s="114">
        <v>5019</v>
      </c>
      <c r="L14" s="423">
        <v>16919</v>
      </c>
      <c r="M14" s="424">
        <v>17167</v>
      </c>
    </row>
    <row r="15" spans="1:13" ht="11.1" customHeight="1" x14ac:dyDescent="0.2">
      <c r="A15" s="422" t="s">
        <v>388</v>
      </c>
      <c r="B15" s="115">
        <v>189484</v>
      </c>
      <c r="C15" s="114">
        <v>95537</v>
      </c>
      <c r="D15" s="114">
        <v>93947</v>
      </c>
      <c r="E15" s="114">
        <v>139746</v>
      </c>
      <c r="F15" s="114">
        <v>47284</v>
      </c>
      <c r="G15" s="114">
        <v>20468</v>
      </c>
      <c r="H15" s="114">
        <v>58612</v>
      </c>
      <c r="I15" s="115">
        <v>25715</v>
      </c>
      <c r="J15" s="114">
        <v>20557</v>
      </c>
      <c r="K15" s="114">
        <v>5158</v>
      </c>
      <c r="L15" s="423">
        <v>15123</v>
      </c>
      <c r="M15" s="424">
        <v>12481</v>
      </c>
    </row>
    <row r="16" spans="1:13" ht="11.1" customHeight="1" x14ac:dyDescent="0.2">
      <c r="A16" s="422" t="s">
        <v>389</v>
      </c>
      <c r="B16" s="115">
        <v>191858</v>
      </c>
      <c r="C16" s="114">
        <v>96797</v>
      </c>
      <c r="D16" s="114">
        <v>95061</v>
      </c>
      <c r="E16" s="114">
        <v>141801</v>
      </c>
      <c r="F16" s="114">
        <v>48240</v>
      </c>
      <c r="G16" s="114">
        <v>21778</v>
      </c>
      <c r="H16" s="114">
        <v>59480</v>
      </c>
      <c r="I16" s="115">
        <v>25581</v>
      </c>
      <c r="J16" s="114">
        <v>20115</v>
      </c>
      <c r="K16" s="114">
        <v>5466</v>
      </c>
      <c r="L16" s="423">
        <v>18225</v>
      </c>
      <c r="M16" s="424">
        <v>15839</v>
      </c>
    </row>
    <row r="17" spans="1:13" s="110" customFormat="1" ht="11.1" customHeight="1" x14ac:dyDescent="0.2">
      <c r="A17" s="422" t="s">
        <v>390</v>
      </c>
      <c r="B17" s="115">
        <v>189952</v>
      </c>
      <c r="C17" s="114">
        <v>94932</v>
      </c>
      <c r="D17" s="114">
        <v>95020</v>
      </c>
      <c r="E17" s="114">
        <v>141382</v>
      </c>
      <c r="F17" s="114">
        <v>48404</v>
      </c>
      <c r="G17" s="114">
        <v>20833</v>
      </c>
      <c r="H17" s="114">
        <v>59765</v>
      </c>
      <c r="I17" s="115">
        <v>26004</v>
      </c>
      <c r="J17" s="114">
        <v>20513</v>
      </c>
      <c r="K17" s="114">
        <v>5491</v>
      </c>
      <c r="L17" s="423">
        <v>11448</v>
      </c>
      <c r="M17" s="424">
        <v>13826</v>
      </c>
    </row>
    <row r="18" spans="1:13" ht="15" customHeight="1" x14ac:dyDescent="0.2">
      <c r="A18" s="422" t="s">
        <v>392</v>
      </c>
      <c r="B18" s="115">
        <v>188726</v>
      </c>
      <c r="C18" s="114">
        <v>94404</v>
      </c>
      <c r="D18" s="114">
        <v>94322</v>
      </c>
      <c r="E18" s="114">
        <v>139397</v>
      </c>
      <c r="F18" s="114">
        <v>49101</v>
      </c>
      <c r="G18" s="114">
        <v>19701</v>
      </c>
      <c r="H18" s="114">
        <v>60099</v>
      </c>
      <c r="I18" s="115">
        <v>25399</v>
      </c>
      <c r="J18" s="114">
        <v>20096</v>
      </c>
      <c r="K18" s="114">
        <v>5303</v>
      </c>
      <c r="L18" s="423">
        <v>15324</v>
      </c>
      <c r="M18" s="424">
        <v>16463</v>
      </c>
    </row>
    <row r="19" spans="1:13" ht="11.1" customHeight="1" x14ac:dyDescent="0.2">
      <c r="A19" s="422" t="s">
        <v>388</v>
      </c>
      <c r="B19" s="115">
        <v>189817</v>
      </c>
      <c r="C19" s="114">
        <v>95479</v>
      </c>
      <c r="D19" s="114">
        <v>94338</v>
      </c>
      <c r="E19" s="114">
        <v>139774</v>
      </c>
      <c r="F19" s="114">
        <v>49808</v>
      </c>
      <c r="G19" s="114">
        <v>18708</v>
      </c>
      <c r="H19" s="114">
        <v>61593</v>
      </c>
      <c r="I19" s="115">
        <v>25821</v>
      </c>
      <c r="J19" s="114">
        <v>20314</v>
      </c>
      <c r="K19" s="114">
        <v>5507</v>
      </c>
      <c r="L19" s="423">
        <v>12419</v>
      </c>
      <c r="M19" s="424">
        <v>11222</v>
      </c>
    </row>
    <row r="20" spans="1:13" ht="11.1" customHeight="1" x14ac:dyDescent="0.2">
      <c r="A20" s="422" t="s">
        <v>389</v>
      </c>
      <c r="B20" s="115">
        <v>191725</v>
      </c>
      <c r="C20" s="114">
        <v>96762</v>
      </c>
      <c r="D20" s="114">
        <v>94963</v>
      </c>
      <c r="E20" s="114">
        <v>141007</v>
      </c>
      <c r="F20" s="114">
        <v>50430</v>
      </c>
      <c r="G20" s="114">
        <v>19620</v>
      </c>
      <c r="H20" s="114">
        <v>62612</v>
      </c>
      <c r="I20" s="115">
        <v>25810</v>
      </c>
      <c r="J20" s="114">
        <v>20128</v>
      </c>
      <c r="K20" s="114">
        <v>5682</v>
      </c>
      <c r="L20" s="423">
        <v>15498</v>
      </c>
      <c r="M20" s="424">
        <v>13983</v>
      </c>
    </row>
    <row r="21" spans="1:13" s="110" customFormat="1" ht="11.1" customHeight="1" x14ac:dyDescent="0.2">
      <c r="A21" s="422" t="s">
        <v>390</v>
      </c>
      <c r="B21" s="115">
        <v>188856</v>
      </c>
      <c r="C21" s="114">
        <v>94033</v>
      </c>
      <c r="D21" s="114">
        <v>94823</v>
      </c>
      <c r="E21" s="114">
        <v>138642</v>
      </c>
      <c r="F21" s="114">
        <v>50146</v>
      </c>
      <c r="G21" s="114">
        <v>18615</v>
      </c>
      <c r="H21" s="114">
        <v>62565</v>
      </c>
      <c r="I21" s="115">
        <v>26191</v>
      </c>
      <c r="J21" s="114">
        <v>20467</v>
      </c>
      <c r="K21" s="114">
        <v>5724</v>
      </c>
      <c r="L21" s="423">
        <v>9328</v>
      </c>
      <c r="M21" s="424">
        <v>12917</v>
      </c>
    </row>
    <row r="22" spans="1:13" ht="15" customHeight="1" x14ac:dyDescent="0.2">
      <c r="A22" s="422" t="s">
        <v>393</v>
      </c>
      <c r="B22" s="115">
        <v>187139</v>
      </c>
      <c r="C22" s="114">
        <v>92942</v>
      </c>
      <c r="D22" s="114">
        <v>94197</v>
      </c>
      <c r="E22" s="114">
        <v>136761</v>
      </c>
      <c r="F22" s="114">
        <v>50010</v>
      </c>
      <c r="G22" s="114">
        <v>17392</v>
      </c>
      <c r="H22" s="114">
        <v>62948</v>
      </c>
      <c r="I22" s="115">
        <v>26081</v>
      </c>
      <c r="J22" s="114">
        <v>20405</v>
      </c>
      <c r="K22" s="114">
        <v>5676</v>
      </c>
      <c r="L22" s="423">
        <v>13258</v>
      </c>
      <c r="M22" s="424">
        <v>15132</v>
      </c>
    </row>
    <row r="23" spans="1:13" ht="11.1" customHeight="1" x14ac:dyDescent="0.2">
      <c r="A23" s="422" t="s">
        <v>388</v>
      </c>
      <c r="B23" s="115">
        <v>189089</v>
      </c>
      <c r="C23" s="114">
        <v>94943</v>
      </c>
      <c r="D23" s="114">
        <v>94146</v>
      </c>
      <c r="E23" s="114">
        <v>137957</v>
      </c>
      <c r="F23" s="114">
        <v>50630</v>
      </c>
      <c r="G23" s="114">
        <v>16463</v>
      </c>
      <c r="H23" s="114">
        <v>64528</v>
      </c>
      <c r="I23" s="115">
        <v>26388</v>
      </c>
      <c r="J23" s="114">
        <v>20521</v>
      </c>
      <c r="K23" s="114">
        <v>5867</v>
      </c>
      <c r="L23" s="423">
        <v>12433</v>
      </c>
      <c r="M23" s="424">
        <v>10414</v>
      </c>
    </row>
    <row r="24" spans="1:13" ht="11.1" customHeight="1" x14ac:dyDescent="0.2">
      <c r="A24" s="422" t="s">
        <v>389</v>
      </c>
      <c r="B24" s="115">
        <v>192062</v>
      </c>
      <c r="C24" s="114">
        <v>96710</v>
      </c>
      <c r="D24" s="114">
        <v>95352</v>
      </c>
      <c r="E24" s="114">
        <v>137610</v>
      </c>
      <c r="F24" s="114">
        <v>51628</v>
      </c>
      <c r="G24" s="114">
        <v>17679</v>
      </c>
      <c r="H24" s="114">
        <v>65588</v>
      </c>
      <c r="I24" s="115">
        <v>26724</v>
      </c>
      <c r="J24" s="114">
        <v>20574</v>
      </c>
      <c r="K24" s="114">
        <v>6150</v>
      </c>
      <c r="L24" s="423">
        <v>16484</v>
      </c>
      <c r="M24" s="424">
        <v>14114</v>
      </c>
    </row>
    <row r="25" spans="1:13" s="110" customFormat="1" ht="11.1" customHeight="1" x14ac:dyDescent="0.2">
      <c r="A25" s="422" t="s">
        <v>390</v>
      </c>
      <c r="B25" s="115">
        <v>189472</v>
      </c>
      <c r="C25" s="114">
        <v>94447</v>
      </c>
      <c r="D25" s="114">
        <v>95025</v>
      </c>
      <c r="E25" s="114">
        <v>134973</v>
      </c>
      <c r="F25" s="114">
        <v>51661</v>
      </c>
      <c r="G25" s="114">
        <v>16723</v>
      </c>
      <c r="H25" s="114">
        <v>65661</v>
      </c>
      <c r="I25" s="115">
        <v>26825</v>
      </c>
      <c r="J25" s="114">
        <v>20679</v>
      </c>
      <c r="K25" s="114">
        <v>6146</v>
      </c>
      <c r="L25" s="423">
        <v>12087</v>
      </c>
      <c r="M25" s="424">
        <v>14775</v>
      </c>
    </row>
    <row r="26" spans="1:13" ht="15" customHeight="1" x14ac:dyDescent="0.2">
      <c r="A26" s="422" t="s">
        <v>394</v>
      </c>
      <c r="B26" s="115">
        <v>189242</v>
      </c>
      <c r="C26" s="114">
        <v>94666</v>
      </c>
      <c r="D26" s="114">
        <v>94576</v>
      </c>
      <c r="E26" s="114">
        <v>135034</v>
      </c>
      <c r="F26" s="114">
        <v>51394</v>
      </c>
      <c r="G26" s="114">
        <v>15715</v>
      </c>
      <c r="H26" s="114">
        <v>66192</v>
      </c>
      <c r="I26" s="115">
        <v>26303</v>
      </c>
      <c r="J26" s="114">
        <v>20260</v>
      </c>
      <c r="K26" s="114">
        <v>6043</v>
      </c>
      <c r="L26" s="423">
        <v>15147</v>
      </c>
      <c r="M26" s="424">
        <v>15071</v>
      </c>
    </row>
    <row r="27" spans="1:13" ht="11.1" customHeight="1" x14ac:dyDescent="0.2">
      <c r="A27" s="422" t="s">
        <v>388</v>
      </c>
      <c r="B27" s="115">
        <v>191084</v>
      </c>
      <c r="C27" s="114">
        <v>96249</v>
      </c>
      <c r="D27" s="114">
        <v>94835</v>
      </c>
      <c r="E27" s="114">
        <v>136165</v>
      </c>
      <c r="F27" s="114">
        <v>52132</v>
      </c>
      <c r="G27" s="114">
        <v>15025</v>
      </c>
      <c r="H27" s="114">
        <v>67705</v>
      </c>
      <c r="I27" s="115">
        <v>26837</v>
      </c>
      <c r="J27" s="114">
        <v>20653</v>
      </c>
      <c r="K27" s="114">
        <v>6184</v>
      </c>
      <c r="L27" s="423">
        <v>13060</v>
      </c>
      <c r="M27" s="424">
        <v>11433</v>
      </c>
    </row>
    <row r="28" spans="1:13" ht="11.1" customHeight="1" x14ac:dyDescent="0.2">
      <c r="A28" s="422" t="s">
        <v>389</v>
      </c>
      <c r="B28" s="115">
        <v>193068</v>
      </c>
      <c r="C28" s="114">
        <v>97409</v>
      </c>
      <c r="D28" s="114">
        <v>95659</v>
      </c>
      <c r="E28" s="114">
        <v>139709</v>
      </c>
      <c r="F28" s="114">
        <v>52503</v>
      </c>
      <c r="G28" s="114">
        <v>16182</v>
      </c>
      <c r="H28" s="114">
        <v>68226</v>
      </c>
      <c r="I28" s="115">
        <v>26420</v>
      </c>
      <c r="J28" s="114">
        <v>20141</v>
      </c>
      <c r="K28" s="114">
        <v>6279</v>
      </c>
      <c r="L28" s="423">
        <v>16560</v>
      </c>
      <c r="M28" s="424">
        <v>14970</v>
      </c>
    </row>
    <row r="29" spans="1:13" s="110" customFormat="1" ht="11.1" customHeight="1" x14ac:dyDescent="0.2">
      <c r="A29" s="422" t="s">
        <v>390</v>
      </c>
      <c r="B29" s="115">
        <v>190312</v>
      </c>
      <c r="C29" s="114">
        <v>95207</v>
      </c>
      <c r="D29" s="114">
        <v>95105</v>
      </c>
      <c r="E29" s="114">
        <v>137990</v>
      </c>
      <c r="F29" s="114">
        <v>52226</v>
      </c>
      <c r="G29" s="114">
        <v>15274</v>
      </c>
      <c r="H29" s="114">
        <v>67703</v>
      </c>
      <c r="I29" s="115">
        <v>26401</v>
      </c>
      <c r="J29" s="114">
        <v>20247</v>
      </c>
      <c r="K29" s="114">
        <v>6154</v>
      </c>
      <c r="L29" s="423">
        <v>10242</v>
      </c>
      <c r="M29" s="424">
        <v>13341</v>
      </c>
    </row>
    <row r="30" spans="1:13" ht="15" customHeight="1" x14ac:dyDescent="0.2">
      <c r="A30" s="422" t="s">
        <v>395</v>
      </c>
      <c r="B30" s="115">
        <v>190190</v>
      </c>
      <c r="C30" s="114">
        <v>94990</v>
      </c>
      <c r="D30" s="114">
        <v>95200</v>
      </c>
      <c r="E30" s="114">
        <v>136926</v>
      </c>
      <c r="F30" s="114">
        <v>53193</v>
      </c>
      <c r="G30" s="114">
        <v>14427</v>
      </c>
      <c r="H30" s="114">
        <v>68139</v>
      </c>
      <c r="I30" s="115">
        <v>25000</v>
      </c>
      <c r="J30" s="114">
        <v>19021</v>
      </c>
      <c r="K30" s="114">
        <v>5979</v>
      </c>
      <c r="L30" s="423">
        <v>15703</v>
      </c>
      <c r="M30" s="424">
        <v>15948</v>
      </c>
    </row>
    <row r="31" spans="1:13" ht="11.1" customHeight="1" x14ac:dyDescent="0.2">
      <c r="A31" s="422" t="s">
        <v>388</v>
      </c>
      <c r="B31" s="115">
        <v>191356</v>
      </c>
      <c r="C31" s="114">
        <v>96204</v>
      </c>
      <c r="D31" s="114">
        <v>95152</v>
      </c>
      <c r="E31" s="114">
        <v>137534</v>
      </c>
      <c r="F31" s="114">
        <v>53781</v>
      </c>
      <c r="G31" s="114">
        <v>13665</v>
      </c>
      <c r="H31" s="114">
        <v>68882</v>
      </c>
      <c r="I31" s="115">
        <v>25184</v>
      </c>
      <c r="J31" s="114">
        <v>19045</v>
      </c>
      <c r="K31" s="114">
        <v>6139</v>
      </c>
      <c r="L31" s="423">
        <v>13267</v>
      </c>
      <c r="M31" s="424">
        <v>11978</v>
      </c>
    </row>
    <row r="32" spans="1:13" ht="11.1" customHeight="1" x14ac:dyDescent="0.2">
      <c r="A32" s="422" t="s">
        <v>389</v>
      </c>
      <c r="B32" s="115">
        <v>193620</v>
      </c>
      <c r="C32" s="114">
        <v>97509</v>
      </c>
      <c r="D32" s="114">
        <v>96111</v>
      </c>
      <c r="E32" s="114">
        <v>139093</v>
      </c>
      <c r="F32" s="114">
        <v>54503</v>
      </c>
      <c r="G32" s="114">
        <v>14891</v>
      </c>
      <c r="H32" s="114">
        <v>69398</v>
      </c>
      <c r="I32" s="115">
        <v>24840</v>
      </c>
      <c r="J32" s="114">
        <v>18435</v>
      </c>
      <c r="K32" s="114">
        <v>6405</v>
      </c>
      <c r="L32" s="423">
        <v>16321</v>
      </c>
      <c r="M32" s="424">
        <v>14390</v>
      </c>
    </row>
    <row r="33" spans="1:13" s="110" customFormat="1" ht="11.1" customHeight="1" x14ac:dyDescent="0.2">
      <c r="A33" s="422" t="s">
        <v>390</v>
      </c>
      <c r="B33" s="115">
        <v>191758</v>
      </c>
      <c r="C33" s="114">
        <v>95924</v>
      </c>
      <c r="D33" s="114">
        <v>95834</v>
      </c>
      <c r="E33" s="114">
        <v>137019</v>
      </c>
      <c r="F33" s="114">
        <v>54723</v>
      </c>
      <c r="G33" s="114">
        <v>14134</v>
      </c>
      <c r="H33" s="114">
        <v>69097</v>
      </c>
      <c r="I33" s="115">
        <v>24963</v>
      </c>
      <c r="J33" s="114">
        <v>18655</v>
      </c>
      <c r="K33" s="114">
        <v>6308</v>
      </c>
      <c r="L33" s="423">
        <v>10553</v>
      </c>
      <c r="M33" s="424">
        <v>12621</v>
      </c>
    </row>
    <row r="34" spans="1:13" ht="15" customHeight="1" x14ac:dyDescent="0.2">
      <c r="A34" s="422" t="s">
        <v>396</v>
      </c>
      <c r="B34" s="115">
        <v>192240</v>
      </c>
      <c r="C34" s="114">
        <v>96450</v>
      </c>
      <c r="D34" s="114">
        <v>95790</v>
      </c>
      <c r="E34" s="114">
        <v>137095</v>
      </c>
      <c r="F34" s="114">
        <v>55136</v>
      </c>
      <c r="G34" s="114">
        <v>13397</v>
      </c>
      <c r="H34" s="114">
        <v>69814</v>
      </c>
      <c r="I34" s="115">
        <v>24448</v>
      </c>
      <c r="J34" s="114">
        <v>18251</v>
      </c>
      <c r="K34" s="114">
        <v>6197</v>
      </c>
      <c r="L34" s="423">
        <v>14239</v>
      </c>
      <c r="M34" s="424">
        <v>13834</v>
      </c>
    </row>
    <row r="35" spans="1:13" ht="11.1" customHeight="1" x14ac:dyDescent="0.2">
      <c r="A35" s="422" t="s">
        <v>388</v>
      </c>
      <c r="B35" s="115">
        <v>193681</v>
      </c>
      <c r="C35" s="114">
        <v>97735</v>
      </c>
      <c r="D35" s="114">
        <v>95946</v>
      </c>
      <c r="E35" s="114">
        <v>137660</v>
      </c>
      <c r="F35" s="114">
        <v>56019</v>
      </c>
      <c r="G35" s="114">
        <v>12963</v>
      </c>
      <c r="H35" s="114">
        <v>70832</v>
      </c>
      <c r="I35" s="115">
        <v>24980</v>
      </c>
      <c r="J35" s="114">
        <v>18673</v>
      </c>
      <c r="K35" s="114">
        <v>6307</v>
      </c>
      <c r="L35" s="423">
        <v>12973</v>
      </c>
      <c r="M35" s="424">
        <v>11657</v>
      </c>
    </row>
    <row r="36" spans="1:13" ht="11.1" customHeight="1" x14ac:dyDescent="0.2">
      <c r="A36" s="422" t="s">
        <v>389</v>
      </c>
      <c r="B36" s="115">
        <v>196850</v>
      </c>
      <c r="C36" s="114">
        <v>99578</v>
      </c>
      <c r="D36" s="114">
        <v>97272</v>
      </c>
      <c r="E36" s="114">
        <v>139804</v>
      </c>
      <c r="F36" s="114">
        <v>57045</v>
      </c>
      <c r="G36" s="114">
        <v>14681</v>
      </c>
      <c r="H36" s="114">
        <v>71476</v>
      </c>
      <c r="I36" s="115">
        <v>24769</v>
      </c>
      <c r="J36" s="114">
        <v>18148</v>
      </c>
      <c r="K36" s="114">
        <v>6621</v>
      </c>
      <c r="L36" s="423">
        <v>16485</v>
      </c>
      <c r="M36" s="424">
        <v>13798</v>
      </c>
    </row>
    <row r="37" spans="1:13" s="110" customFormat="1" ht="11.1" customHeight="1" x14ac:dyDescent="0.2">
      <c r="A37" s="422" t="s">
        <v>390</v>
      </c>
      <c r="B37" s="115">
        <v>194934</v>
      </c>
      <c r="C37" s="114">
        <v>98178</v>
      </c>
      <c r="D37" s="114">
        <v>96756</v>
      </c>
      <c r="E37" s="114">
        <v>137770</v>
      </c>
      <c r="F37" s="114">
        <v>57164</v>
      </c>
      <c r="G37" s="114">
        <v>14183</v>
      </c>
      <c r="H37" s="114">
        <v>71117</v>
      </c>
      <c r="I37" s="115">
        <v>24577</v>
      </c>
      <c r="J37" s="114">
        <v>18173</v>
      </c>
      <c r="K37" s="114">
        <v>6404</v>
      </c>
      <c r="L37" s="423">
        <v>11044</v>
      </c>
      <c r="M37" s="424">
        <v>12783</v>
      </c>
    </row>
    <row r="38" spans="1:13" ht="15" customHeight="1" x14ac:dyDescent="0.2">
      <c r="A38" s="425" t="s">
        <v>397</v>
      </c>
      <c r="B38" s="115">
        <v>195079</v>
      </c>
      <c r="C38" s="114">
        <v>98483</v>
      </c>
      <c r="D38" s="114">
        <v>96596</v>
      </c>
      <c r="E38" s="114">
        <v>137560</v>
      </c>
      <c r="F38" s="114">
        <v>57519</v>
      </c>
      <c r="G38" s="114">
        <v>13869</v>
      </c>
      <c r="H38" s="114">
        <v>71519</v>
      </c>
      <c r="I38" s="115">
        <v>24198</v>
      </c>
      <c r="J38" s="114">
        <v>17796</v>
      </c>
      <c r="K38" s="114">
        <v>6402</v>
      </c>
      <c r="L38" s="423">
        <v>14622</v>
      </c>
      <c r="M38" s="424">
        <v>14639</v>
      </c>
    </row>
    <row r="39" spans="1:13" ht="11.1" customHeight="1" x14ac:dyDescent="0.2">
      <c r="A39" s="422" t="s">
        <v>388</v>
      </c>
      <c r="B39" s="115">
        <v>196837</v>
      </c>
      <c r="C39" s="114">
        <v>99864</v>
      </c>
      <c r="D39" s="114">
        <v>96973</v>
      </c>
      <c r="E39" s="114">
        <v>138339</v>
      </c>
      <c r="F39" s="114">
        <v>58498</v>
      </c>
      <c r="G39" s="114">
        <v>13604</v>
      </c>
      <c r="H39" s="114">
        <v>72647</v>
      </c>
      <c r="I39" s="115">
        <v>24801</v>
      </c>
      <c r="J39" s="114">
        <v>18225</v>
      </c>
      <c r="K39" s="114">
        <v>6576</v>
      </c>
      <c r="L39" s="423">
        <v>13628</v>
      </c>
      <c r="M39" s="424">
        <v>11961</v>
      </c>
    </row>
    <row r="40" spans="1:13" ht="11.1" customHeight="1" x14ac:dyDescent="0.2">
      <c r="A40" s="425" t="s">
        <v>389</v>
      </c>
      <c r="B40" s="115">
        <v>199912</v>
      </c>
      <c r="C40" s="114">
        <v>101803</v>
      </c>
      <c r="D40" s="114">
        <v>98109</v>
      </c>
      <c r="E40" s="114">
        <v>140747</v>
      </c>
      <c r="F40" s="114">
        <v>59165</v>
      </c>
      <c r="G40" s="114">
        <v>15661</v>
      </c>
      <c r="H40" s="114">
        <v>72983</v>
      </c>
      <c r="I40" s="115">
        <v>24714</v>
      </c>
      <c r="J40" s="114">
        <v>17837</v>
      </c>
      <c r="K40" s="114">
        <v>6877</v>
      </c>
      <c r="L40" s="423">
        <v>18411</v>
      </c>
      <c r="M40" s="424">
        <v>15569</v>
      </c>
    </row>
    <row r="41" spans="1:13" s="110" customFormat="1" ht="11.1" customHeight="1" x14ac:dyDescent="0.2">
      <c r="A41" s="422" t="s">
        <v>390</v>
      </c>
      <c r="B41" s="115">
        <v>197662</v>
      </c>
      <c r="C41" s="114">
        <v>100126</v>
      </c>
      <c r="D41" s="114">
        <v>97536</v>
      </c>
      <c r="E41" s="114">
        <v>138449</v>
      </c>
      <c r="F41" s="114">
        <v>59213</v>
      </c>
      <c r="G41" s="114">
        <v>15162</v>
      </c>
      <c r="H41" s="114">
        <v>72553</v>
      </c>
      <c r="I41" s="115">
        <v>24580</v>
      </c>
      <c r="J41" s="114">
        <v>17871</v>
      </c>
      <c r="K41" s="114">
        <v>6709</v>
      </c>
      <c r="L41" s="423">
        <v>12003</v>
      </c>
      <c r="M41" s="424">
        <v>13513</v>
      </c>
    </row>
    <row r="42" spans="1:13" ht="15" customHeight="1" x14ac:dyDescent="0.2">
      <c r="A42" s="422" t="s">
        <v>398</v>
      </c>
      <c r="B42" s="115">
        <v>197041</v>
      </c>
      <c r="C42" s="114">
        <v>99956</v>
      </c>
      <c r="D42" s="114">
        <v>97085</v>
      </c>
      <c r="E42" s="114">
        <v>137627</v>
      </c>
      <c r="F42" s="114">
        <v>59414</v>
      </c>
      <c r="G42" s="114">
        <v>14749</v>
      </c>
      <c r="H42" s="114">
        <v>72603</v>
      </c>
      <c r="I42" s="115">
        <v>24083</v>
      </c>
      <c r="J42" s="114">
        <v>17400</v>
      </c>
      <c r="K42" s="114">
        <v>6683</v>
      </c>
      <c r="L42" s="423">
        <v>14395</v>
      </c>
      <c r="M42" s="424">
        <v>15104</v>
      </c>
    </row>
    <row r="43" spans="1:13" ht="11.1" customHeight="1" x14ac:dyDescent="0.2">
      <c r="A43" s="422" t="s">
        <v>388</v>
      </c>
      <c r="B43" s="115">
        <v>198256</v>
      </c>
      <c r="C43" s="114">
        <v>101124</v>
      </c>
      <c r="D43" s="114">
        <v>97132</v>
      </c>
      <c r="E43" s="114">
        <v>137935</v>
      </c>
      <c r="F43" s="114">
        <v>60321</v>
      </c>
      <c r="G43" s="114">
        <v>14397</v>
      </c>
      <c r="H43" s="114">
        <v>73484</v>
      </c>
      <c r="I43" s="115">
        <v>24761</v>
      </c>
      <c r="J43" s="114">
        <v>17858</v>
      </c>
      <c r="K43" s="114">
        <v>6903</v>
      </c>
      <c r="L43" s="423">
        <v>13458</v>
      </c>
      <c r="M43" s="424">
        <v>12422</v>
      </c>
    </row>
    <row r="44" spans="1:13" ht="11.1" customHeight="1" x14ac:dyDescent="0.2">
      <c r="A44" s="422" t="s">
        <v>389</v>
      </c>
      <c r="B44" s="115">
        <v>200769</v>
      </c>
      <c r="C44" s="114">
        <v>102643</v>
      </c>
      <c r="D44" s="114">
        <v>98126</v>
      </c>
      <c r="E44" s="114">
        <v>139515</v>
      </c>
      <c r="F44" s="114">
        <v>61254</v>
      </c>
      <c r="G44" s="114">
        <v>16345</v>
      </c>
      <c r="H44" s="114">
        <v>73828</v>
      </c>
      <c r="I44" s="115">
        <v>24694</v>
      </c>
      <c r="J44" s="114">
        <v>17495</v>
      </c>
      <c r="K44" s="114">
        <v>7199</v>
      </c>
      <c r="L44" s="423">
        <v>17558</v>
      </c>
      <c r="M44" s="424">
        <v>15275</v>
      </c>
    </row>
    <row r="45" spans="1:13" s="110" customFormat="1" ht="11.1" customHeight="1" x14ac:dyDescent="0.2">
      <c r="A45" s="422" t="s">
        <v>390</v>
      </c>
      <c r="B45" s="115">
        <v>199010</v>
      </c>
      <c r="C45" s="114">
        <v>101363</v>
      </c>
      <c r="D45" s="114">
        <v>97647</v>
      </c>
      <c r="E45" s="114">
        <v>137622</v>
      </c>
      <c r="F45" s="114">
        <v>61388</v>
      </c>
      <c r="G45" s="114">
        <v>16004</v>
      </c>
      <c r="H45" s="114">
        <v>73395</v>
      </c>
      <c r="I45" s="115">
        <v>24628</v>
      </c>
      <c r="J45" s="114">
        <v>17551</v>
      </c>
      <c r="K45" s="114">
        <v>7077</v>
      </c>
      <c r="L45" s="423">
        <v>11753</v>
      </c>
      <c r="M45" s="424">
        <v>13672</v>
      </c>
    </row>
    <row r="46" spans="1:13" ht="15" customHeight="1" x14ac:dyDescent="0.2">
      <c r="A46" s="422" t="s">
        <v>399</v>
      </c>
      <c r="B46" s="115">
        <v>198264</v>
      </c>
      <c r="C46" s="114">
        <v>101221</v>
      </c>
      <c r="D46" s="114">
        <v>97043</v>
      </c>
      <c r="E46" s="114">
        <v>137246</v>
      </c>
      <c r="F46" s="114">
        <v>61018</v>
      </c>
      <c r="G46" s="114">
        <v>15556</v>
      </c>
      <c r="H46" s="114">
        <v>73351</v>
      </c>
      <c r="I46" s="115">
        <v>24146</v>
      </c>
      <c r="J46" s="114">
        <v>17115</v>
      </c>
      <c r="K46" s="114">
        <v>7031</v>
      </c>
      <c r="L46" s="423">
        <v>15242</v>
      </c>
      <c r="M46" s="424">
        <v>16161</v>
      </c>
    </row>
    <row r="47" spans="1:13" ht="11.1" customHeight="1" x14ac:dyDescent="0.2">
      <c r="A47" s="422" t="s">
        <v>388</v>
      </c>
      <c r="B47" s="115">
        <v>198453</v>
      </c>
      <c r="C47" s="114">
        <v>101607</v>
      </c>
      <c r="D47" s="114">
        <v>96846</v>
      </c>
      <c r="E47" s="114">
        <v>137230</v>
      </c>
      <c r="F47" s="114">
        <v>61223</v>
      </c>
      <c r="G47" s="114">
        <v>14960</v>
      </c>
      <c r="H47" s="114">
        <v>73958</v>
      </c>
      <c r="I47" s="115">
        <v>24884</v>
      </c>
      <c r="J47" s="114">
        <v>17528</v>
      </c>
      <c r="K47" s="114">
        <v>7356</v>
      </c>
      <c r="L47" s="423">
        <v>13249</v>
      </c>
      <c r="M47" s="424">
        <v>13170</v>
      </c>
    </row>
    <row r="48" spans="1:13" ht="11.1" customHeight="1" x14ac:dyDescent="0.2">
      <c r="A48" s="422" t="s">
        <v>389</v>
      </c>
      <c r="B48" s="115">
        <v>200699</v>
      </c>
      <c r="C48" s="114">
        <v>102802</v>
      </c>
      <c r="D48" s="114">
        <v>97897</v>
      </c>
      <c r="E48" s="114">
        <v>138817</v>
      </c>
      <c r="F48" s="114">
        <v>61882</v>
      </c>
      <c r="G48" s="114">
        <v>16815</v>
      </c>
      <c r="H48" s="114">
        <v>74342</v>
      </c>
      <c r="I48" s="115">
        <v>24708</v>
      </c>
      <c r="J48" s="114">
        <v>16996</v>
      </c>
      <c r="K48" s="114">
        <v>7712</v>
      </c>
      <c r="L48" s="423">
        <v>17251</v>
      </c>
      <c r="M48" s="424">
        <v>15215</v>
      </c>
    </row>
    <row r="49" spans="1:17" s="110" customFormat="1" ht="11.1" customHeight="1" x14ac:dyDescent="0.2">
      <c r="A49" s="422" t="s">
        <v>390</v>
      </c>
      <c r="B49" s="115">
        <v>199233</v>
      </c>
      <c r="C49" s="114">
        <v>101613</v>
      </c>
      <c r="D49" s="114">
        <v>97620</v>
      </c>
      <c r="E49" s="114">
        <v>137239</v>
      </c>
      <c r="F49" s="114">
        <v>61994</v>
      </c>
      <c r="G49" s="114">
        <v>16391</v>
      </c>
      <c r="H49" s="114">
        <v>73932</v>
      </c>
      <c r="I49" s="115">
        <v>24768</v>
      </c>
      <c r="J49" s="114">
        <v>17155</v>
      </c>
      <c r="K49" s="114">
        <v>7613</v>
      </c>
      <c r="L49" s="423">
        <v>11710</v>
      </c>
      <c r="M49" s="424">
        <v>13359</v>
      </c>
    </row>
    <row r="50" spans="1:17" ht="15" customHeight="1" x14ac:dyDescent="0.2">
      <c r="A50" s="422" t="s">
        <v>400</v>
      </c>
      <c r="B50" s="143">
        <v>198412</v>
      </c>
      <c r="C50" s="144">
        <v>101261</v>
      </c>
      <c r="D50" s="144">
        <v>97151</v>
      </c>
      <c r="E50" s="144">
        <v>136542</v>
      </c>
      <c r="F50" s="144">
        <v>61870</v>
      </c>
      <c r="G50" s="144">
        <v>15972</v>
      </c>
      <c r="H50" s="144">
        <v>73793</v>
      </c>
      <c r="I50" s="143">
        <v>23704</v>
      </c>
      <c r="J50" s="144">
        <v>16308</v>
      </c>
      <c r="K50" s="144">
        <v>7396</v>
      </c>
      <c r="L50" s="426">
        <v>15686</v>
      </c>
      <c r="M50" s="427">
        <v>16611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7.4647944155267723E-2</v>
      </c>
      <c r="C6" s="480">
        <f>'Tabelle 3.3'!J11</f>
        <v>-1.8305309368011264</v>
      </c>
      <c r="D6" s="481">
        <f t="shared" ref="D6:E9" si="0">IF(OR(AND(B6&gt;=-50,B6&lt;=50),ISNUMBER(B6)=FALSE),B6,"")</f>
        <v>7.4647944155267723E-2</v>
      </c>
      <c r="E6" s="481">
        <f t="shared" si="0"/>
        <v>-1.8305309368011264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7.4647944155267723E-2</v>
      </c>
      <c r="C14" s="480">
        <f>'Tabelle 3.3'!J11</f>
        <v>-1.8305309368011264</v>
      </c>
      <c r="D14" s="481">
        <f>IF(OR(AND(B14&gt;=-50,B14&lt;=50),ISNUMBER(B14)=FALSE),B14,"")</f>
        <v>7.4647944155267723E-2</v>
      </c>
      <c r="E14" s="481">
        <f>IF(OR(AND(C14&gt;=-50,C14&lt;=50),ISNUMBER(C14)=FALSE),C14,"")</f>
        <v>-1.8305309368011264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-2.826379542395693</v>
      </c>
      <c r="C15" s="480">
        <f>'Tabelle 3.3'!J12</f>
        <v>-2.4013722126929675</v>
      </c>
      <c r="D15" s="481">
        <f t="shared" ref="D15:E45" si="3">IF(OR(AND(B15&gt;=-50,B15&lt;=50),ISNUMBER(B15)=FALSE),B15,"")</f>
        <v>-2.826379542395693</v>
      </c>
      <c r="E15" s="481">
        <f t="shared" si="3"/>
        <v>-2.4013722126929675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-0.16556291390728478</v>
      </c>
      <c r="C16" s="480">
        <f>'Tabelle 3.3'!J13</f>
        <v>13.475177304964539</v>
      </c>
      <c r="D16" s="481">
        <f t="shared" si="3"/>
        <v>-0.16556291390728478</v>
      </c>
      <c r="E16" s="481">
        <f t="shared" si="3"/>
        <v>13.475177304964539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-1.5645194204475885</v>
      </c>
      <c r="C17" s="480">
        <f>'Tabelle 3.3'!J14</f>
        <v>-0.64672594987873888</v>
      </c>
      <c r="D17" s="481">
        <f t="shared" si="3"/>
        <v>-1.5645194204475885</v>
      </c>
      <c r="E17" s="481">
        <f t="shared" si="3"/>
        <v>-0.64672594987873888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-5.7927247769389156</v>
      </c>
      <c r="C18" s="480">
        <f>'Tabelle 3.3'!J15</f>
        <v>-9.4276094276094273</v>
      </c>
      <c r="D18" s="481">
        <f t="shared" si="3"/>
        <v>-5.7927247769389156</v>
      </c>
      <c r="E18" s="481">
        <f t="shared" si="3"/>
        <v>-9.4276094276094273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0.12626262626262627</v>
      </c>
      <c r="C19" s="480">
        <f>'Tabelle 3.3'!J16</f>
        <v>3.6793692509855451</v>
      </c>
      <c r="D19" s="481">
        <f t="shared" si="3"/>
        <v>0.12626262626262627</v>
      </c>
      <c r="E19" s="481">
        <f t="shared" si="3"/>
        <v>3.6793692509855451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-0.92400828421220327</v>
      </c>
      <c r="C20" s="480">
        <f>'Tabelle 3.3'!J17</f>
        <v>-4.4692737430167595</v>
      </c>
      <c r="D20" s="481">
        <f t="shared" si="3"/>
        <v>-0.92400828421220327</v>
      </c>
      <c r="E20" s="481">
        <f t="shared" si="3"/>
        <v>-4.4692737430167595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2.3191309037676247</v>
      </c>
      <c r="C21" s="480">
        <f>'Tabelle 3.3'!J18</f>
        <v>-0.15527950310559005</v>
      </c>
      <c r="D21" s="481">
        <f t="shared" si="3"/>
        <v>2.3191309037676247</v>
      </c>
      <c r="E21" s="481">
        <f t="shared" si="3"/>
        <v>-0.15527950310559005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-0.55957013155456736</v>
      </c>
      <c r="C22" s="480">
        <f>'Tabelle 3.3'!J19</f>
        <v>-0.61418202121719712</v>
      </c>
      <c r="D22" s="481">
        <f t="shared" si="3"/>
        <v>-0.55957013155456736</v>
      </c>
      <c r="E22" s="481">
        <f t="shared" si="3"/>
        <v>-0.61418202121719712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1.6904209479615513</v>
      </c>
      <c r="C23" s="480">
        <f>'Tabelle 3.3'!J20</f>
        <v>-3.1724137931034484</v>
      </c>
      <c r="D23" s="481">
        <f t="shared" si="3"/>
        <v>1.6904209479615513</v>
      </c>
      <c r="E23" s="481">
        <f t="shared" si="3"/>
        <v>-3.1724137931034484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-0.96153846153846156</v>
      </c>
      <c r="C24" s="480">
        <f>'Tabelle 3.3'!J21</f>
        <v>-7.697570988710229</v>
      </c>
      <c r="D24" s="481">
        <f t="shared" si="3"/>
        <v>-0.96153846153846156</v>
      </c>
      <c r="E24" s="481">
        <f t="shared" si="3"/>
        <v>-7.697570988710229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4.7473200612557429</v>
      </c>
      <c r="C25" s="480">
        <f>'Tabelle 3.3'!J22</f>
        <v>-11.910669975186105</v>
      </c>
      <c r="D25" s="481">
        <f t="shared" si="3"/>
        <v>4.7473200612557429</v>
      </c>
      <c r="E25" s="481">
        <f t="shared" si="3"/>
        <v>-11.910669975186105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1.2952605239917574</v>
      </c>
      <c r="C26" s="480">
        <f>'Tabelle 3.3'!J23</f>
        <v>1.2244897959183674</v>
      </c>
      <c r="D26" s="481">
        <f t="shared" si="3"/>
        <v>1.2952605239917574</v>
      </c>
      <c r="E26" s="481">
        <f t="shared" si="3"/>
        <v>1.2244897959183674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-1.5735855921411679</v>
      </c>
      <c r="C27" s="480">
        <f>'Tabelle 3.3'!J24</f>
        <v>-1.5004413062665489</v>
      </c>
      <c r="D27" s="481">
        <f t="shared" si="3"/>
        <v>-1.5735855921411679</v>
      </c>
      <c r="E27" s="481">
        <f t="shared" si="3"/>
        <v>-1.5004413062665489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-0.98664737222916532</v>
      </c>
      <c r="C28" s="480">
        <f>'Tabelle 3.3'!J25</f>
        <v>-6.6746126340882004</v>
      </c>
      <c r="D28" s="481">
        <f t="shared" si="3"/>
        <v>-0.98664737222916532</v>
      </c>
      <c r="E28" s="481">
        <f t="shared" si="3"/>
        <v>-6.6746126340882004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-12.237050441076679</v>
      </c>
      <c r="C29" s="480">
        <f>'Tabelle 3.3'!J26</f>
        <v>13.48314606741573</v>
      </c>
      <c r="D29" s="481">
        <f t="shared" si="3"/>
        <v>-12.237050441076679</v>
      </c>
      <c r="E29" s="481">
        <f t="shared" si="3"/>
        <v>13.48314606741573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0.67074256544191846</v>
      </c>
      <c r="C30" s="480">
        <f>'Tabelle 3.3'!J27</f>
        <v>2.7100271002710028</v>
      </c>
      <c r="D30" s="481">
        <f t="shared" si="3"/>
        <v>0.67074256544191846</v>
      </c>
      <c r="E30" s="481">
        <f t="shared" si="3"/>
        <v>2.7100271002710028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-1.6932171125137763</v>
      </c>
      <c r="C31" s="480">
        <f>'Tabelle 3.3'!J28</f>
        <v>6.4579256360078281</v>
      </c>
      <c r="D31" s="481">
        <f t="shared" si="3"/>
        <v>-1.6932171125137763</v>
      </c>
      <c r="E31" s="481">
        <f t="shared" si="3"/>
        <v>6.4579256360078281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3.9880294060243315</v>
      </c>
      <c r="C32" s="480">
        <f>'Tabelle 3.3'!J29</f>
        <v>6.5381968341362695</v>
      </c>
      <c r="D32" s="481">
        <f t="shared" si="3"/>
        <v>3.9880294060243315</v>
      </c>
      <c r="E32" s="481">
        <f t="shared" si="3"/>
        <v>6.5381968341362695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3.4545824019508231</v>
      </c>
      <c r="C33" s="480">
        <f>'Tabelle 3.3'!J30</f>
        <v>1.1086474501108647</v>
      </c>
      <c r="D33" s="481">
        <f t="shared" si="3"/>
        <v>3.4545824019508231</v>
      </c>
      <c r="E33" s="481">
        <f t="shared" si="3"/>
        <v>1.1086474501108647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-0.47759516786065459</v>
      </c>
      <c r="C34" s="480">
        <f>'Tabelle 3.3'!J31</f>
        <v>-3.3051189036678759</v>
      </c>
      <c r="D34" s="481">
        <f t="shared" si="3"/>
        <v>-0.47759516786065459</v>
      </c>
      <c r="E34" s="481">
        <f t="shared" si="3"/>
        <v>-3.3051189036678759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-2.826379542395693</v>
      </c>
      <c r="C37" s="480">
        <f>'Tabelle 3.3'!J34</f>
        <v>-2.4013722126929675</v>
      </c>
      <c r="D37" s="481">
        <f t="shared" si="3"/>
        <v>-2.826379542395693</v>
      </c>
      <c r="E37" s="481">
        <f t="shared" si="3"/>
        <v>-2.4013722126929675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-0.34676185619581845</v>
      </c>
      <c r="C38" s="480">
        <f>'Tabelle 3.3'!J35</f>
        <v>0.33758439609902474</v>
      </c>
      <c r="D38" s="481">
        <f t="shared" si="3"/>
        <v>-0.34676185619581845</v>
      </c>
      <c r="E38" s="481">
        <f t="shared" si="3"/>
        <v>0.33758439609902474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0.2748398476758257</v>
      </c>
      <c r="C39" s="480">
        <f>'Tabelle 3.3'!J36</f>
        <v>-2.0912092644877256</v>
      </c>
      <c r="D39" s="481">
        <f t="shared" si="3"/>
        <v>0.2748398476758257</v>
      </c>
      <c r="E39" s="481">
        <f t="shared" si="3"/>
        <v>-2.0912092644877256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0.2748398476758257</v>
      </c>
      <c r="C45" s="480">
        <f>'Tabelle 3.3'!J36</f>
        <v>-2.0912092644877256</v>
      </c>
      <c r="D45" s="481">
        <f t="shared" si="3"/>
        <v>0.2748398476758257</v>
      </c>
      <c r="E45" s="481">
        <f t="shared" si="3"/>
        <v>-2.0912092644877256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189242</v>
      </c>
      <c r="C51" s="487">
        <v>20260</v>
      </c>
      <c r="D51" s="487">
        <v>6043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191084</v>
      </c>
      <c r="C52" s="487">
        <v>20653</v>
      </c>
      <c r="D52" s="487">
        <v>6184</v>
      </c>
      <c r="E52" s="488">
        <f t="shared" ref="E52:G70" si="11">IF($A$51=37802,IF(COUNTBLANK(B$51:B$70)&gt;0,#N/A,B52/B$51*100),IF(COUNTBLANK(B$51:B$75)&gt;0,#N/A,B52/B$51*100))</f>
        <v>100.97335686581204</v>
      </c>
      <c r="F52" s="488">
        <f t="shared" si="11"/>
        <v>101.93978282329714</v>
      </c>
      <c r="G52" s="488">
        <f t="shared" si="11"/>
        <v>102.33327817309284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193068</v>
      </c>
      <c r="C53" s="487">
        <v>20141</v>
      </c>
      <c r="D53" s="487">
        <v>6279</v>
      </c>
      <c r="E53" s="488">
        <f t="shared" si="11"/>
        <v>102.02174992866277</v>
      </c>
      <c r="F53" s="488">
        <f t="shared" si="11"/>
        <v>99.412635735439295</v>
      </c>
      <c r="G53" s="488">
        <f t="shared" si="11"/>
        <v>103.90534502730434</v>
      </c>
      <c r="H53" s="489">
        <f>IF(ISERROR(L53)=TRUE,IF(MONTH(A53)=MONTH(MAX(A$51:A$75)),A53,""),"")</f>
        <v>41883</v>
      </c>
      <c r="I53" s="488">
        <f t="shared" si="12"/>
        <v>102.02174992866277</v>
      </c>
      <c r="J53" s="488">
        <f t="shared" si="10"/>
        <v>99.412635735439295</v>
      </c>
      <c r="K53" s="488">
        <f t="shared" si="10"/>
        <v>103.90534502730434</v>
      </c>
      <c r="L53" s="488" t="e">
        <f t="shared" si="13"/>
        <v>#N/A</v>
      </c>
    </row>
    <row r="54" spans="1:14" ht="15" customHeight="1" x14ac:dyDescent="0.2">
      <c r="A54" s="490" t="s">
        <v>463</v>
      </c>
      <c r="B54" s="487">
        <v>190312</v>
      </c>
      <c r="C54" s="487">
        <v>20247</v>
      </c>
      <c r="D54" s="487">
        <v>6154</v>
      </c>
      <c r="E54" s="488">
        <f t="shared" si="11"/>
        <v>100.56541359740439</v>
      </c>
      <c r="F54" s="488">
        <f t="shared" si="11"/>
        <v>99.935834155972358</v>
      </c>
      <c r="G54" s="488">
        <f t="shared" si="11"/>
        <v>101.836836008605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190190</v>
      </c>
      <c r="C55" s="487">
        <v>19021</v>
      </c>
      <c r="D55" s="487">
        <v>5979</v>
      </c>
      <c r="E55" s="488">
        <f t="shared" si="11"/>
        <v>100.50094587882184</v>
      </c>
      <c r="F55" s="488">
        <f t="shared" si="11"/>
        <v>93.884501480750245</v>
      </c>
      <c r="G55" s="488">
        <f t="shared" si="11"/>
        <v>98.94092338242595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191356</v>
      </c>
      <c r="C56" s="487">
        <v>19045</v>
      </c>
      <c r="D56" s="487">
        <v>6139</v>
      </c>
      <c r="E56" s="488">
        <f t="shared" si="11"/>
        <v>101.11708817281576</v>
      </c>
      <c r="F56" s="488">
        <f t="shared" si="11"/>
        <v>94.002961500493583</v>
      </c>
      <c r="G56" s="488">
        <f t="shared" si="11"/>
        <v>101.58861492636109</v>
      </c>
      <c r="H56" s="489" t="str">
        <f t="shared" si="14"/>
        <v/>
      </c>
      <c r="I56" s="488" t="str">
        <f t="shared" si="12"/>
        <v/>
      </c>
      <c r="J56" s="488" t="str">
        <f t="shared" si="10"/>
        <v/>
      </c>
      <c r="K56" s="488" t="str">
        <f t="shared" si="10"/>
        <v/>
      </c>
      <c r="L56" s="488" t="e">
        <f t="shared" si="13"/>
        <v>#N/A</v>
      </c>
    </row>
    <row r="57" spans="1:14" ht="15" customHeight="1" x14ac:dyDescent="0.2">
      <c r="A57" s="490">
        <v>42248</v>
      </c>
      <c r="B57" s="487">
        <v>193620</v>
      </c>
      <c r="C57" s="487">
        <v>18435</v>
      </c>
      <c r="D57" s="487">
        <v>6405</v>
      </c>
      <c r="E57" s="488">
        <f t="shared" si="11"/>
        <v>102.31343993405268</v>
      </c>
      <c r="F57" s="488">
        <f t="shared" si="11"/>
        <v>90.992102665350444</v>
      </c>
      <c r="G57" s="488">
        <f t="shared" si="11"/>
        <v>105.99040211815323</v>
      </c>
      <c r="H57" s="489">
        <f t="shared" si="14"/>
        <v>42248</v>
      </c>
      <c r="I57" s="488">
        <f t="shared" si="12"/>
        <v>102.31343993405268</v>
      </c>
      <c r="J57" s="488">
        <f t="shared" si="10"/>
        <v>90.992102665350444</v>
      </c>
      <c r="K57" s="488">
        <f t="shared" si="10"/>
        <v>105.99040211815323</v>
      </c>
      <c r="L57" s="488" t="e">
        <f t="shared" si="13"/>
        <v>#N/A</v>
      </c>
    </row>
    <row r="58" spans="1:14" ht="15" customHeight="1" x14ac:dyDescent="0.2">
      <c r="A58" s="490" t="s">
        <v>466</v>
      </c>
      <c r="B58" s="487">
        <v>191758</v>
      </c>
      <c r="C58" s="487">
        <v>18655</v>
      </c>
      <c r="D58" s="487">
        <v>6308</v>
      </c>
      <c r="E58" s="488">
        <f t="shared" si="11"/>
        <v>101.32951458978452</v>
      </c>
      <c r="F58" s="488">
        <f t="shared" si="11"/>
        <v>92.077986179664364</v>
      </c>
      <c r="G58" s="488">
        <f t="shared" si="11"/>
        <v>104.38523911964256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192240</v>
      </c>
      <c r="C59" s="487">
        <v>18251</v>
      </c>
      <c r="D59" s="487">
        <v>6197</v>
      </c>
      <c r="E59" s="488">
        <f t="shared" si="11"/>
        <v>101.58421492057788</v>
      </c>
      <c r="F59" s="488">
        <f t="shared" si="11"/>
        <v>90.083909180651531</v>
      </c>
      <c r="G59" s="488">
        <f t="shared" si="11"/>
        <v>102.54840311103757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193681</v>
      </c>
      <c r="C60" s="487">
        <v>18673</v>
      </c>
      <c r="D60" s="487">
        <v>6307</v>
      </c>
      <c r="E60" s="488">
        <f t="shared" si="11"/>
        <v>102.34567379334398</v>
      </c>
      <c r="F60" s="488">
        <f t="shared" si="11"/>
        <v>92.166831194471868</v>
      </c>
      <c r="G60" s="488">
        <f t="shared" si="11"/>
        <v>104.36869104749296</v>
      </c>
      <c r="H60" s="489" t="str">
        <f t="shared" si="14"/>
        <v/>
      </c>
      <c r="I60" s="488" t="str">
        <f t="shared" si="12"/>
        <v/>
      </c>
      <c r="J60" s="488" t="str">
        <f t="shared" si="10"/>
        <v/>
      </c>
      <c r="K60" s="488" t="str">
        <f t="shared" si="10"/>
        <v/>
      </c>
      <c r="L60" s="488" t="e">
        <f t="shared" si="13"/>
        <v>#N/A</v>
      </c>
    </row>
    <row r="61" spans="1:14" ht="15" customHeight="1" x14ac:dyDescent="0.2">
      <c r="A61" s="490">
        <v>42614</v>
      </c>
      <c r="B61" s="487">
        <v>196850</v>
      </c>
      <c r="C61" s="487">
        <v>18148</v>
      </c>
      <c r="D61" s="487">
        <v>6621</v>
      </c>
      <c r="E61" s="488">
        <f t="shared" si="11"/>
        <v>104.02024920472199</v>
      </c>
      <c r="F61" s="488">
        <f t="shared" si="11"/>
        <v>89.575518262586371</v>
      </c>
      <c r="G61" s="488">
        <f t="shared" si="11"/>
        <v>109.56478570246566</v>
      </c>
      <c r="H61" s="489">
        <f t="shared" si="14"/>
        <v>42614</v>
      </c>
      <c r="I61" s="488">
        <f t="shared" si="12"/>
        <v>104.02024920472199</v>
      </c>
      <c r="J61" s="488">
        <f t="shared" si="10"/>
        <v>89.575518262586371</v>
      </c>
      <c r="K61" s="488">
        <f t="shared" si="10"/>
        <v>109.56478570246566</v>
      </c>
      <c r="L61" s="488" t="e">
        <f t="shared" si="13"/>
        <v>#N/A</v>
      </c>
    </row>
    <row r="62" spans="1:14" ht="15" customHeight="1" x14ac:dyDescent="0.2">
      <c r="A62" s="490" t="s">
        <v>469</v>
      </c>
      <c r="B62" s="487">
        <v>194934</v>
      </c>
      <c r="C62" s="487">
        <v>18173</v>
      </c>
      <c r="D62" s="487">
        <v>6404</v>
      </c>
      <c r="E62" s="488">
        <f t="shared" si="11"/>
        <v>103.00778896862219</v>
      </c>
      <c r="F62" s="488">
        <f t="shared" si="11"/>
        <v>89.698914116485682</v>
      </c>
      <c r="G62" s="488">
        <f t="shared" si="11"/>
        <v>105.97385404600364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195079</v>
      </c>
      <c r="C63" s="487">
        <v>17796</v>
      </c>
      <c r="D63" s="487">
        <v>6402</v>
      </c>
      <c r="E63" s="488">
        <f t="shared" si="11"/>
        <v>103.08441043742933</v>
      </c>
      <c r="F63" s="488">
        <f t="shared" si="11"/>
        <v>87.838104639684104</v>
      </c>
      <c r="G63" s="488">
        <f t="shared" si="11"/>
        <v>105.94075790170446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196837</v>
      </c>
      <c r="C64" s="487">
        <v>18225</v>
      </c>
      <c r="D64" s="487">
        <v>6576</v>
      </c>
      <c r="E64" s="488">
        <f t="shared" si="11"/>
        <v>104.01337969372551</v>
      </c>
      <c r="F64" s="488">
        <f t="shared" si="11"/>
        <v>89.955577492596248</v>
      </c>
      <c r="G64" s="488">
        <f t="shared" si="11"/>
        <v>108.82012245573391</v>
      </c>
      <c r="H64" s="489" t="str">
        <f t="shared" si="14"/>
        <v/>
      </c>
      <c r="I64" s="488" t="str">
        <f t="shared" si="12"/>
        <v/>
      </c>
      <c r="J64" s="488" t="str">
        <f t="shared" si="10"/>
        <v/>
      </c>
      <c r="K64" s="488" t="str">
        <f t="shared" si="10"/>
        <v/>
      </c>
      <c r="L64" s="488" t="e">
        <f t="shared" si="13"/>
        <v>#N/A</v>
      </c>
    </row>
    <row r="65" spans="1:12" ht="15" customHeight="1" x14ac:dyDescent="0.2">
      <c r="A65" s="490">
        <v>42979</v>
      </c>
      <c r="B65" s="487">
        <v>199912</v>
      </c>
      <c r="C65" s="487">
        <v>17837</v>
      </c>
      <c r="D65" s="487">
        <v>6877</v>
      </c>
      <c r="E65" s="488">
        <f t="shared" si="11"/>
        <v>105.63828325635957</v>
      </c>
      <c r="F65" s="488">
        <f t="shared" si="11"/>
        <v>88.040473840078974</v>
      </c>
      <c r="G65" s="488">
        <f t="shared" si="11"/>
        <v>113.80109217276187</v>
      </c>
      <c r="H65" s="489">
        <f t="shared" si="14"/>
        <v>42979</v>
      </c>
      <c r="I65" s="488">
        <f t="shared" si="12"/>
        <v>105.63828325635957</v>
      </c>
      <c r="J65" s="488">
        <f t="shared" si="10"/>
        <v>88.040473840078974</v>
      </c>
      <c r="K65" s="488">
        <f t="shared" si="10"/>
        <v>113.80109217276187</v>
      </c>
      <c r="L65" s="488" t="e">
        <f t="shared" si="13"/>
        <v>#N/A</v>
      </c>
    </row>
    <row r="66" spans="1:12" ht="15" customHeight="1" x14ac:dyDescent="0.2">
      <c r="A66" s="490" t="s">
        <v>472</v>
      </c>
      <c r="B66" s="487">
        <v>197662</v>
      </c>
      <c r="C66" s="487">
        <v>17871</v>
      </c>
      <c r="D66" s="487">
        <v>6709</v>
      </c>
      <c r="E66" s="488">
        <f t="shared" si="11"/>
        <v>104.44932943004194</v>
      </c>
      <c r="F66" s="488">
        <f t="shared" si="11"/>
        <v>88.208292201382037</v>
      </c>
      <c r="G66" s="488">
        <f t="shared" si="11"/>
        <v>111.02101605163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197041</v>
      </c>
      <c r="C67" s="487">
        <v>17400</v>
      </c>
      <c r="D67" s="487">
        <v>6683</v>
      </c>
      <c r="E67" s="488">
        <f t="shared" si="11"/>
        <v>104.12117817397831</v>
      </c>
      <c r="F67" s="488">
        <f t="shared" si="11"/>
        <v>85.883514313919051</v>
      </c>
      <c r="G67" s="488">
        <f t="shared" si="11"/>
        <v>110.59076617574053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198256</v>
      </c>
      <c r="C68" s="487">
        <v>17858</v>
      </c>
      <c r="D68" s="487">
        <v>6903</v>
      </c>
      <c r="E68" s="488">
        <f t="shared" si="11"/>
        <v>104.7632132401898</v>
      </c>
      <c r="F68" s="488">
        <f t="shared" si="11"/>
        <v>88.144126357354395</v>
      </c>
      <c r="G68" s="488">
        <f t="shared" si="11"/>
        <v>114.23134204865133</v>
      </c>
      <c r="H68" s="489" t="str">
        <f t="shared" si="14"/>
        <v/>
      </c>
      <c r="I68" s="488" t="str">
        <f t="shared" si="12"/>
        <v/>
      </c>
      <c r="J68" s="488" t="str">
        <f t="shared" si="12"/>
        <v/>
      </c>
      <c r="K68" s="488" t="str">
        <f t="shared" si="12"/>
        <v/>
      </c>
      <c r="L68" s="488" t="e">
        <f t="shared" si="13"/>
        <v>#N/A</v>
      </c>
    </row>
    <row r="69" spans="1:12" ht="15" customHeight="1" x14ac:dyDescent="0.2">
      <c r="A69" s="490">
        <v>43344</v>
      </c>
      <c r="B69" s="487">
        <v>200769</v>
      </c>
      <c r="C69" s="487">
        <v>17495</v>
      </c>
      <c r="D69" s="487">
        <v>7199</v>
      </c>
      <c r="E69" s="488">
        <f t="shared" si="11"/>
        <v>106.09114255820589</v>
      </c>
      <c r="F69" s="488">
        <f t="shared" si="11"/>
        <v>86.352418558736417</v>
      </c>
      <c r="G69" s="488">
        <f t="shared" si="11"/>
        <v>119.12957140493133</v>
      </c>
      <c r="H69" s="489">
        <f t="shared" si="14"/>
        <v>43344</v>
      </c>
      <c r="I69" s="488">
        <f t="shared" si="12"/>
        <v>106.09114255820589</v>
      </c>
      <c r="J69" s="488">
        <f t="shared" si="12"/>
        <v>86.352418558736417</v>
      </c>
      <c r="K69" s="488">
        <f t="shared" si="12"/>
        <v>119.12957140493133</v>
      </c>
      <c r="L69" s="488" t="e">
        <f t="shared" si="13"/>
        <v>#N/A</v>
      </c>
    </row>
    <row r="70" spans="1:12" ht="15" customHeight="1" x14ac:dyDescent="0.2">
      <c r="A70" s="490" t="s">
        <v>475</v>
      </c>
      <c r="B70" s="487">
        <v>199010</v>
      </c>
      <c r="C70" s="487">
        <v>17551</v>
      </c>
      <c r="D70" s="487">
        <v>7077</v>
      </c>
      <c r="E70" s="488">
        <f t="shared" si="11"/>
        <v>105.16164487798692</v>
      </c>
      <c r="F70" s="488">
        <f t="shared" si="11"/>
        <v>86.628825271470873</v>
      </c>
      <c r="G70" s="488">
        <f t="shared" si="11"/>
        <v>117.11070660268079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198264</v>
      </c>
      <c r="C71" s="487">
        <v>17115</v>
      </c>
      <c r="D71" s="487">
        <v>7031</v>
      </c>
      <c r="E71" s="491">
        <f t="shared" ref="E71:G75" si="15">IF($A$51=37802,IF(COUNTBLANK(B$51:B$70)&gt;0,#N/A,IF(ISBLANK(B71)=FALSE,B71/B$51*100,#N/A)),IF(COUNTBLANK(B$51:B$75)&gt;0,#N/A,B71/B$51*100))</f>
        <v>104.76744063157226</v>
      </c>
      <c r="F71" s="491">
        <f t="shared" si="15"/>
        <v>84.476801579466937</v>
      </c>
      <c r="G71" s="491">
        <f t="shared" si="15"/>
        <v>116.34949528379943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198453</v>
      </c>
      <c r="C72" s="487">
        <v>17528</v>
      </c>
      <c r="D72" s="487">
        <v>7356</v>
      </c>
      <c r="E72" s="491">
        <f t="shared" si="15"/>
        <v>104.86731275298295</v>
      </c>
      <c r="F72" s="491">
        <f t="shared" si="15"/>
        <v>86.515301085883507</v>
      </c>
      <c r="G72" s="491">
        <f t="shared" si="15"/>
        <v>121.72761873241767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200699</v>
      </c>
      <c r="C73" s="487">
        <v>16996</v>
      </c>
      <c r="D73" s="487">
        <v>7712</v>
      </c>
      <c r="E73" s="491">
        <f t="shared" si="15"/>
        <v>106.05415288360935</v>
      </c>
      <c r="F73" s="491">
        <f t="shared" si="15"/>
        <v>83.889437314906218</v>
      </c>
      <c r="G73" s="491">
        <f t="shared" si="15"/>
        <v>127.61873241767334</v>
      </c>
      <c r="H73" s="492">
        <f>IF(A$51=37802,IF(ISERROR(L73)=TRUE,IF(ISBLANK(A73)=FALSE,IF(MONTH(A73)=MONTH(MAX(A$51:A$75)),A73,""),""),""),IF(ISERROR(L73)=TRUE,IF(MONTH(A73)=MONTH(MAX(A$51:A$75)),A73,""),""))</f>
        <v>43709</v>
      </c>
      <c r="I73" s="488">
        <f t="shared" si="12"/>
        <v>106.05415288360935</v>
      </c>
      <c r="J73" s="488">
        <f t="shared" si="12"/>
        <v>83.889437314906218</v>
      </c>
      <c r="K73" s="488">
        <f t="shared" si="12"/>
        <v>127.61873241767334</v>
      </c>
      <c r="L73" s="488" t="e">
        <f t="shared" si="13"/>
        <v>#N/A</v>
      </c>
    </row>
    <row r="74" spans="1:12" ht="15" customHeight="1" x14ac:dyDescent="0.2">
      <c r="A74" s="490" t="s">
        <v>478</v>
      </c>
      <c r="B74" s="487">
        <v>199233</v>
      </c>
      <c r="C74" s="487">
        <v>17155</v>
      </c>
      <c r="D74" s="487">
        <v>7613</v>
      </c>
      <c r="E74" s="491">
        <f t="shared" si="15"/>
        <v>105.27948341277306</v>
      </c>
      <c r="F74" s="491">
        <f t="shared" si="15"/>
        <v>84.674234945705834</v>
      </c>
      <c r="G74" s="491">
        <f t="shared" si="15"/>
        <v>125.98047327486348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198412</v>
      </c>
      <c r="C75" s="493">
        <v>16308</v>
      </c>
      <c r="D75" s="493">
        <v>7396</v>
      </c>
      <c r="E75" s="491">
        <f t="shared" si="15"/>
        <v>104.84564737214784</v>
      </c>
      <c r="F75" s="491">
        <f t="shared" si="15"/>
        <v>80.493583415597243</v>
      </c>
      <c r="G75" s="491">
        <f t="shared" si="15"/>
        <v>122.38954161840145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106.05415288360935</v>
      </c>
      <c r="J77" s="488">
        <f>IF(J75&lt;&gt;"",J75,IF(J74&lt;&gt;"",J74,IF(J73&lt;&gt;"",J73,IF(J72&lt;&gt;"",J72,IF(J71&lt;&gt;"",J71,IF(J70&lt;&gt;"",J70,""))))))</f>
        <v>83.889437314906218</v>
      </c>
      <c r="K77" s="488">
        <f>IF(K75&lt;&gt;"",K75,IF(K74&lt;&gt;"",K74,IF(K73&lt;&gt;"",K73,IF(K72&lt;&gt;"",K72,IF(K71&lt;&gt;"",K71,IF(K70&lt;&gt;"",K70,""))))))</f>
        <v>127.61873241767334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+6,1%</v>
      </c>
      <c r="J79" s="488" t="str">
        <f>"GeB - ausschließlich: "&amp;IF(J77&gt;100,"+","")&amp;TEXT(J77-100,"0,0")&amp;"%"</f>
        <v>GeB - ausschließlich: -16,1%</v>
      </c>
      <c r="K79" s="488" t="str">
        <f>"GeB - im Nebenjob: "&amp;IF(K77&gt;100,"+","")&amp;TEXT(K77-100,"0,0")&amp;"%"</f>
        <v>GeB - im Nebenjob: +27,6%</v>
      </c>
    </row>
    <row r="81" spans="9:9" ht="15" customHeight="1" x14ac:dyDescent="0.2">
      <c r="I81" s="488" t="str">
        <f>IF(ISERROR(HLOOKUP(1,I$78:K$79,2,FALSE)),"",HLOOKUP(1,I$78:K$79,2,FALSE))</f>
        <v>GeB - im Nebenjob: +27,6%</v>
      </c>
    </row>
    <row r="82" spans="9:9" ht="15" customHeight="1" x14ac:dyDescent="0.2">
      <c r="I82" s="488" t="str">
        <f>IF(ISERROR(HLOOKUP(2,I$78:K$79,2,FALSE)),"",HLOOKUP(2,I$78:K$79,2,FALSE))</f>
        <v>SvB: +6,1%</v>
      </c>
    </row>
    <row r="83" spans="9:9" ht="15" customHeight="1" x14ac:dyDescent="0.2">
      <c r="I83" s="488" t="str">
        <f>IF(ISERROR(HLOOKUP(3,I$78:K$79,2,FALSE)),"",HLOOKUP(3,I$78:K$79,2,FALSE))</f>
        <v>GeB - ausschließlich: -16,1%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198412</v>
      </c>
      <c r="E12" s="114">
        <v>199233</v>
      </c>
      <c r="F12" s="114">
        <v>200699</v>
      </c>
      <c r="G12" s="114">
        <v>198453</v>
      </c>
      <c r="H12" s="114">
        <v>198264</v>
      </c>
      <c r="I12" s="115">
        <v>148</v>
      </c>
      <c r="J12" s="116">
        <v>7.4647944155267723E-2</v>
      </c>
      <c r="N12" s="117"/>
    </row>
    <row r="13" spans="1:15" s="110" customFormat="1" ht="13.5" customHeight="1" x14ac:dyDescent="0.2">
      <c r="A13" s="118" t="s">
        <v>105</v>
      </c>
      <c r="B13" s="119" t="s">
        <v>106</v>
      </c>
      <c r="C13" s="113">
        <v>51.035723645747233</v>
      </c>
      <c r="D13" s="114">
        <v>101261</v>
      </c>
      <c r="E13" s="114">
        <v>101613</v>
      </c>
      <c r="F13" s="114">
        <v>102802</v>
      </c>
      <c r="G13" s="114">
        <v>101607</v>
      </c>
      <c r="H13" s="114">
        <v>101221</v>
      </c>
      <c r="I13" s="115">
        <v>40</v>
      </c>
      <c r="J13" s="116">
        <v>3.9517491429644044E-2</v>
      </c>
    </row>
    <row r="14" spans="1:15" s="110" customFormat="1" ht="13.5" customHeight="1" x14ac:dyDescent="0.2">
      <c r="A14" s="120"/>
      <c r="B14" s="119" t="s">
        <v>107</v>
      </c>
      <c r="C14" s="113">
        <v>48.964276354252767</v>
      </c>
      <c r="D14" s="114">
        <v>97151</v>
      </c>
      <c r="E14" s="114">
        <v>97620</v>
      </c>
      <c r="F14" s="114">
        <v>97897</v>
      </c>
      <c r="G14" s="114">
        <v>96846</v>
      </c>
      <c r="H14" s="114">
        <v>97043</v>
      </c>
      <c r="I14" s="115">
        <v>108</v>
      </c>
      <c r="J14" s="116">
        <v>0.11129087105716023</v>
      </c>
    </row>
    <row r="15" spans="1:15" s="110" customFormat="1" ht="13.5" customHeight="1" x14ac:dyDescent="0.2">
      <c r="A15" s="118" t="s">
        <v>105</v>
      </c>
      <c r="B15" s="121" t="s">
        <v>108</v>
      </c>
      <c r="C15" s="113">
        <v>8.0499163357055021</v>
      </c>
      <c r="D15" s="114">
        <v>15972</v>
      </c>
      <c r="E15" s="114">
        <v>16391</v>
      </c>
      <c r="F15" s="114">
        <v>16815</v>
      </c>
      <c r="G15" s="114">
        <v>14960</v>
      </c>
      <c r="H15" s="114">
        <v>15556</v>
      </c>
      <c r="I15" s="115">
        <v>416</v>
      </c>
      <c r="J15" s="116">
        <v>2.674209308305477</v>
      </c>
    </row>
    <row r="16" spans="1:15" s="110" customFormat="1" ht="13.5" customHeight="1" x14ac:dyDescent="0.2">
      <c r="A16" s="118"/>
      <c r="B16" s="121" t="s">
        <v>109</v>
      </c>
      <c r="C16" s="113">
        <v>67.264580771324319</v>
      </c>
      <c r="D16" s="114">
        <v>133461</v>
      </c>
      <c r="E16" s="114">
        <v>133909</v>
      </c>
      <c r="F16" s="114">
        <v>134981</v>
      </c>
      <c r="G16" s="114">
        <v>135196</v>
      </c>
      <c r="H16" s="114">
        <v>135102</v>
      </c>
      <c r="I16" s="115">
        <v>-1641</v>
      </c>
      <c r="J16" s="116">
        <v>-1.2146378291957187</v>
      </c>
    </row>
    <row r="17" spans="1:10" s="110" customFormat="1" ht="13.5" customHeight="1" x14ac:dyDescent="0.2">
      <c r="A17" s="118"/>
      <c r="B17" s="121" t="s">
        <v>110</v>
      </c>
      <c r="C17" s="113">
        <v>23.702699433502005</v>
      </c>
      <c r="D17" s="114">
        <v>47029</v>
      </c>
      <c r="E17" s="114">
        <v>46916</v>
      </c>
      <c r="F17" s="114">
        <v>46973</v>
      </c>
      <c r="G17" s="114">
        <v>46446</v>
      </c>
      <c r="H17" s="114">
        <v>45844</v>
      </c>
      <c r="I17" s="115">
        <v>1185</v>
      </c>
      <c r="J17" s="116">
        <v>2.584852979670186</v>
      </c>
    </row>
    <row r="18" spans="1:10" s="110" customFormat="1" ht="13.5" customHeight="1" x14ac:dyDescent="0.2">
      <c r="A18" s="120"/>
      <c r="B18" s="121" t="s">
        <v>111</v>
      </c>
      <c r="C18" s="113">
        <v>0.98280345946817738</v>
      </c>
      <c r="D18" s="114">
        <v>1950</v>
      </c>
      <c r="E18" s="114">
        <v>2017</v>
      </c>
      <c r="F18" s="114">
        <v>1930</v>
      </c>
      <c r="G18" s="114">
        <v>1851</v>
      </c>
      <c r="H18" s="114">
        <v>1762</v>
      </c>
      <c r="I18" s="115">
        <v>188</v>
      </c>
      <c r="J18" s="116">
        <v>10.669693530079455</v>
      </c>
    </row>
    <row r="19" spans="1:10" s="110" customFormat="1" ht="13.5" customHeight="1" x14ac:dyDescent="0.2">
      <c r="A19" s="120"/>
      <c r="B19" s="121" t="s">
        <v>112</v>
      </c>
      <c r="C19" s="113">
        <v>0.29736104671088442</v>
      </c>
      <c r="D19" s="114">
        <v>590</v>
      </c>
      <c r="E19" s="114">
        <v>625</v>
      </c>
      <c r="F19" s="114">
        <v>596</v>
      </c>
      <c r="G19" s="114">
        <v>517</v>
      </c>
      <c r="H19" s="114">
        <v>498</v>
      </c>
      <c r="I19" s="115">
        <v>92</v>
      </c>
      <c r="J19" s="116">
        <v>18.473895582329316</v>
      </c>
    </row>
    <row r="20" spans="1:10" s="110" customFormat="1" ht="13.5" customHeight="1" x14ac:dyDescent="0.2">
      <c r="A20" s="118" t="s">
        <v>113</v>
      </c>
      <c r="B20" s="122" t="s">
        <v>114</v>
      </c>
      <c r="C20" s="113">
        <v>68.817410237284037</v>
      </c>
      <c r="D20" s="114">
        <v>136542</v>
      </c>
      <c r="E20" s="114">
        <v>137239</v>
      </c>
      <c r="F20" s="114">
        <v>138817</v>
      </c>
      <c r="G20" s="114">
        <v>137230</v>
      </c>
      <c r="H20" s="114">
        <v>137246</v>
      </c>
      <c r="I20" s="115">
        <v>-704</v>
      </c>
      <c r="J20" s="116">
        <v>-0.51294755402707548</v>
      </c>
    </row>
    <row r="21" spans="1:10" s="110" customFormat="1" ht="13.5" customHeight="1" x14ac:dyDescent="0.2">
      <c r="A21" s="120"/>
      <c r="B21" s="122" t="s">
        <v>115</v>
      </c>
      <c r="C21" s="113">
        <v>31.182589762715963</v>
      </c>
      <c r="D21" s="114">
        <v>61870</v>
      </c>
      <c r="E21" s="114">
        <v>61994</v>
      </c>
      <c r="F21" s="114">
        <v>61882</v>
      </c>
      <c r="G21" s="114">
        <v>61223</v>
      </c>
      <c r="H21" s="114">
        <v>61018</v>
      </c>
      <c r="I21" s="115">
        <v>852</v>
      </c>
      <c r="J21" s="116">
        <v>1.3963092857845225</v>
      </c>
    </row>
    <row r="22" spans="1:10" s="110" customFormat="1" ht="13.5" customHeight="1" x14ac:dyDescent="0.2">
      <c r="A22" s="118" t="s">
        <v>113</v>
      </c>
      <c r="B22" s="122" t="s">
        <v>116</v>
      </c>
      <c r="C22" s="113">
        <v>94.478156563111099</v>
      </c>
      <c r="D22" s="114">
        <v>187456</v>
      </c>
      <c r="E22" s="114">
        <v>188445</v>
      </c>
      <c r="F22" s="114">
        <v>190020</v>
      </c>
      <c r="G22" s="114">
        <v>187973</v>
      </c>
      <c r="H22" s="114">
        <v>188082</v>
      </c>
      <c r="I22" s="115">
        <v>-626</v>
      </c>
      <c r="J22" s="116">
        <v>-0.33283355132335896</v>
      </c>
    </row>
    <row r="23" spans="1:10" s="110" customFormat="1" ht="13.5" customHeight="1" x14ac:dyDescent="0.2">
      <c r="A23" s="123"/>
      <c r="B23" s="124" t="s">
        <v>117</v>
      </c>
      <c r="C23" s="125">
        <v>5.4971473499586718</v>
      </c>
      <c r="D23" s="114">
        <v>10907</v>
      </c>
      <c r="E23" s="114">
        <v>10741</v>
      </c>
      <c r="F23" s="114">
        <v>10635</v>
      </c>
      <c r="G23" s="114">
        <v>10430</v>
      </c>
      <c r="H23" s="114">
        <v>10130</v>
      </c>
      <c r="I23" s="115">
        <v>777</v>
      </c>
      <c r="J23" s="116">
        <v>7.6702862783810462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23704</v>
      </c>
      <c r="E26" s="114">
        <v>24768</v>
      </c>
      <c r="F26" s="114">
        <v>24708</v>
      </c>
      <c r="G26" s="114">
        <v>24884</v>
      </c>
      <c r="H26" s="140">
        <v>24146</v>
      </c>
      <c r="I26" s="115">
        <v>-442</v>
      </c>
      <c r="J26" s="116">
        <v>-1.8305309368011264</v>
      </c>
    </row>
    <row r="27" spans="1:10" s="110" customFormat="1" ht="13.5" customHeight="1" x14ac:dyDescent="0.2">
      <c r="A27" s="118" t="s">
        <v>105</v>
      </c>
      <c r="B27" s="119" t="s">
        <v>106</v>
      </c>
      <c r="C27" s="113">
        <v>46.760040499493755</v>
      </c>
      <c r="D27" s="115">
        <v>11084</v>
      </c>
      <c r="E27" s="114">
        <v>11472</v>
      </c>
      <c r="F27" s="114">
        <v>11449</v>
      </c>
      <c r="G27" s="114">
        <v>11390</v>
      </c>
      <c r="H27" s="140">
        <v>11000</v>
      </c>
      <c r="I27" s="115">
        <v>84</v>
      </c>
      <c r="J27" s="116">
        <v>0.76363636363636367</v>
      </c>
    </row>
    <row r="28" spans="1:10" s="110" customFormat="1" ht="13.5" customHeight="1" x14ac:dyDescent="0.2">
      <c r="A28" s="120"/>
      <c r="B28" s="119" t="s">
        <v>107</v>
      </c>
      <c r="C28" s="113">
        <v>53.239959500506245</v>
      </c>
      <c r="D28" s="115">
        <v>12620</v>
      </c>
      <c r="E28" s="114">
        <v>13296</v>
      </c>
      <c r="F28" s="114">
        <v>13259</v>
      </c>
      <c r="G28" s="114">
        <v>13494</v>
      </c>
      <c r="H28" s="140">
        <v>13146</v>
      </c>
      <c r="I28" s="115">
        <v>-526</v>
      </c>
      <c r="J28" s="116">
        <v>-4.0012171002586339</v>
      </c>
    </row>
    <row r="29" spans="1:10" s="110" customFormat="1" ht="13.5" customHeight="1" x14ac:dyDescent="0.2">
      <c r="A29" s="118" t="s">
        <v>105</v>
      </c>
      <c r="B29" s="121" t="s">
        <v>108</v>
      </c>
      <c r="C29" s="113">
        <v>17.165879176510295</v>
      </c>
      <c r="D29" s="115">
        <v>4069</v>
      </c>
      <c r="E29" s="114">
        <v>4479</v>
      </c>
      <c r="F29" s="114">
        <v>4284</v>
      </c>
      <c r="G29" s="114">
        <v>4448</v>
      </c>
      <c r="H29" s="140">
        <v>3992</v>
      </c>
      <c r="I29" s="115">
        <v>77</v>
      </c>
      <c r="J29" s="116">
        <v>1.9288577154308617</v>
      </c>
    </row>
    <row r="30" spans="1:10" s="110" customFormat="1" ht="13.5" customHeight="1" x14ac:dyDescent="0.2">
      <c r="A30" s="118"/>
      <c r="B30" s="121" t="s">
        <v>109</v>
      </c>
      <c r="C30" s="113">
        <v>41.554168072899088</v>
      </c>
      <c r="D30" s="115">
        <v>9850</v>
      </c>
      <c r="E30" s="114">
        <v>10247</v>
      </c>
      <c r="F30" s="114">
        <v>10283</v>
      </c>
      <c r="G30" s="114">
        <v>10315</v>
      </c>
      <c r="H30" s="140">
        <v>10175</v>
      </c>
      <c r="I30" s="115">
        <v>-325</v>
      </c>
      <c r="J30" s="116">
        <v>-3.1941031941031941</v>
      </c>
    </row>
    <row r="31" spans="1:10" s="110" customFormat="1" ht="13.5" customHeight="1" x14ac:dyDescent="0.2">
      <c r="A31" s="118"/>
      <c r="B31" s="121" t="s">
        <v>110</v>
      </c>
      <c r="C31" s="113">
        <v>19.262571717853525</v>
      </c>
      <c r="D31" s="115">
        <v>4566</v>
      </c>
      <c r="E31" s="114">
        <v>4681</v>
      </c>
      <c r="F31" s="114">
        <v>4795</v>
      </c>
      <c r="G31" s="114">
        <v>4865</v>
      </c>
      <c r="H31" s="140">
        <v>4856</v>
      </c>
      <c r="I31" s="115">
        <v>-290</v>
      </c>
      <c r="J31" s="116">
        <v>-5.9719934102141679</v>
      </c>
    </row>
    <row r="32" spans="1:10" s="110" customFormat="1" ht="13.5" customHeight="1" x14ac:dyDescent="0.2">
      <c r="A32" s="120"/>
      <c r="B32" s="121" t="s">
        <v>111</v>
      </c>
      <c r="C32" s="113">
        <v>22.017381032737092</v>
      </c>
      <c r="D32" s="115">
        <v>5219</v>
      </c>
      <c r="E32" s="114">
        <v>5361</v>
      </c>
      <c r="F32" s="114">
        <v>5346</v>
      </c>
      <c r="G32" s="114">
        <v>5256</v>
      </c>
      <c r="H32" s="140">
        <v>5123</v>
      </c>
      <c r="I32" s="115">
        <v>96</v>
      </c>
      <c r="J32" s="116">
        <v>1.8739020105406987</v>
      </c>
    </row>
    <row r="33" spans="1:10" s="110" customFormat="1" ht="13.5" customHeight="1" x14ac:dyDescent="0.2">
      <c r="A33" s="120"/>
      <c r="B33" s="121" t="s">
        <v>112</v>
      </c>
      <c r="C33" s="113">
        <v>2.5523118461019236</v>
      </c>
      <c r="D33" s="115">
        <v>605</v>
      </c>
      <c r="E33" s="114">
        <v>599</v>
      </c>
      <c r="F33" s="114">
        <v>668</v>
      </c>
      <c r="G33" s="114">
        <v>587</v>
      </c>
      <c r="H33" s="140">
        <v>579</v>
      </c>
      <c r="I33" s="115">
        <v>26</v>
      </c>
      <c r="J33" s="116">
        <v>4.490500863557858</v>
      </c>
    </row>
    <row r="34" spans="1:10" s="110" customFormat="1" ht="13.5" customHeight="1" x14ac:dyDescent="0.2">
      <c r="A34" s="118" t="s">
        <v>113</v>
      </c>
      <c r="B34" s="122" t="s">
        <v>116</v>
      </c>
      <c r="C34" s="113">
        <v>93.465237934525817</v>
      </c>
      <c r="D34" s="115">
        <v>22155</v>
      </c>
      <c r="E34" s="114">
        <v>23167</v>
      </c>
      <c r="F34" s="114">
        <v>23167</v>
      </c>
      <c r="G34" s="114">
        <v>23316</v>
      </c>
      <c r="H34" s="140">
        <v>22721</v>
      </c>
      <c r="I34" s="115">
        <v>-566</v>
      </c>
      <c r="J34" s="116">
        <v>-2.4910875401610846</v>
      </c>
    </row>
    <row r="35" spans="1:10" s="110" customFormat="1" ht="13.5" customHeight="1" x14ac:dyDescent="0.2">
      <c r="A35" s="118"/>
      <c r="B35" s="119" t="s">
        <v>117</v>
      </c>
      <c r="C35" s="113">
        <v>6.353358083023962</v>
      </c>
      <c r="D35" s="115">
        <v>1506</v>
      </c>
      <c r="E35" s="114">
        <v>1554</v>
      </c>
      <c r="F35" s="114">
        <v>1502</v>
      </c>
      <c r="G35" s="114">
        <v>1527</v>
      </c>
      <c r="H35" s="140">
        <v>1385</v>
      </c>
      <c r="I35" s="115">
        <v>121</v>
      </c>
      <c r="J35" s="116">
        <v>8.7364620938628157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16308</v>
      </c>
      <c r="E37" s="114">
        <v>17155</v>
      </c>
      <c r="F37" s="114">
        <v>16996</v>
      </c>
      <c r="G37" s="114">
        <v>17528</v>
      </c>
      <c r="H37" s="140">
        <v>17115</v>
      </c>
      <c r="I37" s="115">
        <v>-807</v>
      </c>
      <c r="J37" s="116">
        <v>-4.715162138475022</v>
      </c>
    </row>
    <row r="38" spans="1:10" s="110" customFormat="1" ht="13.5" customHeight="1" x14ac:dyDescent="0.2">
      <c r="A38" s="118" t="s">
        <v>105</v>
      </c>
      <c r="B38" s="119" t="s">
        <v>106</v>
      </c>
      <c r="C38" s="113">
        <v>48.558989453029191</v>
      </c>
      <c r="D38" s="115">
        <v>7919</v>
      </c>
      <c r="E38" s="114">
        <v>8254</v>
      </c>
      <c r="F38" s="114">
        <v>8174</v>
      </c>
      <c r="G38" s="114">
        <v>8318</v>
      </c>
      <c r="H38" s="140">
        <v>8090</v>
      </c>
      <c r="I38" s="115">
        <v>-171</v>
      </c>
      <c r="J38" s="116">
        <v>-2.1137206427688504</v>
      </c>
    </row>
    <row r="39" spans="1:10" s="110" customFormat="1" ht="13.5" customHeight="1" x14ac:dyDescent="0.2">
      <c r="A39" s="120"/>
      <c r="B39" s="119" t="s">
        <v>107</v>
      </c>
      <c r="C39" s="113">
        <v>51.441010546970809</v>
      </c>
      <c r="D39" s="115">
        <v>8389</v>
      </c>
      <c r="E39" s="114">
        <v>8901</v>
      </c>
      <c r="F39" s="114">
        <v>8822</v>
      </c>
      <c r="G39" s="114">
        <v>9210</v>
      </c>
      <c r="H39" s="140">
        <v>9025</v>
      </c>
      <c r="I39" s="115">
        <v>-636</v>
      </c>
      <c r="J39" s="116">
        <v>-7.0470914127423825</v>
      </c>
    </row>
    <row r="40" spans="1:10" s="110" customFormat="1" ht="13.5" customHeight="1" x14ac:dyDescent="0.2">
      <c r="A40" s="118" t="s">
        <v>105</v>
      </c>
      <c r="B40" s="121" t="s">
        <v>108</v>
      </c>
      <c r="C40" s="113">
        <v>20.431689968113808</v>
      </c>
      <c r="D40" s="115">
        <v>3332</v>
      </c>
      <c r="E40" s="114">
        <v>3689</v>
      </c>
      <c r="F40" s="114">
        <v>3448</v>
      </c>
      <c r="G40" s="114">
        <v>3789</v>
      </c>
      <c r="H40" s="140">
        <v>3374</v>
      </c>
      <c r="I40" s="115">
        <v>-42</v>
      </c>
      <c r="J40" s="116">
        <v>-1.2448132780082988</v>
      </c>
    </row>
    <row r="41" spans="1:10" s="110" customFormat="1" ht="13.5" customHeight="1" x14ac:dyDescent="0.2">
      <c r="A41" s="118"/>
      <c r="B41" s="121" t="s">
        <v>109</v>
      </c>
      <c r="C41" s="113">
        <v>28.274466519499633</v>
      </c>
      <c r="D41" s="115">
        <v>4611</v>
      </c>
      <c r="E41" s="114">
        <v>4833</v>
      </c>
      <c r="F41" s="114">
        <v>4824</v>
      </c>
      <c r="G41" s="114">
        <v>5016</v>
      </c>
      <c r="H41" s="140">
        <v>5088</v>
      </c>
      <c r="I41" s="115">
        <v>-477</v>
      </c>
      <c r="J41" s="116">
        <v>-9.375</v>
      </c>
    </row>
    <row r="42" spans="1:10" s="110" customFormat="1" ht="13.5" customHeight="1" x14ac:dyDescent="0.2">
      <c r="A42" s="118"/>
      <c r="B42" s="121" t="s">
        <v>110</v>
      </c>
      <c r="C42" s="113">
        <v>19.935001226391954</v>
      </c>
      <c r="D42" s="115">
        <v>3251</v>
      </c>
      <c r="E42" s="114">
        <v>3378</v>
      </c>
      <c r="F42" s="114">
        <v>3478</v>
      </c>
      <c r="G42" s="114">
        <v>3575</v>
      </c>
      <c r="H42" s="140">
        <v>3625</v>
      </c>
      <c r="I42" s="115">
        <v>-374</v>
      </c>
      <c r="J42" s="116">
        <v>-10.317241379310344</v>
      </c>
    </row>
    <row r="43" spans="1:10" s="110" customFormat="1" ht="13.5" customHeight="1" x14ac:dyDescent="0.2">
      <c r="A43" s="120"/>
      <c r="B43" s="121" t="s">
        <v>111</v>
      </c>
      <c r="C43" s="113">
        <v>31.358842285994605</v>
      </c>
      <c r="D43" s="115">
        <v>5114</v>
      </c>
      <c r="E43" s="114">
        <v>5255</v>
      </c>
      <c r="F43" s="114">
        <v>5246</v>
      </c>
      <c r="G43" s="114">
        <v>5148</v>
      </c>
      <c r="H43" s="140">
        <v>5028</v>
      </c>
      <c r="I43" s="115">
        <v>86</v>
      </c>
      <c r="J43" s="116">
        <v>1.7104216388225935</v>
      </c>
    </row>
    <row r="44" spans="1:10" s="110" customFormat="1" ht="13.5" customHeight="1" x14ac:dyDescent="0.2">
      <c r="A44" s="120"/>
      <c r="B44" s="121" t="s">
        <v>112</v>
      </c>
      <c r="C44" s="113">
        <v>3.5994603875398576</v>
      </c>
      <c r="D44" s="115">
        <v>587</v>
      </c>
      <c r="E44" s="114">
        <v>577</v>
      </c>
      <c r="F44" s="114">
        <v>650</v>
      </c>
      <c r="G44" s="114">
        <v>563</v>
      </c>
      <c r="H44" s="140">
        <v>561</v>
      </c>
      <c r="I44" s="115">
        <v>26</v>
      </c>
      <c r="J44" s="116">
        <v>4.6345811051693406</v>
      </c>
    </row>
    <row r="45" spans="1:10" s="110" customFormat="1" ht="13.5" customHeight="1" x14ac:dyDescent="0.2">
      <c r="A45" s="118" t="s">
        <v>113</v>
      </c>
      <c r="B45" s="122" t="s">
        <v>116</v>
      </c>
      <c r="C45" s="113">
        <v>93.273240127544767</v>
      </c>
      <c r="D45" s="115">
        <v>15211</v>
      </c>
      <c r="E45" s="114">
        <v>16021</v>
      </c>
      <c r="F45" s="114">
        <v>15897</v>
      </c>
      <c r="G45" s="114">
        <v>16377</v>
      </c>
      <c r="H45" s="140">
        <v>16060</v>
      </c>
      <c r="I45" s="115">
        <v>-849</v>
      </c>
      <c r="J45" s="116">
        <v>-5.2864259028642593</v>
      </c>
    </row>
    <row r="46" spans="1:10" s="110" customFormat="1" ht="13.5" customHeight="1" x14ac:dyDescent="0.2">
      <c r="A46" s="118"/>
      <c r="B46" s="119" t="s">
        <v>117</v>
      </c>
      <c r="C46" s="113">
        <v>6.4692175619327941</v>
      </c>
      <c r="D46" s="115">
        <v>1055</v>
      </c>
      <c r="E46" s="114">
        <v>1087</v>
      </c>
      <c r="F46" s="114">
        <v>1060</v>
      </c>
      <c r="G46" s="114">
        <v>1110</v>
      </c>
      <c r="H46" s="140">
        <v>1015</v>
      </c>
      <c r="I46" s="115">
        <v>40</v>
      </c>
      <c r="J46" s="116">
        <v>3.9408866995073892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7396</v>
      </c>
      <c r="E48" s="114">
        <v>7613</v>
      </c>
      <c r="F48" s="114">
        <v>7712</v>
      </c>
      <c r="G48" s="114">
        <v>7356</v>
      </c>
      <c r="H48" s="140">
        <v>7031</v>
      </c>
      <c r="I48" s="115">
        <v>365</v>
      </c>
      <c r="J48" s="116">
        <v>5.1912956905134404</v>
      </c>
    </row>
    <row r="49" spans="1:12" s="110" customFormat="1" ht="13.5" customHeight="1" x14ac:dyDescent="0.2">
      <c r="A49" s="118" t="s">
        <v>105</v>
      </c>
      <c r="B49" s="119" t="s">
        <v>106</v>
      </c>
      <c r="C49" s="113">
        <v>42.793401838831798</v>
      </c>
      <c r="D49" s="115">
        <v>3165</v>
      </c>
      <c r="E49" s="114">
        <v>3218</v>
      </c>
      <c r="F49" s="114">
        <v>3275</v>
      </c>
      <c r="G49" s="114">
        <v>3072</v>
      </c>
      <c r="H49" s="140">
        <v>2910</v>
      </c>
      <c r="I49" s="115">
        <v>255</v>
      </c>
      <c r="J49" s="116">
        <v>8.7628865979381452</v>
      </c>
    </row>
    <row r="50" spans="1:12" s="110" customFormat="1" ht="13.5" customHeight="1" x14ac:dyDescent="0.2">
      <c r="A50" s="120"/>
      <c r="B50" s="119" t="s">
        <v>107</v>
      </c>
      <c r="C50" s="113">
        <v>57.206598161168202</v>
      </c>
      <c r="D50" s="115">
        <v>4231</v>
      </c>
      <c r="E50" s="114">
        <v>4395</v>
      </c>
      <c r="F50" s="114">
        <v>4437</v>
      </c>
      <c r="G50" s="114">
        <v>4284</v>
      </c>
      <c r="H50" s="140">
        <v>4121</v>
      </c>
      <c r="I50" s="115">
        <v>110</v>
      </c>
      <c r="J50" s="116">
        <v>2.6692550351856346</v>
      </c>
    </row>
    <row r="51" spans="1:12" s="110" customFormat="1" ht="13.5" customHeight="1" x14ac:dyDescent="0.2">
      <c r="A51" s="118" t="s">
        <v>105</v>
      </c>
      <c r="B51" s="121" t="s">
        <v>108</v>
      </c>
      <c r="C51" s="113">
        <v>9.9648458626284473</v>
      </c>
      <c r="D51" s="115">
        <v>737</v>
      </c>
      <c r="E51" s="114">
        <v>790</v>
      </c>
      <c r="F51" s="114">
        <v>836</v>
      </c>
      <c r="G51" s="114">
        <v>659</v>
      </c>
      <c r="H51" s="140">
        <v>618</v>
      </c>
      <c r="I51" s="115">
        <v>119</v>
      </c>
      <c r="J51" s="116">
        <v>19.255663430420711</v>
      </c>
    </row>
    <row r="52" spans="1:12" s="110" customFormat="1" ht="13.5" customHeight="1" x14ac:dyDescent="0.2">
      <c r="A52" s="118"/>
      <c r="B52" s="121" t="s">
        <v>109</v>
      </c>
      <c r="C52" s="113">
        <v>70.835586803677657</v>
      </c>
      <c r="D52" s="115">
        <v>5239</v>
      </c>
      <c r="E52" s="114">
        <v>5414</v>
      </c>
      <c r="F52" s="114">
        <v>5459</v>
      </c>
      <c r="G52" s="114">
        <v>5299</v>
      </c>
      <c r="H52" s="140">
        <v>5087</v>
      </c>
      <c r="I52" s="115">
        <v>152</v>
      </c>
      <c r="J52" s="116">
        <v>2.9880086494987221</v>
      </c>
    </row>
    <row r="53" spans="1:12" s="110" customFormat="1" ht="13.5" customHeight="1" x14ac:dyDescent="0.2">
      <c r="A53" s="118"/>
      <c r="B53" s="121" t="s">
        <v>110</v>
      </c>
      <c r="C53" s="113">
        <v>17.77988101676582</v>
      </c>
      <c r="D53" s="115">
        <v>1315</v>
      </c>
      <c r="E53" s="114">
        <v>1303</v>
      </c>
      <c r="F53" s="114">
        <v>1317</v>
      </c>
      <c r="G53" s="114">
        <v>1290</v>
      </c>
      <c r="H53" s="140">
        <v>1231</v>
      </c>
      <c r="I53" s="115">
        <v>84</v>
      </c>
      <c r="J53" s="116">
        <v>6.8237205523964253</v>
      </c>
    </row>
    <row r="54" spans="1:12" s="110" customFormat="1" ht="13.5" customHeight="1" x14ac:dyDescent="0.2">
      <c r="A54" s="120"/>
      <c r="B54" s="121" t="s">
        <v>111</v>
      </c>
      <c r="C54" s="113">
        <v>1.4196863169280691</v>
      </c>
      <c r="D54" s="115">
        <v>105</v>
      </c>
      <c r="E54" s="114">
        <v>106</v>
      </c>
      <c r="F54" s="114">
        <v>100</v>
      </c>
      <c r="G54" s="114">
        <v>108</v>
      </c>
      <c r="H54" s="140">
        <v>95</v>
      </c>
      <c r="I54" s="115">
        <v>10</v>
      </c>
      <c r="J54" s="116">
        <v>10.526315789473685</v>
      </c>
    </row>
    <row r="55" spans="1:12" s="110" customFormat="1" ht="13.5" customHeight="1" x14ac:dyDescent="0.2">
      <c r="A55" s="120"/>
      <c r="B55" s="121" t="s">
        <v>112</v>
      </c>
      <c r="C55" s="113">
        <v>0.24337479718766902</v>
      </c>
      <c r="D55" s="115">
        <v>18</v>
      </c>
      <c r="E55" s="114">
        <v>22</v>
      </c>
      <c r="F55" s="114">
        <v>18</v>
      </c>
      <c r="G55" s="114">
        <v>24</v>
      </c>
      <c r="H55" s="140">
        <v>18</v>
      </c>
      <c r="I55" s="115">
        <v>0</v>
      </c>
      <c r="J55" s="116">
        <v>0</v>
      </c>
    </row>
    <row r="56" spans="1:12" s="110" customFormat="1" ht="13.5" customHeight="1" x14ac:dyDescent="0.2">
      <c r="A56" s="118" t="s">
        <v>113</v>
      </c>
      <c r="B56" s="122" t="s">
        <v>116</v>
      </c>
      <c r="C56" s="113">
        <v>93.888588426176312</v>
      </c>
      <c r="D56" s="115">
        <v>6944</v>
      </c>
      <c r="E56" s="114">
        <v>7146</v>
      </c>
      <c r="F56" s="114">
        <v>7270</v>
      </c>
      <c r="G56" s="114">
        <v>6939</v>
      </c>
      <c r="H56" s="140">
        <v>6661</v>
      </c>
      <c r="I56" s="115">
        <v>283</v>
      </c>
      <c r="J56" s="116">
        <v>4.2486113196216788</v>
      </c>
    </row>
    <row r="57" spans="1:12" s="110" customFormat="1" ht="13.5" customHeight="1" x14ac:dyDescent="0.2">
      <c r="A57" s="142"/>
      <c r="B57" s="124" t="s">
        <v>117</v>
      </c>
      <c r="C57" s="125">
        <v>6.0978907517577072</v>
      </c>
      <c r="D57" s="143">
        <v>451</v>
      </c>
      <c r="E57" s="144">
        <v>467</v>
      </c>
      <c r="F57" s="144">
        <v>442</v>
      </c>
      <c r="G57" s="144">
        <v>417</v>
      </c>
      <c r="H57" s="145">
        <v>370</v>
      </c>
      <c r="I57" s="143">
        <v>81</v>
      </c>
      <c r="J57" s="146">
        <v>21.891891891891891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198412</v>
      </c>
      <c r="E12" s="236">
        <v>199233</v>
      </c>
      <c r="F12" s="114">
        <v>200699</v>
      </c>
      <c r="G12" s="114">
        <v>198453</v>
      </c>
      <c r="H12" s="140">
        <v>198264</v>
      </c>
      <c r="I12" s="115">
        <v>148</v>
      </c>
      <c r="J12" s="116">
        <v>7.4647944155267723E-2</v>
      </c>
    </row>
    <row r="13" spans="1:15" s="110" customFormat="1" ht="12" customHeight="1" x14ac:dyDescent="0.2">
      <c r="A13" s="118" t="s">
        <v>105</v>
      </c>
      <c r="B13" s="119" t="s">
        <v>106</v>
      </c>
      <c r="C13" s="113">
        <v>51.035723645747233</v>
      </c>
      <c r="D13" s="115">
        <v>101261</v>
      </c>
      <c r="E13" s="114">
        <v>101613</v>
      </c>
      <c r="F13" s="114">
        <v>102802</v>
      </c>
      <c r="G13" s="114">
        <v>101607</v>
      </c>
      <c r="H13" s="140">
        <v>101221</v>
      </c>
      <c r="I13" s="115">
        <v>40</v>
      </c>
      <c r="J13" s="116">
        <v>3.9517491429644044E-2</v>
      </c>
    </row>
    <row r="14" spans="1:15" s="110" customFormat="1" ht="12" customHeight="1" x14ac:dyDescent="0.2">
      <c r="A14" s="118"/>
      <c r="B14" s="119" t="s">
        <v>107</v>
      </c>
      <c r="C14" s="113">
        <v>48.964276354252767</v>
      </c>
      <c r="D14" s="115">
        <v>97151</v>
      </c>
      <c r="E14" s="114">
        <v>97620</v>
      </c>
      <c r="F14" s="114">
        <v>97897</v>
      </c>
      <c r="G14" s="114">
        <v>96846</v>
      </c>
      <c r="H14" s="140">
        <v>97043</v>
      </c>
      <c r="I14" s="115">
        <v>108</v>
      </c>
      <c r="J14" s="116">
        <v>0.11129087105716023</v>
      </c>
    </row>
    <row r="15" spans="1:15" s="110" customFormat="1" ht="12" customHeight="1" x14ac:dyDescent="0.2">
      <c r="A15" s="118" t="s">
        <v>105</v>
      </c>
      <c r="B15" s="121" t="s">
        <v>108</v>
      </c>
      <c r="C15" s="113">
        <v>8.0499163357055021</v>
      </c>
      <c r="D15" s="115">
        <v>15972</v>
      </c>
      <c r="E15" s="114">
        <v>16391</v>
      </c>
      <c r="F15" s="114">
        <v>16815</v>
      </c>
      <c r="G15" s="114">
        <v>14960</v>
      </c>
      <c r="H15" s="140">
        <v>15556</v>
      </c>
      <c r="I15" s="115">
        <v>416</v>
      </c>
      <c r="J15" s="116">
        <v>2.674209308305477</v>
      </c>
    </row>
    <row r="16" spans="1:15" s="110" customFormat="1" ht="12" customHeight="1" x14ac:dyDescent="0.2">
      <c r="A16" s="118"/>
      <c r="B16" s="121" t="s">
        <v>109</v>
      </c>
      <c r="C16" s="113">
        <v>67.264580771324319</v>
      </c>
      <c r="D16" s="115">
        <v>133461</v>
      </c>
      <c r="E16" s="114">
        <v>133909</v>
      </c>
      <c r="F16" s="114">
        <v>134981</v>
      </c>
      <c r="G16" s="114">
        <v>135196</v>
      </c>
      <c r="H16" s="140">
        <v>135102</v>
      </c>
      <c r="I16" s="115">
        <v>-1641</v>
      </c>
      <c r="J16" s="116">
        <v>-1.2146378291957187</v>
      </c>
    </row>
    <row r="17" spans="1:10" s="110" customFormat="1" ht="12" customHeight="1" x14ac:dyDescent="0.2">
      <c r="A17" s="118"/>
      <c r="B17" s="121" t="s">
        <v>110</v>
      </c>
      <c r="C17" s="113">
        <v>23.702699433502005</v>
      </c>
      <c r="D17" s="115">
        <v>47029</v>
      </c>
      <c r="E17" s="114">
        <v>46916</v>
      </c>
      <c r="F17" s="114">
        <v>46973</v>
      </c>
      <c r="G17" s="114">
        <v>46446</v>
      </c>
      <c r="H17" s="140">
        <v>45844</v>
      </c>
      <c r="I17" s="115">
        <v>1185</v>
      </c>
      <c r="J17" s="116">
        <v>2.584852979670186</v>
      </c>
    </row>
    <row r="18" spans="1:10" s="110" customFormat="1" ht="12" customHeight="1" x14ac:dyDescent="0.2">
      <c r="A18" s="120"/>
      <c r="B18" s="121" t="s">
        <v>111</v>
      </c>
      <c r="C18" s="113">
        <v>0.98280345946817738</v>
      </c>
      <c r="D18" s="115">
        <v>1950</v>
      </c>
      <c r="E18" s="114">
        <v>2017</v>
      </c>
      <c r="F18" s="114">
        <v>1930</v>
      </c>
      <c r="G18" s="114">
        <v>1851</v>
      </c>
      <c r="H18" s="140">
        <v>1762</v>
      </c>
      <c r="I18" s="115">
        <v>188</v>
      </c>
      <c r="J18" s="116">
        <v>10.669693530079455</v>
      </c>
    </row>
    <row r="19" spans="1:10" s="110" customFormat="1" ht="12" customHeight="1" x14ac:dyDescent="0.2">
      <c r="A19" s="120"/>
      <c r="B19" s="121" t="s">
        <v>112</v>
      </c>
      <c r="C19" s="113">
        <v>0.29736104671088442</v>
      </c>
      <c r="D19" s="115">
        <v>590</v>
      </c>
      <c r="E19" s="114">
        <v>625</v>
      </c>
      <c r="F19" s="114">
        <v>596</v>
      </c>
      <c r="G19" s="114">
        <v>517</v>
      </c>
      <c r="H19" s="140">
        <v>498</v>
      </c>
      <c r="I19" s="115">
        <v>92</v>
      </c>
      <c r="J19" s="116">
        <v>18.473895582329316</v>
      </c>
    </row>
    <row r="20" spans="1:10" s="110" customFormat="1" ht="12" customHeight="1" x14ac:dyDescent="0.2">
      <c r="A20" s="118" t="s">
        <v>113</v>
      </c>
      <c r="B20" s="119" t="s">
        <v>181</v>
      </c>
      <c r="C20" s="113">
        <v>68.817410237284037</v>
      </c>
      <c r="D20" s="115">
        <v>136542</v>
      </c>
      <c r="E20" s="114">
        <v>137239</v>
      </c>
      <c r="F20" s="114">
        <v>138817</v>
      </c>
      <c r="G20" s="114">
        <v>137230</v>
      </c>
      <c r="H20" s="140">
        <v>137246</v>
      </c>
      <c r="I20" s="115">
        <v>-704</v>
      </c>
      <c r="J20" s="116">
        <v>-0.51294755402707548</v>
      </c>
    </row>
    <row r="21" spans="1:10" s="110" customFormat="1" ht="12" customHeight="1" x14ac:dyDescent="0.2">
      <c r="A21" s="118"/>
      <c r="B21" s="119" t="s">
        <v>182</v>
      </c>
      <c r="C21" s="113">
        <v>31.182589762715963</v>
      </c>
      <c r="D21" s="115">
        <v>61870</v>
      </c>
      <c r="E21" s="114">
        <v>61994</v>
      </c>
      <c r="F21" s="114">
        <v>61882</v>
      </c>
      <c r="G21" s="114">
        <v>61223</v>
      </c>
      <c r="H21" s="140">
        <v>61018</v>
      </c>
      <c r="I21" s="115">
        <v>852</v>
      </c>
      <c r="J21" s="116">
        <v>1.3963092857845225</v>
      </c>
    </row>
    <row r="22" spans="1:10" s="110" customFormat="1" ht="12" customHeight="1" x14ac:dyDescent="0.2">
      <c r="A22" s="118" t="s">
        <v>113</v>
      </c>
      <c r="B22" s="119" t="s">
        <v>116</v>
      </c>
      <c r="C22" s="113">
        <v>94.478156563111099</v>
      </c>
      <c r="D22" s="115">
        <v>187456</v>
      </c>
      <c r="E22" s="114">
        <v>188445</v>
      </c>
      <c r="F22" s="114">
        <v>190020</v>
      </c>
      <c r="G22" s="114">
        <v>187973</v>
      </c>
      <c r="H22" s="140">
        <v>188082</v>
      </c>
      <c r="I22" s="115">
        <v>-626</v>
      </c>
      <c r="J22" s="116">
        <v>-0.33283355132335896</v>
      </c>
    </row>
    <row r="23" spans="1:10" s="110" customFormat="1" ht="12" customHeight="1" x14ac:dyDescent="0.2">
      <c r="A23" s="118"/>
      <c r="B23" s="119" t="s">
        <v>117</v>
      </c>
      <c r="C23" s="113">
        <v>5.4971473499586718</v>
      </c>
      <c r="D23" s="115">
        <v>10907</v>
      </c>
      <c r="E23" s="114">
        <v>10741</v>
      </c>
      <c r="F23" s="114">
        <v>10635</v>
      </c>
      <c r="G23" s="114">
        <v>10430</v>
      </c>
      <c r="H23" s="140">
        <v>10130</v>
      </c>
      <c r="I23" s="115">
        <v>777</v>
      </c>
      <c r="J23" s="116">
        <v>7.6702862783810462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202774</v>
      </c>
      <c r="E64" s="236">
        <v>203781</v>
      </c>
      <c r="F64" s="236">
        <v>205547</v>
      </c>
      <c r="G64" s="236">
        <v>203235</v>
      </c>
      <c r="H64" s="140">
        <v>203084</v>
      </c>
      <c r="I64" s="115">
        <v>-310</v>
      </c>
      <c r="J64" s="116">
        <v>-0.1526461956628784</v>
      </c>
    </row>
    <row r="65" spans="1:12" s="110" customFormat="1" ht="12" customHeight="1" x14ac:dyDescent="0.2">
      <c r="A65" s="118" t="s">
        <v>105</v>
      </c>
      <c r="B65" s="119" t="s">
        <v>106</v>
      </c>
      <c r="C65" s="113">
        <v>52.270014893428154</v>
      </c>
      <c r="D65" s="235">
        <v>105990</v>
      </c>
      <c r="E65" s="236">
        <v>106526</v>
      </c>
      <c r="F65" s="236">
        <v>107873</v>
      </c>
      <c r="G65" s="236">
        <v>106439</v>
      </c>
      <c r="H65" s="140">
        <v>106155</v>
      </c>
      <c r="I65" s="115">
        <v>-165</v>
      </c>
      <c r="J65" s="116">
        <v>-0.15543309311855305</v>
      </c>
    </row>
    <row r="66" spans="1:12" s="110" customFormat="1" ht="12" customHeight="1" x14ac:dyDescent="0.2">
      <c r="A66" s="118"/>
      <c r="B66" s="119" t="s">
        <v>107</v>
      </c>
      <c r="C66" s="113">
        <v>47.729985106571846</v>
      </c>
      <c r="D66" s="235">
        <v>96784</v>
      </c>
      <c r="E66" s="236">
        <v>97255</v>
      </c>
      <c r="F66" s="236">
        <v>97674</v>
      </c>
      <c r="G66" s="236">
        <v>96796</v>
      </c>
      <c r="H66" s="140">
        <v>96929</v>
      </c>
      <c r="I66" s="115">
        <v>-145</v>
      </c>
      <c r="J66" s="116">
        <v>-0.14959403274561792</v>
      </c>
    </row>
    <row r="67" spans="1:12" s="110" customFormat="1" ht="12" customHeight="1" x14ac:dyDescent="0.2">
      <c r="A67" s="118" t="s">
        <v>105</v>
      </c>
      <c r="B67" s="121" t="s">
        <v>108</v>
      </c>
      <c r="C67" s="113">
        <v>7.8466667324213164</v>
      </c>
      <c r="D67" s="235">
        <v>15911</v>
      </c>
      <c r="E67" s="236">
        <v>16355</v>
      </c>
      <c r="F67" s="236">
        <v>16788</v>
      </c>
      <c r="G67" s="236">
        <v>14971</v>
      </c>
      <c r="H67" s="140">
        <v>15472</v>
      </c>
      <c r="I67" s="115">
        <v>439</v>
      </c>
      <c r="J67" s="116">
        <v>2.8373836608066183</v>
      </c>
    </row>
    <row r="68" spans="1:12" s="110" customFormat="1" ht="12" customHeight="1" x14ac:dyDescent="0.2">
      <c r="A68" s="118"/>
      <c r="B68" s="121" t="s">
        <v>109</v>
      </c>
      <c r="C68" s="113">
        <v>67.677315632181646</v>
      </c>
      <c r="D68" s="235">
        <v>137232</v>
      </c>
      <c r="E68" s="236">
        <v>137896</v>
      </c>
      <c r="F68" s="236">
        <v>139250</v>
      </c>
      <c r="G68" s="236">
        <v>139384</v>
      </c>
      <c r="H68" s="140">
        <v>139383</v>
      </c>
      <c r="I68" s="115">
        <v>-2151</v>
      </c>
      <c r="J68" s="116">
        <v>-1.5432298056434428</v>
      </c>
    </row>
    <row r="69" spans="1:12" s="110" customFormat="1" ht="12" customHeight="1" x14ac:dyDescent="0.2">
      <c r="A69" s="118"/>
      <c r="B69" s="121" t="s">
        <v>110</v>
      </c>
      <c r="C69" s="113">
        <v>23.513862724017873</v>
      </c>
      <c r="D69" s="235">
        <v>47680</v>
      </c>
      <c r="E69" s="236">
        <v>47552</v>
      </c>
      <c r="F69" s="236">
        <v>47602</v>
      </c>
      <c r="G69" s="236">
        <v>47080</v>
      </c>
      <c r="H69" s="140">
        <v>46517</v>
      </c>
      <c r="I69" s="115">
        <v>1163</v>
      </c>
      <c r="J69" s="116">
        <v>2.5001612313777759</v>
      </c>
    </row>
    <row r="70" spans="1:12" s="110" customFormat="1" ht="12" customHeight="1" x14ac:dyDescent="0.2">
      <c r="A70" s="120"/>
      <c r="B70" s="121" t="s">
        <v>111</v>
      </c>
      <c r="C70" s="113">
        <v>0.96215491137917086</v>
      </c>
      <c r="D70" s="235">
        <v>1951</v>
      </c>
      <c r="E70" s="236">
        <v>1978</v>
      </c>
      <c r="F70" s="236">
        <v>1907</v>
      </c>
      <c r="G70" s="236">
        <v>1800</v>
      </c>
      <c r="H70" s="140">
        <v>1712</v>
      </c>
      <c r="I70" s="115">
        <v>239</v>
      </c>
      <c r="J70" s="116">
        <v>13.960280373831775</v>
      </c>
    </row>
    <row r="71" spans="1:12" s="110" customFormat="1" ht="12" customHeight="1" x14ac:dyDescent="0.2">
      <c r="A71" s="120"/>
      <c r="B71" s="121" t="s">
        <v>112</v>
      </c>
      <c r="C71" s="113">
        <v>0.28800536557941353</v>
      </c>
      <c r="D71" s="235">
        <v>584</v>
      </c>
      <c r="E71" s="236">
        <v>594</v>
      </c>
      <c r="F71" s="236">
        <v>578</v>
      </c>
      <c r="G71" s="236">
        <v>497</v>
      </c>
      <c r="H71" s="140">
        <v>492</v>
      </c>
      <c r="I71" s="115">
        <v>92</v>
      </c>
      <c r="J71" s="116">
        <v>18.699186991869919</v>
      </c>
    </row>
    <row r="72" spans="1:12" s="110" customFormat="1" ht="12" customHeight="1" x14ac:dyDescent="0.2">
      <c r="A72" s="118" t="s">
        <v>113</v>
      </c>
      <c r="B72" s="119" t="s">
        <v>181</v>
      </c>
      <c r="C72" s="113">
        <v>70.315227790545137</v>
      </c>
      <c r="D72" s="235">
        <v>142581</v>
      </c>
      <c r="E72" s="236">
        <v>143622</v>
      </c>
      <c r="F72" s="236">
        <v>145469</v>
      </c>
      <c r="G72" s="236">
        <v>143700</v>
      </c>
      <c r="H72" s="140">
        <v>143790</v>
      </c>
      <c r="I72" s="115">
        <v>-1209</v>
      </c>
      <c r="J72" s="116">
        <v>-0.84080951387440017</v>
      </c>
    </row>
    <row r="73" spans="1:12" s="110" customFormat="1" ht="12" customHeight="1" x14ac:dyDescent="0.2">
      <c r="A73" s="118"/>
      <c r="B73" s="119" t="s">
        <v>182</v>
      </c>
      <c r="C73" s="113">
        <v>29.684772209454859</v>
      </c>
      <c r="D73" s="115">
        <v>60193</v>
      </c>
      <c r="E73" s="114">
        <v>60159</v>
      </c>
      <c r="F73" s="114">
        <v>60078</v>
      </c>
      <c r="G73" s="114">
        <v>59535</v>
      </c>
      <c r="H73" s="140">
        <v>59294</v>
      </c>
      <c r="I73" s="115">
        <v>899</v>
      </c>
      <c r="J73" s="116">
        <v>1.516173643201673</v>
      </c>
    </row>
    <row r="74" spans="1:12" s="110" customFormat="1" ht="12" customHeight="1" x14ac:dyDescent="0.2">
      <c r="A74" s="118" t="s">
        <v>113</v>
      </c>
      <c r="B74" s="119" t="s">
        <v>116</v>
      </c>
      <c r="C74" s="113">
        <v>95.140895775592526</v>
      </c>
      <c r="D74" s="115">
        <v>192921</v>
      </c>
      <c r="E74" s="114">
        <v>194073</v>
      </c>
      <c r="F74" s="114">
        <v>195846</v>
      </c>
      <c r="G74" s="114">
        <v>193790</v>
      </c>
      <c r="H74" s="140">
        <v>193819</v>
      </c>
      <c r="I74" s="115">
        <v>-898</v>
      </c>
      <c r="J74" s="116">
        <v>-0.46331886966706048</v>
      </c>
    </row>
    <row r="75" spans="1:12" s="110" customFormat="1" ht="12" customHeight="1" x14ac:dyDescent="0.2">
      <c r="A75" s="142"/>
      <c r="B75" s="124" t="s">
        <v>117</v>
      </c>
      <c r="C75" s="125">
        <v>4.8285283123082845</v>
      </c>
      <c r="D75" s="143">
        <v>9791</v>
      </c>
      <c r="E75" s="144">
        <v>9649</v>
      </c>
      <c r="F75" s="144">
        <v>9638</v>
      </c>
      <c r="G75" s="144">
        <v>9378</v>
      </c>
      <c r="H75" s="145">
        <v>9196</v>
      </c>
      <c r="I75" s="143">
        <v>595</v>
      </c>
      <c r="J75" s="146">
        <v>6.4702044367116134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198412</v>
      </c>
      <c r="G11" s="114">
        <v>199233</v>
      </c>
      <c r="H11" s="114">
        <v>200699</v>
      </c>
      <c r="I11" s="114">
        <v>198453</v>
      </c>
      <c r="J11" s="140">
        <v>198264</v>
      </c>
      <c r="K11" s="114">
        <v>148</v>
      </c>
      <c r="L11" s="116">
        <v>7.4647944155267723E-2</v>
      </c>
    </row>
    <row r="12" spans="1:17" s="110" customFormat="1" ht="24.95" customHeight="1" x14ac:dyDescent="0.2">
      <c r="A12" s="604" t="s">
        <v>185</v>
      </c>
      <c r="B12" s="605"/>
      <c r="C12" s="605"/>
      <c r="D12" s="606"/>
      <c r="E12" s="113">
        <v>51.035723645747233</v>
      </c>
      <c r="F12" s="115">
        <v>101261</v>
      </c>
      <c r="G12" s="114">
        <v>101613</v>
      </c>
      <c r="H12" s="114">
        <v>102802</v>
      </c>
      <c r="I12" s="114">
        <v>101607</v>
      </c>
      <c r="J12" s="140">
        <v>101221</v>
      </c>
      <c r="K12" s="114">
        <v>40</v>
      </c>
      <c r="L12" s="116">
        <v>3.9517491429644044E-2</v>
      </c>
    </row>
    <row r="13" spans="1:17" s="110" customFormat="1" ht="15" customHeight="1" x14ac:dyDescent="0.2">
      <c r="A13" s="120"/>
      <c r="B13" s="612" t="s">
        <v>107</v>
      </c>
      <c r="C13" s="612"/>
      <c r="E13" s="113">
        <v>48.964276354252767</v>
      </c>
      <c r="F13" s="115">
        <v>97151</v>
      </c>
      <c r="G13" s="114">
        <v>97620</v>
      </c>
      <c r="H13" s="114">
        <v>97897</v>
      </c>
      <c r="I13" s="114">
        <v>96846</v>
      </c>
      <c r="J13" s="140">
        <v>97043</v>
      </c>
      <c r="K13" s="114">
        <v>108</v>
      </c>
      <c r="L13" s="116">
        <v>0.11129087105716023</v>
      </c>
    </row>
    <row r="14" spans="1:17" s="110" customFormat="1" ht="24.95" customHeight="1" x14ac:dyDescent="0.2">
      <c r="A14" s="604" t="s">
        <v>186</v>
      </c>
      <c r="B14" s="605"/>
      <c r="C14" s="605"/>
      <c r="D14" s="606"/>
      <c r="E14" s="113">
        <v>8.0499163357055021</v>
      </c>
      <c r="F14" s="115">
        <v>15972</v>
      </c>
      <c r="G14" s="114">
        <v>16391</v>
      </c>
      <c r="H14" s="114">
        <v>16815</v>
      </c>
      <c r="I14" s="114">
        <v>14960</v>
      </c>
      <c r="J14" s="140">
        <v>15556</v>
      </c>
      <c r="K14" s="114">
        <v>416</v>
      </c>
      <c r="L14" s="116">
        <v>2.674209308305477</v>
      </c>
    </row>
    <row r="15" spans="1:17" s="110" customFormat="1" ht="15" customHeight="1" x14ac:dyDescent="0.2">
      <c r="A15" s="120"/>
      <c r="B15" s="119"/>
      <c r="C15" s="258" t="s">
        <v>106</v>
      </c>
      <c r="E15" s="113">
        <v>59.178562484347609</v>
      </c>
      <c r="F15" s="115">
        <v>9452</v>
      </c>
      <c r="G15" s="114">
        <v>9738</v>
      </c>
      <c r="H15" s="114">
        <v>10097</v>
      </c>
      <c r="I15" s="114">
        <v>9019</v>
      </c>
      <c r="J15" s="140">
        <v>9351</v>
      </c>
      <c r="K15" s="114">
        <v>101</v>
      </c>
      <c r="L15" s="116">
        <v>1.0800983851994439</v>
      </c>
    </row>
    <row r="16" spans="1:17" s="110" customFormat="1" ht="15" customHeight="1" x14ac:dyDescent="0.2">
      <c r="A16" s="120"/>
      <c r="B16" s="119"/>
      <c r="C16" s="258" t="s">
        <v>107</v>
      </c>
      <c r="E16" s="113">
        <v>40.821437515652391</v>
      </c>
      <c r="F16" s="115">
        <v>6520</v>
      </c>
      <c r="G16" s="114">
        <v>6653</v>
      </c>
      <c r="H16" s="114">
        <v>6718</v>
      </c>
      <c r="I16" s="114">
        <v>5941</v>
      </c>
      <c r="J16" s="140">
        <v>6205</v>
      </c>
      <c r="K16" s="114">
        <v>315</v>
      </c>
      <c r="L16" s="116">
        <v>5.0765511684125704</v>
      </c>
    </row>
    <row r="17" spans="1:12" s="110" customFormat="1" ht="15" customHeight="1" x14ac:dyDescent="0.2">
      <c r="A17" s="120"/>
      <c r="B17" s="121" t="s">
        <v>109</v>
      </c>
      <c r="C17" s="258"/>
      <c r="E17" s="113">
        <v>67.264580771324319</v>
      </c>
      <c r="F17" s="115">
        <v>133461</v>
      </c>
      <c r="G17" s="114">
        <v>133909</v>
      </c>
      <c r="H17" s="114">
        <v>134981</v>
      </c>
      <c r="I17" s="114">
        <v>135196</v>
      </c>
      <c r="J17" s="140">
        <v>135102</v>
      </c>
      <c r="K17" s="114">
        <v>-1641</v>
      </c>
      <c r="L17" s="116">
        <v>-1.2146378291957187</v>
      </c>
    </row>
    <row r="18" spans="1:12" s="110" customFormat="1" ht="15" customHeight="1" x14ac:dyDescent="0.2">
      <c r="A18" s="120"/>
      <c r="B18" s="119"/>
      <c r="C18" s="258" t="s">
        <v>106</v>
      </c>
      <c r="E18" s="113">
        <v>51.244932976674832</v>
      </c>
      <c r="F18" s="115">
        <v>68392</v>
      </c>
      <c r="G18" s="114">
        <v>68505</v>
      </c>
      <c r="H18" s="114">
        <v>69283</v>
      </c>
      <c r="I18" s="114">
        <v>69460</v>
      </c>
      <c r="J18" s="140">
        <v>69177</v>
      </c>
      <c r="K18" s="114">
        <v>-785</v>
      </c>
      <c r="L18" s="116">
        <v>-1.1347702270986022</v>
      </c>
    </row>
    <row r="19" spans="1:12" s="110" customFormat="1" ht="15" customHeight="1" x14ac:dyDescent="0.2">
      <c r="A19" s="120"/>
      <c r="B19" s="119"/>
      <c r="C19" s="258" t="s">
        <v>107</v>
      </c>
      <c r="E19" s="113">
        <v>48.755067023325168</v>
      </c>
      <c r="F19" s="115">
        <v>65069</v>
      </c>
      <c r="G19" s="114">
        <v>65404</v>
      </c>
      <c r="H19" s="114">
        <v>65698</v>
      </c>
      <c r="I19" s="114">
        <v>65736</v>
      </c>
      <c r="J19" s="140">
        <v>65925</v>
      </c>
      <c r="K19" s="114">
        <v>-856</v>
      </c>
      <c r="L19" s="116">
        <v>-1.298445202882063</v>
      </c>
    </row>
    <row r="20" spans="1:12" s="110" customFormat="1" ht="15" customHeight="1" x14ac:dyDescent="0.2">
      <c r="A20" s="120"/>
      <c r="B20" s="121" t="s">
        <v>110</v>
      </c>
      <c r="C20" s="258"/>
      <c r="E20" s="113">
        <v>23.702699433502005</v>
      </c>
      <c r="F20" s="115">
        <v>47029</v>
      </c>
      <c r="G20" s="114">
        <v>46916</v>
      </c>
      <c r="H20" s="114">
        <v>46973</v>
      </c>
      <c r="I20" s="114">
        <v>46446</v>
      </c>
      <c r="J20" s="140">
        <v>45844</v>
      </c>
      <c r="K20" s="114">
        <v>1185</v>
      </c>
      <c r="L20" s="116">
        <v>2.584852979670186</v>
      </c>
    </row>
    <row r="21" spans="1:12" s="110" customFormat="1" ht="15" customHeight="1" x14ac:dyDescent="0.2">
      <c r="A21" s="120"/>
      <c r="B21" s="119"/>
      <c r="C21" s="258" t="s">
        <v>106</v>
      </c>
      <c r="E21" s="113">
        <v>47.113483169958961</v>
      </c>
      <c r="F21" s="115">
        <v>22157</v>
      </c>
      <c r="G21" s="114">
        <v>22079</v>
      </c>
      <c r="H21" s="114">
        <v>22171</v>
      </c>
      <c r="I21" s="114">
        <v>21923</v>
      </c>
      <c r="J21" s="140">
        <v>21561</v>
      </c>
      <c r="K21" s="114">
        <v>596</v>
      </c>
      <c r="L21" s="116">
        <v>2.7642502666852189</v>
      </c>
    </row>
    <row r="22" spans="1:12" s="110" customFormat="1" ht="15" customHeight="1" x14ac:dyDescent="0.2">
      <c r="A22" s="120"/>
      <c r="B22" s="119"/>
      <c r="C22" s="258" t="s">
        <v>107</v>
      </c>
      <c r="E22" s="113">
        <v>52.886516830041039</v>
      </c>
      <c r="F22" s="115">
        <v>24872</v>
      </c>
      <c r="G22" s="114">
        <v>24837</v>
      </c>
      <c r="H22" s="114">
        <v>24802</v>
      </c>
      <c r="I22" s="114">
        <v>24523</v>
      </c>
      <c r="J22" s="140">
        <v>24283</v>
      </c>
      <c r="K22" s="114">
        <v>589</v>
      </c>
      <c r="L22" s="116">
        <v>2.4255652102293785</v>
      </c>
    </row>
    <row r="23" spans="1:12" s="110" customFormat="1" ht="15" customHeight="1" x14ac:dyDescent="0.2">
      <c r="A23" s="120"/>
      <c r="B23" s="121" t="s">
        <v>111</v>
      </c>
      <c r="C23" s="258"/>
      <c r="E23" s="113">
        <v>0.98280345946817738</v>
      </c>
      <c r="F23" s="115">
        <v>1950</v>
      </c>
      <c r="G23" s="114">
        <v>2017</v>
      </c>
      <c r="H23" s="114">
        <v>1930</v>
      </c>
      <c r="I23" s="114">
        <v>1851</v>
      </c>
      <c r="J23" s="140">
        <v>1762</v>
      </c>
      <c r="K23" s="114">
        <v>188</v>
      </c>
      <c r="L23" s="116">
        <v>10.669693530079455</v>
      </c>
    </row>
    <row r="24" spans="1:12" s="110" customFormat="1" ht="15" customHeight="1" x14ac:dyDescent="0.2">
      <c r="A24" s="120"/>
      <c r="B24" s="119"/>
      <c r="C24" s="258" t="s">
        <v>106</v>
      </c>
      <c r="E24" s="113">
        <v>64.615384615384613</v>
      </c>
      <c r="F24" s="115">
        <v>1260</v>
      </c>
      <c r="G24" s="114">
        <v>1291</v>
      </c>
      <c r="H24" s="114">
        <v>1251</v>
      </c>
      <c r="I24" s="114">
        <v>1205</v>
      </c>
      <c r="J24" s="140">
        <v>1132</v>
      </c>
      <c r="K24" s="114">
        <v>128</v>
      </c>
      <c r="L24" s="116">
        <v>11.307420494699647</v>
      </c>
    </row>
    <row r="25" spans="1:12" s="110" customFormat="1" ht="15" customHeight="1" x14ac:dyDescent="0.2">
      <c r="A25" s="120"/>
      <c r="B25" s="119"/>
      <c r="C25" s="258" t="s">
        <v>107</v>
      </c>
      <c r="E25" s="113">
        <v>35.384615384615387</v>
      </c>
      <c r="F25" s="115">
        <v>690</v>
      </c>
      <c r="G25" s="114">
        <v>726</v>
      </c>
      <c r="H25" s="114">
        <v>679</v>
      </c>
      <c r="I25" s="114">
        <v>646</v>
      </c>
      <c r="J25" s="140">
        <v>630</v>
      </c>
      <c r="K25" s="114">
        <v>60</v>
      </c>
      <c r="L25" s="116">
        <v>9.5238095238095237</v>
      </c>
    </row>
    <row r="26" spans="1:12" s="110" customFormat="1" ht="15" customHeight="1" x14ac:dyDescent="0.2">
      <c r="A26" s="120"/>
      <c r="C26" s="121" t="s">
        <v>187</v>
      </c>
      <c r="D26" s="110" t="s">
        <v>188</v>
      </c>
      <c r="E26" s="113">
        <v>0.29736104671088442</v>
      </c>
      <c r="F26" s="115">
        <v>590</v>
      </c>
      <c r="G26" s="114">
        <v>625</v>
      </c>
      <c r="H26" s="114">
        <v>596</v>
      </c>
      <c r="I26" s="114">
        <v>517</v>
      </c>
      <c r="J26" s="140">
        <v>498</v>
      </c>
      <c r="K26" s="114">
        <v>92</v>
      </c>
      <c r="L26" s="116">
        <v>18.473895582329316</v>
      </c>
    </row>
    <row r="27" spans="1:12" s="110" customFormat="1" ht="15" customHeight="1" x14ac:dyDescent="0.2">
      <c r="A27" s="120"/>
      <c r="B27" s="119"/>
      <c r="D27" s="259" t="s">
        <v>106</v>
      </c>
      <c r="E27" s="113">
        <v>56.271186440677965</v>
      </c>
      <c r="F27" s="115">
        <v>332</v>
      </c>
      <c r="G27" s="114">
        <v>340</v>
      </c>
      <c r="H27" s="114">
        <v>324</v>
      </c>
      <c r="I27" s="114">
        <v>287</v>
      </c>
      <c r="J27" s="140">
        <v>273</v>
      </c>
      <c r="K27" s="114">
        <v>59</v>
      </c>
      <c r="L27" s="116">
        <v>21.611721611721613</v>
      </c>
    </row>
    <row r="28" spans="1:12" s="110" customFormat="1" ht="15" customHeight="1" x14ac:dyDescent="0.2">
      <c r="A28" s="120"/>
      <c r="B28" s="119"/>
      <c r="D28" s="259" t="s">
        <v>107</v>
      </c>
      <c r="E28" s="113">
        <v>43.728813559322035</v>
      </c>
      <c r="F28" s="115">
        <v>258</v>
      </c>
      <c r="G28" s="114">
        <v>285</v>
      </c>
      <c r="H28" s="114">
        <v>272</v>
      </c>
      <c r="I28" s="114">
        <v>230</v>
      </c>
      <c r="J28" s="140">
        <v>225</v>
      </c>
      <c r="K28" s="114">
        <v>33</v>
      </c>
      <c r="L28" s="116">
        <v>14.666666666666666</v>
      </c>
    </row>
    <row r="29" spans="1:12" s="110" customFormat="1" ht="24.95" customHeight="1" x14ac:dyDescent="0.2">
      <c r="A29" s="604" t="s">
        <v>189</v>
      </c>
      <c r="B29" s="605"/>
      <c r="C29" s="605"/>
      <c r="D29" s="606"/>
      <c r="E29" s="113">
        <v>94.478156563111099</v>
      </c>
      <c r="F29" s="115">
        <v>187456</v>
      </c>
      <c r="G29" s="114">
        <v>188445</v>
      </c>
      <c r="H29" s="114">
        <v>190020</v>
      </c>
      <c r="I29" s="114">
        <v>187973</v>
      </c>
      <c r="J29" s="140">
        <v>188082</v>
      </c>
      <c r="K29" s="114">
        <v>-626</v>
      </c>
      <c r="L29" s="116">
        <v>-0.33283355132335896</v>
      </c>
    </row>
    <row r="30" spans="1:12" s="110" customFormat="1" ht="15" customHeight="1" x14ac:dyDescent="0.2">
      <c r="A30" s="120"/>
      <c r="B30" s="119"/>
      <c r="C30" s="258" t="s">
        <v>106</v>
      </c>
      <c r="E30" s="113">
        <v>49.822891771935815</v>
      </c>
      <c r="F30" s="115">
        <v>93396</v>
      </c>
      <c r="G30" s="114">
        <v>93847</v>
      </c>
      <c r="H30" s="114">
        <v>95066</v>
      </c>
      <c r="I30" s="114">
        <v>94010</v>
      </c>
      <c r="J30" s="140">
        <v>93858</v>
      </c>
      <c r="K30" s="114">
        <v>-462</v>
      </c>
      <c r="L30" s="116">
        <v>-0.49223294764431375</v>
      </c>
    </row>
    <row r="31" spans="1:12" s="110" customFormat="1" ht="15" customHeight="1" x14ac:dyDescent="0.2">
      <c r="A31" s="120"/>
      <c r="B31" s="119"/>
      <c r="C31" s="258" t="s">
        <v>107</v>
      </c>
      <c r="E31" s="113">
        <v>50.177108228064185</v>
      </c>
      <c r="F31" s="115">
        <v>94060</v>
      </c>
      <c r="G31" s="114">
        <v>94598</v>
      </c>
      <c r="H31" s="114">
        <v>94954</v>
      </c>
      <c r="I31" s="114">
        <v>93963</v>
      </c>
      <c r="J31" s="140">
        <v>94224</v>
      </c>
      <c r="K31" s="114">
        <v>-164</v>
      </c>
      <c r="L31" s="116">
        <v>-0.17405331974868399</v>
      </c>
    </row>
    <row r="32" spans="1:12" s="110" customFormat="1" ht="15" customHeight="1" x14ac:dyDescent="0.2">
      <c r="A32" s="120"/>
      <c r="B32" s="119" t="s">
        <v>117</v>
      </c>
      <c r="C32" s="258"/>
      <c r="E32" s="113">
        <v>5.4971473499586718</v>
      </c>
      <c r="F32" s="115">
        <v>10907</v>
      </c>
      <c r="G32" s="114">
        <v>10741</v>
      </c>
      <c r="H32" s="114">
        <v>10635</v>
      </c>
      <c r="I32" s="114">
        <v>10430</v>
      </c>
      <c r="J32" s="140">
        <v>10130</v>
      </c>
      <c r="K32" s="114">
        <v>777</v>
      </c>
      <c r="L32" s="116">
        <v>7.6702862783810462</v>
      </c>
    </row>
    <row r="33" spans="1:12" s="110" customFormat="1" ht="15" customHeight="1" x14ac:dyDescent="0.2">
      <c r="A33" s="120"/>
      <c r="B33" s="119"/>
      <c r="C33" s="258" t="s">
        <v>106</v>
      </c>
      <c r="E33" s="113">
        <v>71.770422664343997</v>
      </c>
      <c r="F33" s="115">
        <v>7828</v>
      </c>
      <c r="G33" s="114">
        <v>7733</v>
      </c>
      <c r="H33" s="114">
        <v>7707</v>
      </c>
      <c r="I33" s="114">
        <v>7564</v>
      </c>
      <c r="J33" s="140">
        <v>7329</v>
      </c>
      <c r="K33" s="114">
        <v>499</v>
      </c>
      <c r="L33" s="116">
        <v>6.8085686996861785</v>
      </c>
    </row>
    <row r="34" spans="1:12" s="110" customFormat="1" ht="15" customHeight="1" x14ac:dyDescent="0.2">
      <c r="A34" s="120"/>
      <c r="B34" s="119"/>
      <c r="C34" s="258" t="s">
        <v>107</v>
      </c>
      <c r="E34" s="113">
        <v>28.229577335656</v>
      </c>
      <c r="F34" s="115">
        <v>3079</v>
      </c>
      <c r="G34" s="114">
        <v>3008</v>
      </c>
      <c r="H34" s="114">
        <v>2928</v>
      </c>
      <c r="I34" s="114">
        <v>2866</v>
      </c>
      <c r="J34" s="140">
        <v>2801</v>
      </c>
      <c r="K34" s="114">
        <v>278</v>
      </c>
      <c r="L34" s="116">
        <v>9.9250267761513751</v>
      </c>
    </row>
    <row r="35" spans="1:12" s="110" customFormat="1" ht="24.95" customHeight="1" x14ac:dyDescent="0.2">
      <c r="A35" s="604" t="s">
        <v>190</v>
      </c>
      <c r="B35" s="605"/>
      <c r="C35" s="605"/>
      <c r="D35" s="606"/>
      <c r="E35" s="113">
        <v>68.817410237284037</v>
      </c>
      <c r="F35" s="115">
        <v>136542</v>
      </c>
      <c r="G35" s="114">
        <v>137239</v>
      </c>
      <c r="H35" s="114">
        <v>138817</v>
      </c>
      <c r="I35" s="114">
        <v>137230</v>
      </c>
      <c r="J35" s="140">
        <v>137246</v>
      </c>
      <c r="K35" s="114">
        <v>-704</v>
      </c>
      <c r="L35" s="116">
        <v>-0.51294755402707548</v>
      </c>
    </row>
    <row r="36" spans="1:12" s="110" customFormat="1" ht="15" customHeight="1" x14ac:dyDescent="0.2">
      <c r="A36" s="120"/>
      <c r="B36" s="119"/>
      <c r="C36" s="258" t="s">
        <v>106</v>
      </c>
      <c r="E36" s="113">
        <v>63.638294444200319</v>
      </c>
      <c r="F36" s="115">
        <v>86893</v>
      </c>
      <c r="G36" s="114">
        <v>87244</v>
      </c>
      <c r="H36" s="114">
        <v>88474</v>
      </c>
      <c r="I36" s="114">
        <v>87211</v>
      </c>
      <c r="J36" s="140">
        <v>86958</v>
      </c>
      <c r="K36" s="114">
        <v>-65</v>
      </c>
      <c r="L36" s="116">
        <v>-7.4748729271602379E-2</v>
      </c>
    </row>
    <row r="37" spans="1:12" s="110" customFormat="1" ht="15" customHeight="1" x14ac:dyDescent="0.2">
      <c r="A37" s="120"/>
      <c r="B37" s="119"/>
      <c r="C37" s="258" t="s">
        <v>107</v>
      </c>
      <c r="E37" s="113">
        <v>36.361705555799681</v>
      </c>
      <c r="F37" s="115">
        <v>49649</v>
      </c>
      <c r="G37" s="114">
        <v>49995</v>
      </c>
      <c r="H37" s="114">
        <v>50343</v>
      </c>
      <c r="I37" s="114">
        <v>50019</v>
      </c>
      <c r="J37" s="140">
        <v>50288</v>
      </c>
      <c r="K37" s="114">
        <v>-639</v>
      </c>
      <c r="L37" s="116">
        <v>-1.2706808781419026</v>
      </c>
    </row>
    <row r="38" spans="1:12" s="110" customFormat="1" ht="15" customHeight="1" x14ac:dyDescent="0.2">
      <c r="A38" s="120"/>
      <c r="B38" s="119" t="s">
        <v>182</v>
      </c>
      <c r="C38" s="258"/>
      <c r="E38" s="113">
        <v>31.182589762715963</v>
      </c>
      <c r="F38" s="115">
        <v>61870</v>
      </c>
      <c r="G38" s="114">
        <v>61994</v>
      </c>
      <c r="H38" s="114">
        <v>61882</v>
      </c>
      <c r="I38" s="114">
        <v>61223</v>
      </c>
      <c r="J38" s="140">
        <v>61018</v>
      </c>
      <c r="K38" s="114">
        <v>852</v>
      </c>
      <c r="L38" s="116">
        <v>1.3963092857845225</v>
      </c>
    </row>
    <row r="39" spans="1:12" s="110" customFormat="1" ht="15" customHeight="1" x14ac:dyDescent="0.2">
      <c r="A39" s="120"/>
      <c r="B39" s="119"/>
      <c r="C39" s="258" t="s">
        <v>106</v>
      </c>
      <c r="E39" s="113">
        <v>23.222886697914984</v>
      </c>
      <c r="F39" s="115">
        <v>14368</v>
      </c>
      <c r="G39" s="114">
        <v>14369</v>
      </c>
      <c r="H39" s="114">
        <v>14328</v>
      </c>
      <c r="I39" s="114">
        <v>14396</v>
      </c>
      <c r="J39" s="140">
        <v>14263</v>
      </c>
      <c r="K39" s="114">
        <v>105</v>
      </c>
      <c r="L39" s="116">
        <v>0.73617051111266918</v>
      </c>
    </row>
    <row r="40" spans="1:12" s="110" customFormat="1" ht="15" customHeight="1" x14ac:dyDescent="0.2">
      <c r="A40" s="120"/>
      <c r="B40" s="119"/>
      <c r="C40" s="258" t="s">
        <v>107</v>
      </c>
      <c r="E40" s="113">
        <v>76.777113302085013</v>
      </c>
      <c r="F40" s="115">
        <v>47502</v>
      </c>
      <c r="G40" s="114">
        <v>47625</v>
      </c>
      <c r="H40" s="114">
        <v>47554</v>
      </c>
      <c r="I40" s="114">
        <v>46827</v>
      </c>
      <c r="J40" s="140">
        <v>46755</v>
      </c>
      <c r="K40" s="114">
        <v>747</v>
      </c>
      <c r="L40" s="116">
        <v>1.5976900866217516</v>
      </c>
    </row>
    <row r="41" spans="1:12" s="110" customFormat="1" ht="24.75" customHeight="1" x14ac:dyDescent="0.2">
      <c r="A41" s="604" t="s">
        <v>519</v>
      </c>
      <c r="B41" s="605"/>
      <c r="C41" s="605"/>
      <c r="D41" s="606"/>
      <c r="E41" s="113">
        <v>3.4216680442715157</v>
      </c>
      <c r="F41" s="115">
        <v>6789</v>
      </c>
      <c r="G41" s="114">
        <v>7428</v>
      </c>
      <c r="H41" s="114">
        <v>7660</v>
      </c>
      <c r="I41" s="114">
        <v>6087</v>
      </c>
      <c r="J41" s="140">
        <v>6650</v>
      </c>
      <c r="K41" s="114">
        <v>139</v>
      </c>
      <c r="L41" s="116">
        <v>2.0902255639097747</v>
      </c>
    </row>
    <row r="42" spans="1:12" s="110" customFormat="1" ht="15" customHeight="1" x14ac:dyDescent="0.2">
      <c r="A42" s="120"/>
      <c r="B42" s="119"/>
      <c r="C42" s="258" t="s">
        <v>106</v>
      </c>
      <c r="E42" s="113">
        <v>61.216674031521578</v>
      </c>
      <c r="F42" s="115">
        <v>4156</v>
      </c>
      <c r="G42" s="114">
        <v>4634</v>
      </c>
      <c r="H42" s="114">
        <v>4767</v>
      </c>
      <c r="I42" s="114">
        <v>3760</v>
      </c>
      <c r="J42" s="140">
        <v>4097</v>
      </c>
      <c r="K42" s="114">
        <v>59</v>
      </c>
      <c r="L42" s="116">
        <v>1.4400781059311691</v>
      </c>
    </row>
    <row r="43" spans="1:12" s="110" customFormat="1" ht="15" customHeight="1" x14ac:dyDescent="0.2">
      <c r="A43" s="123"/>
      <c r="B43" s="124"/>
      <c r="C43" s="260" t="s">
        <v>107</v>
      </c>
      <c r="D43" s="261"/>
      <c r="E43" s="125">
        <v>38.783325968478422</v>
      </c>
      <c r="F43" s="143">
        <v>2633</v>
      </c>
      <c r="G43" s="144">
        <v>2794</v>
      </c>
      <c r="H43" s="144">
        <v>2893</v>
      </c>
      <c r="I43" s="144">
        <v>2327</v>
      </c>
      <c r="J43" s="145">
        <v>2553</v>
      </c>
      <c r="K43" s="144">
        <v>80</v>
      </c>
      <c r="L43" s="146">
        <v>3.1335683509596555</v>
      </c>
    </row>
    <row r="44" spans="1:12" s="110" customFormat="1" ht="45.75" customHeight="1" x14ac:dyDescent="0.2">
      <c r="A44" s="604" t="s">
        <v>191</v>
      </c>
      <c r="B44" s="605"/>
      <c r="C44" s="605"/>
      <c r="D44" s="606"/>
      <c r="E44" s="113">
        <v>1.375420841481362</v>
      </c>
      <c r="F44" s="115">
        <v>2729</v>
      </c>
      <c r="G44" s="114">
        <v>2747</v>
      </c>
      <c r="H44" s="114">
        <v>2748</v>
      </c>
      <c r="I44" s="114">
        <v>2718</v>
      </c>
      <c r="J44" s="140">
        <v>2745</v>
      </c>
      <c r="K44" s="114">
        <v>-16</v>
      </c>
      <c r="L44" s="116">
        <v>-0.58287795992714031</v>
      </c>
    </row>
    <row r="45" spans="1:12" s="110" customFormat="1" ht="15" customHeight="1" x14ac:dyDescent="0.2">
      <c r="A45" s="120"/>
      <c r="B45" s="119"/>
      <c r="C45" s="258" t="s">
        <v>106</v>
      </c>
      <c r="E45" s="113">
        <v>58.299743495786004</v>
      </c>
      <c r="F45" s="115">
        <v>1591</v>
      </c>
      <c r="G45" s="114">
        <v>1610</v>
      </c>
      <c r="H45" s="114">
        <v>1613</v>
      </c>
      <c r="I45" s="114">
        <v>1584</v>
      </c>
      <c r="J45" s="140">
        <v>1609</v>
      </c>
      <c r="K45" s="114">
        <v>-18</v>
      </c>
      <c r="L45" s="116">
        <v>-1.1187072715972655</v>
      </c>
    </row>
    <row r="46" spans="1:12" s="110" customFormat="1" ht="15" customHeight="1" x14ac:dyDescent="0.2">
      <c r="A46" s="123"/>
      <c r="B46" s="124"/>
      <c r="C46" s="260" t="s">
        <v>107</v>
      </c>
      <c r="D46" s="261"/>
      <c r="E46" s="125">
        <v>41.700256504213996</v>
      </c>
      <c r="F46" s="143">
        <v>1138</v>
      </c>
      <c r="G46" s="144">
        <v>1137</v>
      </c>
      <c r="H46" s="144">
        <v>1135</v>
      </c>
      <c r="I46" s="144">
        <v>1134</v>
      </c>
      <c r="J46" s="145">
        <v>1136</v>
      </c>
      <c r="K46" s="144">
        <v>2</v>
      </c>
      <c r="L46" s="146">
        <v>0.176056338028169</v>
      </c>
    </row>
    <row r="47" spans="1:12" s="110" customFormat="1" ht="39" customHeight="1" x14ac:dyDescent="0.2">
      <c r="A47" s="604" t="s">
        <v>520</v>
      </c>
      <c r="B47" s="607"/>
      <c r="C47" s="607"/>
      <c r="D47" s="608"/>
      <c r="E47" s="113">
        <v>0.30996109106304054</v>
      </c>
      <c r="F47" s="115">
        <v>615</v>
      </c>
      <c r="G47" s="114">
        <v>631</v>
      </c>
      <c r="H47" s="114">
        <v>591</v>
      </c>
      <c r="I47" s="114">
        <v>579</v>
      </c>
      <c r="J47" s="140">
        <v>629</v>
      </c>
      <c r="K47" s="114">
        <v>-14</v>
      </c>
      <c r="L47" s="116">
        <v>-2.2257551669316373</v>
      </c>
    </row>
    <row r="48" spans="1:12" s="110" customFormat="1" ht="15" customHeight="1" x14ac:dyDescent="0.2">
      <c r="A48" s="120"/>
      <c r="B48" s="119"/>
      <c r="C48" s="258" t="s">
        <v>106</v>
      </c>
      <c r="E48" s="113">
        <v>42.439024390243901</v>
      </c>
      <c r="F48" s="115">
        <v>261</v>
      </c>
      <c r="G48" s="114">
        <v>269</v>
      </c>
      <c r="H48" s="114">
        <v>255</v>
      </c>
      <c r="I48" s="114">
        <v>231</v>
      </c>
      <c r="J48" s="140">
        <v>250</v>
      </c>
      <c r="K48" s="114">
        <v>11</v>
      </c>
      <c r="L48" s="116">
        <v>4.4000000000000004</v>
      </c>
    </row>
    <row r="49" spans="1:12" s="110" customFormat="1" ht="15" customHeight="1" x14ac:dyDescent="0.2">
      <c r="A49" s="123"/>
      <c r="B49" s="124"/>
      <c r="C49" s="260" t="s">
        <v>107</v>
      </c>
      <c r="D49" s="261"/>
      <c r="E49" s="125">
        <v>57.560975609756099</v>
      </c>
      <c r="F49" s="143">
        <v>354</v>
      </c>
      <c r="G49" s="144">
        <v>362</v>
      </c>
      <c r="H49" s="144">
        <v>336</v>
      </c>
      <c r="I49" s="144">
        <v>348</v>
      </c>
      <c r="J49" s="145">
        <v>379</v>
      </c>
      <c r="K49" s="144">
        <v>-25</v>
      </c>
      <c r="L49" s="146">
        <v>-6.5963060686015833</v>
      </c>
    </row>
    <row r="50" spans="1:12" s="110" customFormat="1" ht="24.95" customHeight="1" x14ac:dyDescent="0.2">
      <c r="A50" s="609" t="s">
        <v>192</v>
      </c>
      <c r="B50" s="610"/>
      <c r="C50" s="610"/>
      <c r="D50" s="611"/>
      <c r="E50" s="262">
        <v>7.9758280749148236</v>
      </c>
      <c r="F50" s="263">
        <v>15825</v>
      </c>
      <c r="G50" s="264">
        <v>16239</v>
      </c>
      <c r="H50" s="264">
        <v>16557</v>
      </c>
      <c r="I50" s="264">
        <v>14984</v>
      </c>
      <c r="J50" s="265">
        <v>15044</v>
      </c>
      <c r="K50" s="263">
        <v>781</v>
      </c>
      <c r="L50" s="266">
        <v>5.1914384472214836</v>
      </c>
    </row>
    <row r="51" spans="1:12" s="110" customFormat="1" ht="15" customHeight="1" x14ac:dyDescent="0.2">
      <c r="A51" s="120"/>
      <c r="B51" s="119"/>
      <c r="C51" s="258" t="s">
        <v>106</v>
      </c>
      <c r="E51" s="113">
        <v>61.295418641390206</v>
      </c>
      <c r="F51" s="115">
        <v>9700</v>
      </c>
      <c r="G51" s="114">
        <v>9922</v>
      </c>
      <c r="H51" s="114">
        <v>10201</v>
      </c>
      <c r="I51" s="114">
        <v>9268</v>
      </c>
      <c r="J51" s="140">
        <v>9277</v>
      </c>
      <c r="K51" s="114">
        <v>423</v>
      </c>
      <c r="L51" s="116">
        <v>4.5596636843807268</v>
      </c>
    </row>
    <row r="52" spans="1:12" s="110" customFormat="1" ht="15" customHeight="1" x14ac:dyDescent="0.2">
      <c r="A52" s="120"/>
      <c r="B52" s="119"/>
      <c r="C52" s="258" t="s">
        <v>107</v>
      </c>
      <c r="E52" s="113">
        <v>38.704581358609794</v>
      </c>
      <c r="F52" s="115">
        <v>6125</v>
      </c>
      <c r="G52" s="114">
        <v>6317</v>
      </c>
      <c r="H52" s="114">
        <v>6356</v>
      </c>
      <c r="I52" s="114">
        <v>5716</v>
      </c>
      <c r="J52" s="140">
        <v>5767</v>
      </c>
      <c r="K52" s="114">
        <v>358</v>
      </c>
      <c r="L52" s="116">
        <v>6.2077336570140451</v>
      </c>
    </row>
    <row r="53" spans="1:12" s="110" customFormat="1" ht="15" customHeight="1" x14ac:dyDescent="0.2">
      <c r="A53" s="120"/>
      <c r="B53" s="119"/>
      <c r="C53" s="258" t="s">
        <v>187</v>
      </c>
      <c r="D53" s="110" t="s">
        <v>193</v>
      </c>
      <c r="E53" s="113">
        <v>31.311216429699844</v>
      </c>
      <c r="F53" s="115">
        <v>4955</v>
      </c>
      <c r="G53" s="114">
        <v>5672</v>
      </c>
      <c r="H53" s="114">
        <v>5943</v>
      </c>
      <c r="I53" s="114">
        <v>4428</v>
      </c>
      <c r="J53" s="140">
        <v>4768</v>
      </c>
      <c r="K53" s="114">
        <v>187</v>
      </c>
      <c r="L53" s="116">
        <v>3.9219798657718119</v>
      </c>
    </row>
    <row r="54" spans="1:12" s="110" customFormat="1" ht="15" customHeight="1" x14ac:dyDescent="0.2">
      <c r="A54" s="120"/>
      <c r="B54" s="119"/>
      <c r="D54" s="267" t="s">
        <v>194</v>
      </c>
      <c r="E54" s="113">
        <v>63.390514631685164</v>
      </c>
      <c r="F54" s="115">
        <v>3141</v>
      </c>
      <c r="G54" s="114">
        <v>3563</v>
      </c>
      <c r="H54" s="114">
        <v>3741</v>
      </c>
      <c r="I54" s="114">
        <v>2864</v>
      </c>
      <c r="J54" s="140">
        <v>3050</v>
      </c>
      <c r="K54" s="114">
        <v>91</v>
      </c>
      <c r="L54" s="116">
        <v>2.9836065573770494</v>
      </c>
    </row>
    <row r="55" spans="1:12" s="110" customFormat="1" ht="15" customHeight="1" x14ac:dyDescent="0.2">
      <c r="A55" s="120"/>
      <c r="B55" s="119"/>
      <c r="D55" s="267" t="s">
        <v>195</v>
      </c>
      <c r="E55" s="113">
        <v>36.609485368314836</v>
      </c>
      <c r="F55" s="115">
        <v>1814</v>
      </c>
      <c r="G55" s="114">
        <v>2109</v>
      </c>
      <c r="H55" s="114">
        <v>2202</v>
      </c>
      <c r="I55" s="114">
        <v>1564</v>
      </c>
      <c r="J55" s="140">
        <v>1718</v>
      </c>
      <c r="K55" s="114">
        <v>96</v>
      </c>
      <c r="L55" s="116">
        <v>5.5878928987194412</v>
      </c>
    </row>
    <row r="56" spans="1:12" s="110" customFormat="1" ht="15" customHeight="1" x14ac:dyDescent="0.2">
      <c r="A56" s="120"/>
      <c r="B56" s="119" t="s">
        <v>196</v>
      </c>
      <c r="C56" s="258"/>
      <c r="E56" s="113">
        <v>69.248331754127776</v>
      </c>
      <c r="F56" s="115">
        <v>137397</v>
      </c>
      <c r="G56" s="114">
        <v>137288</v>
      </c>
      <c r="H56" s="114">
        <v>138326</v>
      </c>
      <c r="I56" s="114">
        <v>137862</v>
      </c>
      <c r="J56" s="140">
        <v>137400</v>
      </c>
      <c r="K56" s="114">
        <v>-3</v>
      </c>
      <c r="L56" s="116">
        <v>-2.1834061135371178E-3</v>
      </c>
    </row>
    <row r="57" spans="1:12" s="110" customFormat="1" ht="15" customHeight="1" x14ac:dyDescent="0.2">
      <c r="A57" s="120"/>
      <c r="B57" s="119"/>
      <c r="C57" s="258" t="s">
        <v>106</v>
      </c>
      <c r="E57" s="113">
        <v>49.917392665050912</v>
      </c>
      <c r="F57" s="115">
        <v>68585</v>
      </c>
      <c r="G57" s="114">
        <v>68403</v>
      </c>
      <c r="H57" s="114">
        <v>69192</v>
      </c>
      <c r="I57" s="114">
        <v>69048</v>
      </c>
      <c r="J57" s="140">
        <v>68570</v>
      </c>
      <c r="K57" s="114">
        <v>15</v>
      </c>
      <c r="L57" s="116">
        <v>2.1875455738661221E-2</v>
      </c>
    </row>
    <row r="58" spans="1:12" s="110" customFormat="1" ht="15" customHeight="1" x14ac:dyDescent="0.2">
      <c r="A58" s="120"/>
      <c r="B58" s="119"/>
      <c r="C58" s="258" t="s">
        <v>107</v>
      </c>
      <c r="E58" s="113">
        <v>50.082607334949088</v>
      </c>
      <c r="F58" s="115">
        <v>68812</v>
      </c>
      <c r="G58" s="114">
        <v>68885</v>
      </c>
      <c r="H58" s="114">
        <v>69134</v>
      </c>
      <c r="I58" s="114">
        <v>68814</v>
      </c>
      <c r="J58" s="140">
        <v>68830</v>
      </c>
      <c r="K58" s="114">
        <v>-18</v>
      </c>
      <c r="L58" s="116">
        <v>-2.6151387476391109E-2</v>
      </c>
    </row>
    <row r="59" spans="1:12" s="110" customFormat="1" ht="15" customHeight="1" x14ac:dyDescent="0.2">
      <c r="A59" s="120"/>
      <c r="B59" s="119"/>
      <c r="C59" s="258" t="s">
        <v>105</v>
      </c>
      <c r="D59" s="110" t="s">
        <v>197</v>
      </c>
      <c r="E59" s="113">
        <v>91.431399521095798</v>
      </c>
      <c r="F59" s="115">
        <v>125624</v>
      </c>
      <c r="G59" s="114">
        <v>125428</v>
      </c>
      <c r="H59" s="114">
        <v>126439</v>
      </c>
      <c r="I59" s="114">
        <v>126028</v>
      </c>
      <c r="J59" s="140">
        <v>125604</v>
      </c>
      <c r="K59" s="114">
        <v>20</v>
      </c>
      <c r="L59" s="116">
        <v>1.5923059775166396E-2</v>
      </c>
    </row>
    <row r="60" spans="1:12" s="110" customFormat="1" ht="15" customHeight="1" x14ac:dyDescent="0.2">
      <c r="A60" s="120"/>
      <c r="B60" s="119"/>
      <c r="C60" s="258"/>
      <c r="D60" s="267" t="s">
        <v>198</v>
      </c>
      <c r="E60" s="113">
        <v>50.265872763166271</v>
      </c>
      <c r="F60" s="115">
        <v>63146</v>
      </c>
      <c r="G60" s="114">
        <v>62913</v>
      </c>
      <c r="H60" s="114">
        <v>63693</v>
      </c>
      <c r="I60" s="114">
        <v>63589</v>
      </c>
      <c r="J60" s="140">
        <v>63150</v>
      </c>
      <c r="K60" s="114">
        <v>-4</v>
      </c>
      <c r="L60" s="116">
        <v>-6.3341250989707044E-3</v>
      </c>
    </row>
    <row r="61" spans="1:12" s="110" customFormat="1" ht="15" customHeight="1" x14ac:dyDescent="0.2">
      <c r="A61" s="120"/>
      <c r="B61" s="119"/>
      <c r="C61" s="258"/>
      <c r="D61" s="267" t="s">
        <v>199</v>
      </c>
      <c r="E61" s="113">
        <v>49.734127236833729</v>
      </c>
      <c r="F61" s="115">
        <v>62478</v>
      </c>
      <c r="G61" s="114">
        <v>62515</v>
      </c>
      <c r="H61" s="114">
        <v>62746</v>
      </c>
      <c r="I61" s="114">
        <v>62439</v>
      </c>
      <c r="J61" s="140">
        <v>62454</v>
      </c>
      <c r="K61" s="114">
        <v>24</v>
      </c>
      <c r="L61" s="116">
        <v>3.8428283216447305E-2</v>
      </c>
    </row>
    <row r="62" spans="1:12" s="110" customFormat="1" ht="15" customHeight="1" x14ac:dyDescent="0.2">
      <c r="A62" s="120"/>
      <c r="B62" s="119"/>
      <c r="C62" s="258"/>
      <c r="D62" s="258" t="s">
        <v>200</v>
      </c>
      <c r="E62" s="113">
        <v>8.5686004789041981</v>
      </c>
      <c r="F62" s="115">
        <v>11773</v>
      </c>
      <c r="G62" s="114">
        <v>11860</v>
      </c>
      <c r="H62" s="114">
        <v>11887</v>
      </c>
      <c r="I62" s="114">
        <v>11834</v>
      </c>
      <c r="J62" s="140">
        <v>11796</v>
      </c>
      <c r="K62" s="114">
        <v>-23</v>
      </c>
      <c r="L62" s="116">
        <v>-0.1949813496100373</v>
      </c>
    </row>
    <row r="63" spans="1:12" s="110" customFormat="1" ht="15" customHeight="1" x14ac:dyDescent="0.2">
      <c r="A63" s="120"/>
      <c r="B63" s="119"/>
      <c r="C63" s="258"/>
      <c r="D63" s="267" t="s">
        <v>198</v>
      </c>
      <c r="E63" s="113">
        <v>46.198929754523064</v>
      </c>
      <c r="F63" s="115">
        <v>5439</v>
      </c>
      <c r="G63" s="114">
        <v>5490</v>
      </c>
      <c r="H63" s="114">
        <v>5499</v>
      </c>
      <c r="I63" s="114">
        <v>5459</v>
      </c>
      <c r="J63" s="140">
        <v>5420</v>
      </c>
      <c r="K63" s="114">
        <v>19</v>
      </c>
      <c r="L63" s="116">
        <v>0.35055350553505538</v>
      </c>
    </row>
    <row r="64" spans="1:12" s="110" customFormat="1" ht="15" customHeight="1" x14ac:dyDescent="0.2">
      <c r="A64" s="120"/>
      <c r="B64" s="119"/>
      <c r="C64" s="258"/>
      <c r="D64" s="267" t="s">
        <v>199</v>
      </c>
      <c r="E64" s="113">
        <v>53.801070245476936</v>
      </c>
      <c r="F64" s="115">
        <v>6334</v>
      </c>
      <c r="G64" s="114">
        <v>6370</v>
      </c>
      <c r="H64" s="114">
        <v>6388</v>
      </c>
      <c r="I64" s="114">
        <v>6375</v>
      </c>
      <c r="J64" s="140">
        <v>6376</v>
      </c>
      <c r="K64" s="114">
        <v>-42</v>
      </c>
      <c r="L64" s="116">
        <v>-0.65872020075282312</v>
      </c>
    </row>
    <row r="65" spans="1:12" s="110" customFormat="1" ht="15" customHeight="1" x14ac:dyDescent="0.2">
      <c r="A65" s="120"/>
      <c r="B65" s="119" t="s">
        <v>201</v>
      </c>
      <c r="C65" s="258"/>
      <c r="E65" s="113">
        <v>14.763219966534281</v>
      </c>
      <c r="F65" s="115">
        <v>29292</v>
      </c>
      <c r="G65" s="114">
        <v>29405</v>
      </c>
      <c r="H65" s="114">
        <v>29257</v>
      </c>
      <c r="I65" s="114">
        <v>29152</v>
      </c>
      <c r="J65" s="140">
        <v>29086</v>
      </c>
      <c r="K65" s="114">
        <v>206</v>
      </c>
      <c r="L65" s="116">
        <v>0.70824451626211926</v>
      </c>
    </row>
    <row r="66" spans="1:12" s="110" customFormat="1" ht="15" customHeight="1" x14ac:dyDescent="0.2">
      <c r="A66" s="120"/>
      <c r="B66" s="119"/>
      <c r="C66" s="258" t="s">
        <v>106</v>
      </c>
      <c r="E66" s="113">
        <v>47.777550184350673</v>
      </c>
      <c r="F66" s="115">
        <v>13995</v>
      </c>
      <c r="G66" s="114">
        <v>14072</v>
      </c>
      <c r="H66" s="114">
        <v>14016</v>
      </c>
      <c r="I66" s="114">
        <v>13974</v>
      </c>
      <c r="J66" s="140">
        <v>13944</v>
      </c>
      <c r="K66" s="114">
        <v>51</v>
      </c>
      <c r="L66" s="116">
        <v>0.36574870912220309</v>
      </c>
    </row>
    <row r="67" spans="1:12" s="110" customFormat="1" ht="15" customHeight="1" x14ac:dyDescent="0.2">
      <c r="A67" s="120"/>
      <c r="B67" s="119"/>
      <c r="C67" s="258" t="s">
        <v>107</v>
      </c>
      <c r="E67" s="113">
        <v>52.222449815649327</v>
      </c>
      <c r="F67" s="115">
        <v>15297</v>
      </c>
      <c r="G67" s="114">
        <v>15333</v>
      </c>
      <c r="H67" s="114">
        <v>15241</v>
      </c>
      <c r="I67" s="114">
        <v>15178</v>
      </c>
      <c r="J67" s="140">
        <v>15142</v>
      </c>
      <c r="K67" s="114">
        <v>155</v>
      </c>
      <c r="L67" s="116">
        <v>1.0236428477083608</v>
      </c>
    </row>
    <row r="68" spans="1:12" s="110" customFormat="1" ht="15" customHeight="1" x14ac:dyDescent="0.2">
      <c r="A68" s="120"/>
      <c r="B68" s="119"/>
      <c r="C68" s="258" t="s">
        <v>105</v>
      </c>
      <c r="D68" s="110" t="s">
        <v>202</v>
      </c>
      <c r="E68" s="113">
        <v>17.134371159360917</v>
      </c>
      <c r="F68" s="115">
        <v>5019</v>
      </c>
      <c r="G68" s="114">
        <v>4975</v>
      </c>
      <c r="H68" s="114">
        <v>4863</v>
      </c>
      <c r="I68" s="114">
        <v>4748</v>
      </c>
      <c r="J68" s="140">
        <v>4682</v>
      </c>
      <c r="K68" s="114">
        <v>337</v>
      </c>
      <c r="L68" s="116">
        <v>7.1977787270397267</v>
      </c>
    </row>
    <row r="69" spans="1:12" s="110" customFormat="1" ht="15" customHeight="1" x14ac:dyDescent="0.2">
      <c r="A69" s="120"/>
      <c r="B69" s="119"/>
      <c r="C69" s="258"/>
      <c r="D69" s="267" t="s">
        <v>198</v>
      </c>
      <c r="E69" s="113">
        <v>46.204423191870887</v>
      </c>
      <c r="F69" s="115">
        <v>2319</v>
      </c>
      <c r="G69" s="114">
        <v>2294</v>
      </c>
      <c r="H69" s="114">
        <v>2270</v>
      </c>
      <c r="I69" s="114">
        <v>2195</v>
      </c>
      <c r="J69" s="140">
        <v>2172</v>
      </c>
      <c r="K69" s="114">
        <v>147</v>
      </c>
      <c r="L69" s="116">
        <v>6.7679558011049723</v>
      </c>
    </row>
    <row r="70" spans="1:12" s="110" customFormat="1" ht="15" customHeight="1" x14ac:dyDescent="0.2">
      <c r="A70" s="120"/>
      <c r="B70" s="119"/>
      <c r="C70" s="258"/>
      <c r="D70" s="267" t="s">
        <v>199</v>
      </c>
      <c r="E70" s="113">
        <v>53.795576808129113</v>
      </c>
      <c r="F70" s="115">
        <v>2700</v>
      </c>
      <c r="G70" s="114">
        <v>2681</v>
      </c>
      <c r="H70" s="114">
        <v>2593</v>
      </c>
      <c r="I70" s="114">
        <v>2553</v>
      </c>
      <c r="J70" s="140">
        <v>2510</v>
      </c>
      <c r="K70" s="114">
        <v>190</v>
      </c>
      <c r="L70" s="116">
        <v>7.569721115537849</v>
      </c>
    </row>
    <row r="71" spans="1:12" s="110" customFormat="1" ht="15" customHeight="1" x14ac:dyDescent="0.2">
      <c r="A71" s="120"/>
      <c r="B71" s="119"/>
      <c r="C71" s="258"/>
      <c r="D71" s="110" t="s">
        <v>203</v>
      </c>
      <c r="E71" s="113">
        <v>75.044380718284856</v>
      </c>
      <c r="F71" s="115">
        <v>21982</v>
      </c>
      <c r="G71" s="114">
        <v>22144</v>
      </c>
      <c r="H71" s="114">
        <v>22117</v>
      </c>
      <c r="I71" s="114">
        <v>22121</v>
      </c>
      <c r="J71" s="140">
        <v>22126</v>
      </c>
      <c r="K71" s="114">
        <v>-144</v>
      </c>
      <c r="L71" s="116">
        <v>-0.65081804212238992</v>
      </c>
    </row>
    <row r="72" spans="1:12" s="110" customFormat="1" ht="15" customHeight="1" x14ac:dyDescent="0.2">
      <c r="A72" s="120"/>
      <c r="B72" s="119"/>
      <c r="C72" s="258"/>
      <c r="D72" s="267" t="s">
        <v>198</v>
      </c>
      <c r="E72" s="113">
        <v>47.061231917023022</v>
      </c>
      <c r="F72" s="115">
        <v>10345</v>
      </c>
      <c r="G72" s="114">
        <v>10436</v>
      </c>
      <c r="H72" s="114">
        <v>10402</v>
      </c>
      <c r="I72" s="114">
        <v>10435</v>
      </c>
      <c r="J72" s="140">
        <v>10430</v>
      </c>
      <c r="K72" s="114">
        <v>-85</v>
      </c>
      <c r="L72" s="116">
        <v>-0.81495685522531158</v>
      </c>
    </row>
    <row r="73" spans="1:12" s="110" customFormat="1" ht="15" customHeight="1" x14ac:dyDescent="0.2">
      <c r="A73" s="120"/>
      <c r="B73" s="119"/>
      <c r="C73" s="258"/>
      <c r="D73" s="267" t="s">
        <v>199</v>
      </c>
      <c r="E73" s="113">
        <v>52.938768082976978</v>
      </c>
      <c r="F73" s="115">
        <v>11637</v>
      </c>
      <c r="G73" s="114">
        <v>11708</v>
      </c>
      <c r="H73" s="114">
        <v>11715</v>
      </c>
      <c r="I73" s="114">
        <v>11686</v>
      </c>
      <c r="J73" s="140">
        <v>11696</v>
      </c>
      <c r="K73" s="114">
        <v>-59</v>
      </c>
      <c r="L73" s="116">
        <v>-0.50444596443228451</v>
      </c>
    </row>
    <row r="74" spans="1:12" s="110" customFormat="1" ht="15" customHeight="1" x14ac:dyDescent="0.2">
      <c r="A74" s="120"/>
      <c r="B74" s="119"/>
      <c r="C74" s="258"/>
      <c r="D74" s="110" t="s">
        <v>204</v>
      </c>
      <c r="E74" s="113">
        <v>7.8212481223542261</v>
      </c>
      <c r="F74" s="115">
        <v>2291</v>
      </c>
      <c r="G74" s="114">
        <v>2286</v>
      </c>
      <c r="H74" s="114">
        <v>2277</v>
      </c>
      <c r="I74" s="114">
        <v>2283</v>
      </c>
      <c r="J74" s="140">
        <v>2278</v>
      </c>
      <c r="K74" s="114">
        <v>13</v>
      </c>
      <c r="L74" s="116">
        <v>0.57067603160667257</v>
      </c>
    </row>
    <row r="75" spans="1:12" s="110" customFormat="1" ht="15" customHeight="1" x14ac:dyDescent="0.2">
      <c r="A75" s="120"/>
      <c r="B75" s="119"/>
      <c r="C75" s="258"/>
      <c r="D75" s="267" t="s">
        <v>198</v>
      </c>
      <c r="E75" s="113">
        <v>58.09690091663029</v>
      </c>
      <c r="F75" s="115">
        <v>1331</v>
      </c>
      <c r="G75" s="114">
        <v>1342</v>
      </c>
      <c r="H75" s="114">
        <v>1344</v>
      </c>
      <c r="I75" s="114">
        <v>1344</v>
      </c>
      <c r="J75" s="140">
        <v>1342</v>
      </c>
      <c r="K75" s="114">
        <v>-11</v>
      </c>
      <c r="L75" s="116">
        <v>-0.81967213114754101</v>
      </c>
    </row>
    <row r="76" spans="1:12" s="110" customFormat="1" ht="15" customHeight="1" x14ac:dyDescent="0.2">
      <c r="A76" s="120"/>
      <c r="B76" s="119"/>
      <c r="C76" s="258"/>
      <c r="D76" s="267" t="s">
        <v>199</v>
      </c>
      <c r="E76" s="113">
        <v>41.90309908336971</v>
      </c>
      <c r="F76" s="115">
        <v>960</v>
      </c>
      <c r="G76" s="114">
        <v>944</v>
      </c>
      <c r="H76" s="114">
        <v>933</v>
      </c>
      <c r="I76" s="114">
        <v>939</v>
      </c>
      <c r="J76" s="140">
        <v>936</v>
      </c>
      <c r="K76" s="114">
        <v>24</v>
      </c>
      <c r="L76" s="116">
        <v>2.5641025641025643</v>
      </c>
    </row>
    <row r="77" spans="1:12" s="110" customFormat="1" ht="15" customHeight="1" x14ac:dyDescent="0.2">
      <c r="A77" s="534"/>
      <c r="B77" s="119" t="s">
        <v>205</v>
      </c>
      <c r="C77" s="268"/>
      <c r="D77" s="182"/>
      <c r="E77" s="113">
        <v>8.0126202044231203</v>
      </c>
      <c r="F77" s="115">
        <v>15898</v>
      </c>
      <c r="G77" s="114">
        <v>16301</v>
      </c>
      <c r="H77" s="114">
        <v>16559</v>
      </c>
      <c r="I77" s="114">
        <v>16455</v>
      </c>
      <c r="J77" s="140">
        <v>16734</v>
      </c>
      <c r="K77" s="114">
        <v>-836</v>
      </c>
      <c r="L77" s="116">
        <v>-4.9958168997251109</v>
      </c>
    </row>
    <row r="78" spans="1:12" s="110" customFormat="1" ht="15" customHeight="1" x14ac:dyDescent="0.2">
      <c r="A78" s="120"/>
      <c r="B78" s="119"/>
      <c r="C78" s="268" t="s">
        <v>106</v>
      </c>
      <c r="D78" s="182"/>
      <c r="E78" s="113">
        <v>56.49138256384451</v>
      </c>
      <c r="F78" s="115">
        <v>8981</v>
      </c>
      <c r="G78" s="114">
        <v>9216</v>
      </c>
      <c r="H78" s="114">
        <v>9393</v>
      </c>
      <c r="I78" s="114">
        <v>9317</v>
      </c>
      <c r="J78" s="140">
        <v>9430</v>
      </c>
      <c r="K78" s="114">
        <v>-449</v>
      </c>
      <c r="L78" s="116">
        <v>-4.7613997879109222</v>
      </c>
    </row>
    <row r="79" spans="1:12" s="110" customFormat="1" ht="15" customHeight="1" x14ac:dyDescent="0.2">
      <c r="A79" s="123"/>
      <c r="B79" s="124"/>
      <c r="C79" s="260" t="s">
        <v>107</v>
      </c>
      <c r="D79" s="261"/>
      <c r="E79" s="125">
        <v>43.50861743615549</v>
      </c>
      <c r="F79" s="143">
        <v>6917</v>
      </c>
      <c r="G79" s="144">
        <v>7085</v>
      </c>
      <c r="H79" s="144">
        <v>7166</v>
      </c>
      <c r="I79" s="144">
        <v>7138</v>
      </c>
      <c r="J79" s="145">
        <v>7304</v>
      </c>
      <c r="K79" s="144">
        <v>-387</v>
      </c>
      <c r="L79" s="146">
        <v>-5.2984665936473165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198412</v>
      </c>
      <c r="E11" s="114">
        <v>199233</v>
      </c>
      <c r="F11" s="114">
        <v>200699</v>
      </c>
      <c r="G11" s="114">
        <v>198453</v>
      </c>
      <c r="H11" s="140">
        <v>198264</v>
      </c>
      <c r="I11" s="115">
        <v>148</v>
      </c>
      <c r="J11" s="116">
        <v>7.4647944155267723E-2</v>
      </c>
    </row>
    <row r="12" spans="1:15" s="110" customFormat="1" ht="24.95" customHeight="1" x14ac:dyDescent="0.2">
      <c r="A12" s="193" t="s">
        <v>132</v>
      </c>
      <c r="B12" s="194" t="s">
        <v>133</v>
      </c>
      <c r="C12" s="113">
        <v>1.4555571235610749</v>
      </c>
      <c r="D12" s="115">
        <v>2888</v>
      </c>
      <c r="E12" s="114">
        <v>2808</v>
      </c>
      <c r="F12" s="114">
        <v>3000</v>
      </c>
      <c r="G12" s="114">
        <v>2970</v>
      </c>
      <c r="H12" s="140">
        <v>2972</v>
      </c>
      <c r="I12" s="115">
        <v>-84</v>
      </c>
      <c r="J12" s="116">
        <v>-2.826379542395693</v>
      </c>
    </row>
    <row r="13" spans="1:15" s="110" customFormat="1" ht="24.95" customHeight="1" x14ac:dyDescent="0.2">
      <c r="A13" s="193" t="s">
        <v>134</v>
      </c>
      <c r="B13" s="199" t="s">
        <v>214</v>
      </c>
      <c r="C13" s="113">
        <v>3.3430437675140618</v>
      </c>
      <c r="D13" s="115">
        <v>6633</v>
      </c>
      <c r="E13" s="114">
        <v>6672</v>
      </c>
      <c r="F13" s="114">
        <v>6700</v>
      </c>
      <c r="G13" s="114">
        <v>6638</v>
      </c>
      <c r="H13" s="140">
        <v>6644</v>
      </c>
      <c r="I13" s="115">
        <v>-11</v>
      </c>
      <c r="J13" s="116">
        <v>-0.16556291390728478</v>
      </c>
    </row>
    <row r="14" spans="1:15" s="287" customFormat="1" ht="24" customHeight="1" x14ac:dyDescent="0.2">
      <c r="A14" s="193" t="s">
        <v>215</v>
      </c>
      <c r="B14" s="199" t="s">
        <v>137</v>
      </c>
      <c r="C14" s="113">
        <v>14.586819345604097</v>
      </c>
      <c r="D14" s="115">
        <v>28942</v>
      </c>
      <c r="E14" s="114">
        <v>29107</v>
      </c>
      <c r="F14" s="114">
        <v>29247</v>
      </c>
      <c r="G14" s="114">
        <v>29238</v>
      </c>
      <c r="H14" s="140">
        <v>29402</v>
      </c>
      <c r="I14" s="115">
        <v>-460</v>
      </c>
      <c r="J14" s="116">
        <v>-1.5645194204475885</v>
      </c>
      <c r="K14" s="110"/>
      <c r="L14" s="110"/>
      <c r="M14" s="110"/>
      <c r="N14" s="110"/>
      <c r="O14" s="110"/>
    </row>
    <row r="15" spans="1:15" s="110" customFormat="1" ht="24.75" customHeight="1" x14ac:dyDescent="0.2">
      <c r="A15" s="193" t="s">
        <v>216</v>
      </c>
      <c r="B15" s="199" t="s">
        <v>217</v>
      </c>
      <c r="C15" s="113">
        <v>3.458964175553898</v>
      </c>
      <c r="D15" s="115">
        <v>6863</v>
      </c>
      <c r="E15" s="114">
        <v>6914</v>
      </c>
      <c r="F15" s="114">
        <v>6965</v>
      </c>
      <c r="G15" s="114">
        <v>7254</v>
      </c>
      <c r="H15" s="140">
        <v>7285</v>
      </c>
      <c r="I15" s="115">
        <v>-422</v>
      </c>
      <c r="J15" s="116">
        <v>-5.7927247769389156</v>
      </c>
    </row>
    <row r="16" spans="1:15" s="287" customFormat="1" ht="24.95" customHeight="1" x14ac:dyDescent="0.2">
      <c r="A16" s="193" t="s">
        <v>218</v>
      </c>
      <c r="B16" s="199" t="s">
        <v>141</v>
      </c>
      <c r="C16" s="113">
        <v>7.9934681370078424</v>
      </c>
      <c r="D16" s="115">
        <v>15860</v>
      </c>
      <c r="E16" s="114">
        <v>16050</v>
      </c>
      <c r="F16" s="114">
        <v>16070</v>
      </c>
      <c r="G16" s="114">
        <v>15777</v>
      </c>
      <c r="H16" s="140">
        <v>15840</v>
      </c>
      <c r="I16" s="115">
        <v>20</v>
      </c>
      <c r="J16" s="116">
        <v>0.12626262626262627</v>
      </c>
      <c r="K16" s="110"/>
      <c r="L16" s="110"/>
      <c r="M16" s="110"/>
      <c r="N16" s="110"/>
      <c r="O16" s="110"/>
    </row>
    <row r="17" spans="1:15" s="110" customFormat="1" ht="24.95" customHeight="1" x14ac:dyDescent="0.2">
      <c r="A17" s="193" t="s">
        <v>219</v>
      </c>
      <c r="B17" s="199" t="s">
        <v>220</v>
      </c>
      <c r="C17" s="113">
        <v>3.1343870330423562</v>
      </c>
      <c r="D17" s="115">
        <v>6219</v>
      </c>
      <c r="E17" s="114">
        <v>6143</v>
      </c>
      <c r="F17" s="114">
        <v>6212</v>
      </c>
      <c r="G17" s="114">
        <v>6207</v>
      </c>
      <c r="H17" s="140">
        <v>6277</v>
      </c>
      <c r="I17" s="115">
        <v>-58</v>
      </c>
      <c r="J17" s="116">
        <v>-0.92400828421220327</v>
      </c>
    </row>
    <row r="18" spans="1:15" s="287" customFormat="1" ht="24.95" customHeight="1" x14ac:dyDescent="0.2">
      <c r="A18" s="201" t="s">
        <v>144</v>
      </c>
      <c r="B18" s="202" t="s">
        <v>145</v>
      </c>
      <c r="C18" s="113">
        <v>6.693143559865331</v>
      </c>
      <c r="D18" s="115">
        <v>13280</v>
      </c>
      <c r="E18" s="114">
        <v>13200</v>
      </c>
      <c r="F18" s="114">
        <v>13609</v>
      </c>
      <c r="G18" s="114">
        <v>13248</v>
      </c>
      <c r="H18" s="140">
        <v>12979</v>
      </c>
      <c r="I18" s="115">
        <v>301</v>
      </c>
      <c r="J18" s="116">
        <v>2.3191309037676247</v>
      </c>
      <c r="K18" s="110"/>
      <c r="L18" s="110"/>
      <c r="M18" s="110"/>
      <c r="N18" s="110"/>
      <c r="O18" s="110"/>
    </row>
    <row r="19" spans="1:15" s="110" customFormat="1" ht="24.95" customHeight="1" x14ac:dyDescent="0.2">
      <c r="A19" s="193" t="s">
        <v>146</v>
      </c>
      <c r="B19" s="199" t="s">
        <v>147</v>
      </c>
      <c r="C19" s="113">
        <v>13.524383605830293</v>
      </c>
      <c r="D19" s="115">
        <v>26834</v>
      </c>
      <c r="E19" s="114">
        <v>26909</v>
      </c>
      <c r="F19" s="114">
        <v>26970</v>
      </c>
      <c r="G19" s="114">
        <v>26781</v>
      </c>
      <c r="H19" s="140">
        <v>26985</v>
      </c>
      <c r="I19" s="115">
        <v>-151</v>
      </c>
      <c r="J19" s="116">
        <v>-0.55957013155456736</v>
      </c>
    </row>
    <row r="20" spans="1:15" s="287" customFormat="1" ht="24.95" customHeight="1" x14ac:dyDescent="0.2">
      <c r="A20" s="193" t="s">
        <v>148</v>
      </c>
      <c r="B20" s="199" t="s">
        <v>149</v>
      </c>
      <c r="C20" s="113">
        <v>6.1851097715863963</v>
      </c>
      <c r="D20" s="115">
        <v>12272</v>
      </c>
      <c r="E20" s="114">
        <v>12333</v>
      </c>
      <c r="F20" s="114">
        <v>12383</v>
      </c>
      <c r="G20" s="114">
        <v>12052</v>
      </c>
      <c r="H20" s="140">
        <v>12068</v>
      </c>
      <c r="I20" s="115">
        <v>204</v>
      </c>
      <c r="J20" s="116">
        <v>1.6904209479615513</v>
      </c>
      <c r="K20" s="110"/>
      <c r="L20" s="110"/>
      <c r="M20" s="110"/>
      <c r="N20" s="110"/>
      <c r="O20" s="110"/>
    </row>
    <row r="21" spans="1:15" s="110" customFormat="1" ht="24.95" customHeight="1" x14ac:dyDescent="0.2">
      <c r="A21" s="201" t="s">
        <v>150</v>
      </c>
      <c r="B21" s="202" t="s">
        <v>151</v>
      </c>
      <c r="C21" s="113">
        <v>2.5956091365441605</v>
      </c>
      <c r="D21" s="115">
        <v>5150</v>
      </c>
      <c r="E21" s="114">
        <v>5222</v>
      </c>
      <c r="F21" s="114">
        <v>5291</v>
      </c>
      <c r="G21" s="114">
        <v>5269</v>
      </c>
      <c r="H21" s="140">
        <v>5200</v>
      </c>
      <c r="I21" s="115">
        <v>-50</v>
      </c>
      <c r="J21" s="116">
        <v>-0.96153846153846156</v>
      </c>
    </row>
    <row r="22" spans="1:15" s="110" customFormat="1" ht="24.95" customHeight="1" x14ac:dyDescent="0.2">
      <c r="A22" s="201" t="s">
        <v>152</v>
      </c>
      <c r="B22" s="199" t="s">
        <v>153</v>
      </c>
      <c r="C22" s="113">
        <v>2.0684232808499488</v>
      </c>
      <c r="D22" s="115">
        <v>4104</v>
      </c>
      <c r="E22" s="114">
        <v>4051</v>
      </c>
      <c r="F22" s="114">
        <v>3988</v>
      </c>
      <c r="G22" s="114">
        <v>3946</v>
      </c>
      <c r="H22" s="140">
        <v>3918</v>
      </c>
      <c r="I22" s="115">
        <v>186</v>
      </c>
      <c r="J22" s="116">
        <v>4.7473200612557429</v>
      </c>
    </row>
    <row r="23" spans="1:15" s="110" customFormat="1" ht="24.95" customHeight="1" x14ac:dyDescent="0.2">
      <c r="A23" s="193" t="s">
        <v>154</v>
      </c>
      <c r="B23" s="199" t="s">
        <v>155</v>
      </c>
      <c r="C23" s="113">
        <v>1.7342701046307682</v>
      </c>
      <c r="D23" s="115">
        <v>3441</v>
      </c>
      <c r="E23" s="114">
        <v>3392</v>
      </c>
      <c r="F23" s="114">
        <v>3423</v>
      </c>
      <c r="G23" s="114">
        <v>3385</v>
      </c>
      <c r="H23" s="140">
        <v>3397</v>
      </c>
      <c r="I23" s="115">
        <v>44</v>
      </c>
      <c r="J23" s="116">
        <v>1.2952605239917574</v>
      </c>
    </row>
    <row r="24" spans="1:15" s="110" customFormat="1" ht="24.95" customHeight="1" x14ac:dyDescent="0.2">
      <c r="A24" s="193" t="s">
        <v>156</v>
      </c>
      <c r="B24" s="199" t="s">
        <v>221</v>
      </c>
      <c r="C24" s="113">
        <v>5.4538031973872547</v>
      </c>
      <c r="D24" s="115">
        <v>10821</v>
      </c>
      <c r="E24" s="114">
        <v>10920</v>
      </c>
      <c r="F24" s="114">
        <v>10881</v>
      </c>
      <c r="G24" s="114">
        <v>10942</v>
      </c>
      <c r="H24" s="140">
        <v>10994</v>
      </c>
      <c r="I24" s="115">
        <v>-173</v>
      </c>
      <c r="J24" s="116">
        <v>-1.5735855921411679</v>
      </c>
    </row>
    <row r="25" spans="1:15" s="110" customFormat="1" ht="24.95" customHeight="1" x14ac:dyDescent="0.2">
      <c r="A25" s="193" t="s">
        <v>222</v>
      </c>
      <c r="B25" s="204" t="s">
        <v>159</v>
      </c>
      <c r="C25" s="113">
        <v>7.5867387053202426</v>
      </c>
      <c r="D25" s="115">
        <v>15053</v>
      </c>
      <c r="E25" s="114">
        <v>15260</v>
      </c>
      <c r="F25" s="114">
        <v>15443</v>
      </c>
      <c r="G25" s="114">
        <v>15267</v>
      </c>
      <c r="H25" s="140">
        <v>15203</v>
      </c>
      <c r="I25" s="115">
        <v>-150</v>
      </c>
      <c r="J25" s="116">
        <v>-0.98664737222916532</v>
      </c>
    </row>
    <row r="26" spans="1:15" s="110" customFormat="1" ht="24.95" customHeight="1" x14ac:dyDescent="0.2">
      <c r="A26" s="201">
        <v>782.78300000000002</v>
      </c>
      <c r="B26" s="203" t="s">
        <v>160</v>
      </c>
      <c r="C26" s="113">
        <v>1.9555268834546298</v>
      </c>
      <c r="D26" s="115">
        <v>3880</v>
      </c>
      <c r="E26" s="114">
        <v>4138</v>
      </c>
      <c r="F26" s="114">
        <v>4501</v>
      </c>
      <c r="G26" s="114">
        <v>4498</v>
      </c>
      <c r="H26" s="140">
        <v>4421</v>
      </c>
      <c r="I26" s="115">
        <v>-541</v>
      </c>
      <c r="J26" s="116">
        <v>-12.237050441076679</v>
      </c>
    </row>
    <row r="27" spans="1:15" s="110" customFormat="1" ht="24.95" customHeight="1" x14ac:dyDescent="0.2">
      <c r="A27" s="193" t="s">
        <v>161</v>
      </c>
      <c r="B27" s="199" t="s">
        <v>223</v>
      </c>
      <c r="C27" s="113">
        <v>8.5478700885027123</v>
      </c>
      <c r="D27" s="115">
        <v>16960</v>
      </c>
      <c r="E27" s="114">
        <v>17059</v>
      </c>
      <c r="F27" s="114">
        <v>17137</v>
      </c>
      <c r="G27" s="114">
        <v>16874</v>
      </c>
      <c r="H27" s="140">
        <v>16847</v>
      </c>
      <c r="I27" s="115">
        <v>113</v>
      </c>
      <c r="J27" s="116">
        <v>0.67074256544191846</v>
      </c>
    </row>
    <row r="28" spans="1:15" s="110" customFormat="1" ht="24.95" customHeight="1" x14ac:dyDescent="0.2">
      <c r="A28" s="193" t="s">
        <v>163</v>
      </c>
      <c r="B28" s="199" t="s">
        <v>164</v>
      </c>
      <c r="C28" s="113">
        <v>4.9452654073342339</v>
      </c>
      <c r="D28" s="115">
        <v>9812</v>
      </c>
      <c r="E28" s="114">
        <v>9880</v>
      </c>
      <c r="F28" s="114">
        <v>9937</v>
      </c>
      <c r="G28" s="114">
        <v>9992</v>
      </c>
      <c r="H28" s="140">
        <v>9981</v>
      </c>
      <c r="I28" s="115">
        <v>-169</v>
      </c>
      <c r="J28" s="116">
        <v>-1.6932171125137763</v>
      </c>
    </row>
    <row r="29" spans="1:15" s="110" customFormat="1" ht="24.95" customHeight="1" x14ac:dyDescent="0.2">
      <c r="A29" s="193">
        <v>86</v>
      </c>
      <c r="B29" s="199" t="s">
        <v>165</v>
      </c>
      <c r="C29" s="113">
        <v>8.0559643569945365</v>
      </c>
      <c r="D29" s="115">
        <v>15984</v>
      </c>
      <c r="E29" s="114">
        <v>15882</v>
      </c>
      <c r="F29" s="114">
        <v>15821</v>
      </c>
      <c r="G29" s="114">
        <v>15411</v>
      </c>
      <c r="H29" s="140">
        <v>15371</v>
      </c>
      <c r="I29" s="115">
        <v>613</v>
      </c>
      <c r="J29" s="116">
        <v>3.9880294060243315</v>
      </c>
    </row>
    <row r="30" spans="1:15" s="110" customFormat="1" ht="24.95" customHeight="1" x14ac:dyDescent="0.2">
      <c r="A30" s="193">
        <v>87.88</v>
      </c>
      <c r="B30" s="204" t="s">
        <v>166</v>
      </c>
      <c r="C30" s="113">
        <v>7.697619095619217</v>
      </c>
      <c r="D30" s="115">
        <v>15273</v>
      </c>
      <c r="E30" s="114">
        <v>15218</v>
      </c>
      <c r="F30" s="114">
        <v>15163</v>
      </c>
      <c r="G30" s="114">
        <v>14815</v>
      </c>
      <c r="H30" s="140">
        <v>14763</v>
      </c>
      <c r="I30" s="115">
        <v>510</v>
      </c>
      <c r="J30" s="116">
        <v>3.4545824019508231</v>
      </c>
    </row>
    <row r="31" spans="1:15" s="110" customFormat="1" ht="24.95" customHeight="1" x14ac:dyDescent="0.2">
      <c r="A31" s="193" t="s">
        <v>167</v>
      </c>
      <c r="B31" s="199" t="s">
        <v>168</v>
      </c>
      <c r="C31" s="113">
        <v>3.5708525694010445</v>
      </c>
      <c r="D31" s="115">
        <v>7085</v>
      </c>
      <c r="E31" s="114">
        <v>7182</v>
      </c>
      <c r="F31" s="114">
        <v>7205</v>
      </c>
      <c r="G31" s="114">
        <v>7127</v>
      </c>
      <c r="H31" s="140">
        <v>7119</v>
      </c>
      <c r="I31" s="115">
        <v>-34</v>
      </c>
      <c r="J31" s="116">
        <v>-0.47759516786065459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1.4555571235610749</v>
      </c>
      <c r="D34" s="115">
        <v>2888</v>
      </c>
      <c r="E34" s="114">
        <v>2808</v>
      </c>
      <c r="F34" s="114">
        <v>3000</v>
      </c>
      <c r="G34" s="114">
        <v>2970</v>
      </c>
      <c r="H34" s="140">
        <v>2972</v>
      </c>
      <c r="I34" s="115">
        <v>-84</v>
      </c>
      <c r="J34" s="116">
        <v>-2.826379542395693</v>
      </c>
    </row>
    <row r="35" spans="1:10" s="110" customFormat="1" ht="24.95" customHeight="1" x14ac:dyDescent="0.2">
      <c r="A35" s="292" t="s">
        <v>171</v>
      </c>
      <c r="B35" s="293" t="s">
        <v>172</v>
      </c>
      <c r="C35" s="113">
        <v>24.62300667298349</v>
      </c>
      <c r="D35" s="115">
        <v>48855</v>
      </c>
      <c r="E35" s="114">
        <v>48979</v>
      </c>
      <c r="F35" s="114">
        <v>49556</v>
      </c>
      <c r="G35" s="114">
        <v>49124</v>
      </c>
      <c r="H35" s="140">
        <v>49025</v>
      </c>
      <c r="I35" s="115">
        <v>-170</v>
      </c>
      <c r="J35" s="116">
        <v>-0.34676185619581845</v>
      </c>
    </row>
    <row r="36" spans="1:10" s="110" customFormat="1" ht="24.95" customHeight="1" x14ac:dyDescent="0.2">
      <c r="A36" s="294" t="s">
        <v>173</v>
      </c>
      <c r="B36" s="295" t="s">
        <v>174</v>
      </c>
      <c r="C36" s="125">
        <v>73.921436203455443</v>
      </c>
      <c r="D36" s="143">
        <v>146669</v>
      </c>
      <c r="E36" s="144">
        <v>147446</v>
      </c>
      <c r="F36" s="144">
        <v>148143</v>
      </c>
      <c r="G36" s="144">
        <v>146359</v>
      </c>
      <c r="H36" s="145">
        <v>146267</v>
      </c>
      <c r="I36" s="143">
        <v>402</v>
      </c>
      <c r="J36" s="146">
        <v>0.2748398476758257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2020-09-28T06:35:51Z</dcterms:created>
  <dcterms:modified xsi:type="dcterms:W3CDTF">2020-09-28T10:31:53Z</dcterms:modified>
</cp:coreProperties>
</file>