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J74" i="24"/>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G69" i="24"/>
  <c r="F69" i="24"/>
  <c r="E69" i="24"/>
  <c r="L68" i="24"/>
  <c r="H68" i="24" s="1"/>
  <c r="J68" i="24" s="1"/>
  <c r="G68" i="24"/>
  <c r="F68" i="24"/>
  <c r="E68" i="24"/>
  <c r="L67" i="24"/>
  <c r="H67" i="24" s="1"/>
  <c r="J67" i="24" s="1"/>
  <c r="G67" i="24"/>
  <c r="F67" i="24"/>
  <c r="E67" i="24"/>
  <c r="L66" i="24"/>
  <c r="H66" i="24" s="1"/>
  <c r="J66" i="24"/>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G61" i="24"/>
  <c r="F61" i="24"/>
  <c r="E61" i="24"/>
  <c r="L60" i="24"/>
  <c r="H60" i="24" s="1"/>
  <c r="J60" i="24" s="1"/>
  <c r="G60" i="24"/>
  <c r="F60" i="24"/>
  <c r="E60" i="24"/>
  <c r="L59" i="24"/>
  <c r="H59" i="24" s="1"/>
  <c r="J59" i="24" s="1"/>
  <c r="G59" i="24"/>
  <c r="F59" i="24"/>
  <c r="E59" i="24"/>
  <c r="L58" i="24"/>
  <c r="H58" i="24" s="1"/>
  <c r="J58" i="24"/>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c r="G54" i="24"/>
  <c r="F54" i="24"/>
  <c r="E54" i="24"/>
  <c r="L53" i="24"/>
  <c r="H53" i="24" s="1"/>
  <c r="G53" i="24"/>
  <c r="F53" i="24"/>
  <c r="E53" i="24"/>
  <c r="L52" i="24"/>
  <c r="H52" i="24" s="1"/>
  <c r="J52" i="24" s="1"/>
  <c r="G52" i="24"/>
  <c r="F52" i="24"/>
  <c r="E52" i="24"/>
  <c r="L51" i="24"/>
  <c r="H51" i="24" s="1"/>
  <c r="J51" i="24" s="1"/>
  <c r="G51" i="24"/>
  <c r="F51" i="24"/>
  <c r="E51" i="24"/>
  <c r="L44" i="24"/>
  <c r="I44" i="24"/>
  <c r="G44" i="24"/>
  <c r="D44" i="24"/>
  <c r="C44" i="24"/>
  <c r="M44" i="24" s="1"/>
  <c r="B44" i="24"/>
  <c r="K44" i="24" s="1"/>
  <c r="M43" i="24"/>
  <c r="K43" i="24"/>
  <c r="H43" i="24"/>
  <c r="F43" i="24"/>
  <c r="E43" i="24"/>
  <c r="C43" i="24"/>
  <c r="B43" i="24"/>
  <c r="D43" i="24" s="1"/>
  <c r="L42" i="24"/>
  <c r="I42" i="24"/>
  <c r="G42" i="24"/>
  <c r="D42" i="24"/>
  <c r="C42" i="24"/>
  <c r="M42" i="24" s="1"/>
  <c r="B42" i="24"/>
  <c r="K42" i="24" s="1"/>
  <c r="K41" i="24"/>
  <c r="H41" i="24"/>
  <c r="F41" i="24"/>
  <c r="E41" i="24"/>
  <c r="C41" i="24"/>
  <c r="M41" i="24" s="1"/>
  <c r="B41" i="24"/>
  <c r="D41" i="24" s="1"/>
  <c r="L40" i="24"/>
  <c r="I40" i="24"/>
  <c r="G40" i="24"/>
  <c r="D40" i="24"/>
  <c r="C40" i="24"/>
  <c r="M40" i="24" s="1"/>
  <c r="B40" i="24"/>
  <c r="K40" i="24" s="1"/>
  <c r="M36" i="24"/>
  <c r="L36" i="24"/>
  <c r="K36" i="24"/>
  <c r="J36" i="24"/>
  <c r="I36" i="24"/>
  <c r="H36" i="24"/>
  <c r="G36" i="24"/>
  <c r="F36" i="24"/>
  <c r="E36" i="24"/>
  <c r="D36" i="24"/>
  <c r="M24" i="24"/>
  <c r="K57" i="15"/>
  <c r="L57" i="15" s="1"/>
  <c r="C45" i="24"/>
  <c r="C38" i="24"/>
  <c r="C37" i="24"/>
  <c r="C35" i="24"/>
  <c r="I35" i="24" s="1"/>
  <c r="C34" i="24"/>
  <c r="G34" i="24" s="1"/>
  <c r="C33" i="24"/>
  <c r="C32" i="24"/>
  <c r="M32" i="24" s="1"/>
  <c r="C31" i="24"/>
  <c r="C30" i="24"/>
  <c r="G30" i="24" s="1"/>
  <c r="C29" i="24"/>
  <c r="C28" i="24"/>
  <c r="C27" i="24"/>
  <c r="C26" i="24"/>
  <c r="G26" i="24" s="1"/>
  <c r="C25" i="24"/>
  <c r="C24" i="24"/>
  <c r="C23" i="24"/>
  <c r="C22" i="24"/>
  <c r="G22" i="24" s="1"/>
  <c r="C21" i="24"/>
  <c r="C20" i="24"/>
  <c r="C19" i="24"/>
  <c r="C18" i="24"/>
  <c r="G18" i="24" s="1"/>
  <c r="C17" i="24"/>
  <c r="C16" i="24"/>
  <c r="C15" i="24"/>
  <c r="C9" i="24"/>
  <c r="C8" i="24"/>
  <c r="C7" i="24"/>
  <c r="I7" i="24" s="1"/>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E22" i="24" l="1"/>
  <c r="E30" i="24"/>
  <c r="K8" i="24"/>
  <c r="J8" i="24"/>
  <c r="H8" i="24"/>
  <c r="F8" i="24"/>
  <c r="D8" i="24"/>
  <c r="D38" i="24"/>
  <c r="K38" i="24"/>
  <c r="J38" i="24"/>
  <c r="H38" i="24"/>
  <c r="F38" i="24"/>
  <c r="F7" i="24"/>
  <c r="D7" i="24"/>
  <c r="J7" i="24"/>
  <c r="H7" i="24"/>
  <c r="K7" i="24"/>
  <c r="F21" i="24"/>
  <c r="D21" i="24"/>
  <c r="J21" i="24"/>
  <c r="H21" i="24"/>
  <c r="K21" i="24"/>
  <c r="G33" i="24"/>
  <c r="M33" i="24"/>
  <c r="E33" i="24"/>
  <c r="L33" i="24"/>
  <c r="I33" i="24"/>
  <c r="B14" i="24"/>
  <c r="B6" i="24"/>
  <c r="K24" i="24"/>
  <c r="J24" i="24"/>
  <c r="H24" i="24"/>
  <c r="F24" i="24"/>
  <c r="D24" i="24"/>
  <c r="K30" i="24"/>
  <c r="J30" i="24"/>
  <c r="H30" i="24"/>
  <c r="F30" i="24"/>
  <c r="D30" i="24"/>
  <c r="G21" i="24"/>
  <c r="M21" i="24"/>
  <c r="E21" i="24"/>
  <c r="L21" i="24"/>
  <c r="I21" i="24"/>
  <c r="I24" i="24"/>
  <c r="L24" i="24"/>
  <c r="G24" i="24"/>
  <c r="E24" i="24"/>
  <c r="G27" i="24"/>
  <c r="M27" i="24"/>
  <c r="E27" i="24"/>
  <c r="L27" i="24"/>
  <c r="M38" i="24"/>
  <c r="E38" i="24"/>
  <c r="L38" i="24"/>
  <c r="I38" i="24"/>
  <c r="I27" i="24"/>
  <c r="F27" i="24"/>
  <c r="D27" i="24"/>
  <c r="J27" i="24"/>
  <c r="H27" i="24"/>
  <c r="K27" i="24"/>
  <c r="G17" i="24"/>
  <c r="M17" i="24"/>
  <c r="E17" i="24"/>
  <c r="L17" i="24"/>
  <c r="I17" i="24"/>
  <c r="K18" i="24"/>
  <c r="J18" i="24"/>
  <c r="H18" i="24"/>
  <c r="F18" i="24"/>
  <c r="D18" i="24"/>
  <c r="K34" i="24"/>
  <c r="J34" i="24"/>
  <c r="H34" i="24"/>
  <c r="F34" i="24"/>
  <c r="D34" i="24"/>
  <c r="G15" i="24"/>
  <c r="M15" i="24"/>
  <c r="E15" i="24"/>
  <c r="L15" i="24"/>
  <c r="I15" i="24"/>
  <c r="G31" i="24"/>
  <c r="M31" i="24"/>
  <c r="E31" i="24"/>
  <c r="L31" i="24"/>
  <c r="I31" i="24"/>
  <c r="F25" i="24"/>
  <c r="D25" i="24"/>
  <c r="J25" i="24"/>
  <c r="H25" i="24"/>
  <c r="K25" i="24"/>
  <c r="I28" i="24"/>
  <c r="L28" i="24"/>
  <c r="M28" i="24"/>
  <c r="G28" i="24"/>
  <c r="E28" i="24"/>
  <c r="K53" i="24"/>
  <c r="I53" i="24"/>
  <c r="J53" i="24"/>
  <c r="K69" i="24"/>
  <c r="I69" i="24"/>
  <c r="J69" i="24"/>
  <c r="F9" i="24"/>
  <c r="D9" i="24"/>
  <c r="J9" i="24"/>
  <c r="H9" i="24"/>
  <c r="K9" i="24"/>
  <c r="F19" i="24"/>
  <c r="D19" i="24"/>
  <c r="J19" i="24"/>
  <c r="H19" i="24"/>
  <c r="K19" i="24"/>
  <c r="F35" i="24"/>
  <c r="D35" i="24"/>
  <c r="J35" i="24"/>
  <c r="H35" i="24"/>
  <c r="K35" i="24"/>
  <c r="G25" i="24"/>
  <c r="M25" i="24"/>
  <c r="E25" i="24"/>
  <c r="L25" i="24"/>
  <c r="I25" i="24"/>
  <c r="I45" i="24"/>
  <c r="G45" i="24"/>
  <c r="L45" i="24"/>
  <c r="E45" i="24"/>
  <c r="M45" i="24"/>
  <c r="F15" i="24"/>
  <c r="D15" i="24"/>
  <c r="J15" i="24"/>
  <c r="H15" i="24"/>
  <c r="K15" i="24"/>
  <c r="K28" i="24"/>
  <c r="J28" i="24"/>
  <c r="H28" i="24"/>
  <c r="F28" i="24"/>
  <c r="D28" i="24"/>
  <c r="K16" i="24"/>
  <c r="J16" i="24"/>
  <c r="H16" i="24"/>
  <c r="F16" i="24"/>
  <c r="D16" i="24"/>
  <c r="K22" i="24"/>
  <c r="J22" i="24"/>
  <c r="H22" i="24"/>
  <c r="F22" i="24"/>
  <c r="D22" i="24"/>
  <c r="K32" i="24"/>
  <c r="J32" i="24"/>
  <c r="H32" i="24"/>
  <c r="F32" i="24"/>
  <c r="D32" i="24"/>
  <c r="B45" i="24"/>
  <c r="B39" i="24"/>
  <c r="I16" i="24"/>
  <c r="L16" i="24"/>
  <c r="G16" i="24"/>
  <c r="E16" i="24"/>
  <c r="G19" i="24"/>
  <c r="M19" i="24"/>
  <c r="E19" i="24"/>
  <c r="L19" i="24"/>
  <c r="G29" i="24"/>
  <c r="M29" i="24"/>
  <c r="E29" i="24"/>
  <c r="L29" i="24"/>
  <c r="I29" i="24"/>
  <c r="I32" i="24"/>
  <c r="L32" i="24"/>
  <c r="G32" i="24"/>
  <c r="E32" i="24"/>
  <c r="G35" i="24"/>
  <c r="M35" i="24"/>
  <c r="E35" i="24"/>
  <c r="L35" i="24"/>
  <c r="M16" i="24"/>
  <c r="F31" i="24"/>
  <c r="D31" i="24"/>
  <c r="J31" i="24"/>
  <c r="H31" i="24"/>
  <c r="K31" i="24"/>
  <c r="K26" i="24"/>
  <c r="J26" i="24"/>
  <c r="H26" i="24"/>
  <c r="F26" i="24"/>
  <c r="D26" i="24"/>
  <c r="F29" i="24"/>
  <c r="D29" i="24"/>
  <c r="J29" i="24"/>
  <c r="H29" i="24"/>
  <c r="K29" i="24"/>
  <c r="G7" i="24"/>
  <c r="M7" i="24"/>
  <c r="E7" i="24"/>
  <c r="L7" i="24"/>
  <c r="I8" i="24"/>
  <c r="L8" i="24"/>
  <c r="M8" i="24"/>
  <c r="G8" i="24"/>
  <c r="E8" i="24"/>
  <c r="G9" i="24"/>
  <c r="M9" i="24"/>
  <c r="E9" i="24"/>
  <c r="L9" i="24"/>
  <c r="I9" i="24"/>
  <c r="G23" i="24"/>
  <c r="M23" i="24"/>
  <c r="E23" i="24"/>
  <c r="L23" i="24"/>
  <c r="I23" i="24"/>
  <c r="I19" i="24"/>
  <c r="F17" i="24"/>
  <c r="D17" i="24"/>
  <c r="J17" i="24"/>
  <c r="H17" i="24"/>
  <c r="K17" i="24"/>
  <c r="K20" i="24"/>
  <c r="J20" i="24"/>
  <c r="H20" i="24"/>
  <c r="F20" i="24"/>
  <c r="D20" i="24"/>
  <c r="F23" i="24"/>
  <c r="D23" i="24"/>
  <c r="J23" i="24"/>
  <c r="H23" i="24"/>
  <c r="K23" i="24"/>
  <c r="F33" i="24"/>
  <c r="D33" i="24"/>
  <c r="J33" i="24"/>
  <c r="H33" i="24"/>
  <c r="K33" i="24"/>
  <c r="H37" i="24"/>
  <c r="F37" i="24"/>
  <c r="D37" i="24"/>
  <c r="J37" i="24"/>
  <c r="K37" i="24"/>
  <c r="I20" i="24"/>
  <c r="L20" i="24"/>
  <c r="M20" i="24"/>
  <c r="G20" i="24"/>
  <c r="E20" i="24"/>
  <c r="I37" i="24"/>
  <c r="G37" i="24"/>
  <c r="L37" i="24"/>
  <c r="M37" i="24"/>
  <c r="E37" i="24"/>
  <c r="G38" i="24"/>
  <c r="K61" i="24"/>
  <c r="I61" i="24"/>
  <c r="J61" i="24"/>
  <c r="J77" i="24"/>
  <c r="K58" i="24"/>
  <c r="I58" i="24"/>
  <c r="K66" i="24"/>
  <c r="I66" i="24"/>
  <c r="K74" i="24"/>
  <c r="I74" i="24"/>
  <c r="C14" i="24"/>
  <c r="C6" i="24"/>
  <c r="I22" i="24"/>
  <c r="L22" i="24"/>
  <c r="I30" i="24"/>
  <c r="L30" i="24"/>
  <c r="M22" i="24"/>
  <c r="M30" i="24"/>
  <c r="C39" i="24"/>
  <c r="I43" i="24"/>
  <c r="G43" i="24"/>
  <c r="L43" i="24"/>
  <c r="K55" i="24"/>
  <c r="I55" i="24"/>
  <c r="K63" i="24"/>
  <c r="I63" i="24"/>
  <c r="K71" i="24"/>
  <c r="I71" i="24"/>
  <c r="K52" i="24"/>
  <c r="I52" i="24"/>
  <c r="K60" i="24"/>
  <c r="I60" i="24"/>
  <c r="K68" i="24"/>
  <c r="I68" i="24"/>
  <c r="E18" i="24"/>
  <c r="E26" i="24"/>
  <c r="E34" i="24"/>
  <c r="K57" i="24"/>
  <c r="I57" i="24"/>
  <c r="K65" i="24"/>
  <c r="I65" i="24"/>
  <c r="K73" i="24"/>
  <c r="I73" i="24"/>
  <c r="I41" i="24"/>
  <c r="G41" i="24"/>
  <c r="L41" i="24"/>
  <c r="K54" i="24"/>
  <c r="I54" i="24"/>
  <c r="K62" i="24"/>
  <c r="I62" i="24"/>
  <c r="K70" i="24"/>
  <c r="I70" i="24"/>
  <c r="I18" i="24"/>
  <c r="L18" i="24"/>
  <c r="I26" i="24"/>
  <c r="L26" i="24"/>
  <c r="I34" i="24"/>
  <c r="L34" i="24"/>
  <c r="M18" i="24"/>
  <c r="M26" i="24"/>
  <c r="M34" i="24"/>
  <c r="K51" i="24"/>
  <c r="I51" i="24"/>
  <c r="K59" i="24"/>
  <c r="I59" i="24"/>
  <c r="K67" i="24"/>
  <c r="I67" i="24"/>
  <c r="K75" i="24"/>
  <c r="I75" i="24"/>
  <c r="K56" i="24"/>
  <c r="I56" i="24"/>
  <c r="K64" i="24"/>
  <c r="I64" i="24"/>
  <c r="K72" i="24"/>
  <c r="I72" i="24"/>
  <c r="F40" i="24"/>
  <c r="J41" i="24"/>
  <c r="F42" i="24"/>
  <c r="J43" i="24"/>
  <c r="F44" i="24"/>
  <c r="H40" i="24"/>
  <c r="H42" i="24"/>
  <c r="H44" i="24"/>
  <c r="J40" i="24"/>
  <c r="J42" i="24"/>
  <c r="J44" i="24"/>
  <c r="E40" i="24"/>
  <c r="E42" i="24"/>
  <c r="E44" i="24"/>
  <c r="H45" i="24" l="1"/>
  <c r="F45" i="24"/>
  <c r="D45" i="24"/>
  <c r="J45" i="24"/>
  <c r="K45" i="24"/>
  <c r="I77" i="24"/>
  <c r="K6" i="24"/>
  <c r="J6" i="24"/>
  <c r="H6" i="24"/>
  <c r="F6" i="24"/>
  <c r="D6" i="24"/>
  <c r="J79" i="24"/>
  <c r="K14" i="24"/>
  <c r="J14" i="24"/>
  <c r="H14" i="24"/>
  <c r="F14" i="24"/>
  <c r="D14" i="24"/>
  <c r="K77" i="24"/>
  <c r="I6" i="24"/>
  <c r="L6" i="24"/>
  <c r="M6" i="24"/>
  <c r="G6" i="24"/>
  <c r="E6" i="24"/>
  <c r="I39" i="24"/>
  <c r="G39" i="24"/>
  <c r="L39" i="24"/>
  <c r="M39" i="24"/>
  <c r="E39" i="24"/>
  <c r="I14" i="24"/>
  <c r="L14" i="24"/>
  <c r="M14" i="24"/>
  <c r="G14" i="24"/>
  <c r="E14" i="24"/>
  <c r="H39" i="24"/>
  <c r="F39" i="24"/>
  <c r="D39" i="24"/>
  <c r="J39" i="24"/>
  <c r="K39" i="24"/>
  <c r="I78" i="24" l="1"/>
  <c r="I79" i="24"/>
  <c r="J78" i="24"/>
  <c r="K79" i="24"/>
  <c r="K78" i="24"/>
  <c r="I83" i="24" l="1"/>
  <c r="I82" i="24"/>
  <c r="I81" i="24"/>
</calcChain>
</file>

<file path=xl/sharedStrings.xml><?xml version="1.0" encoding="utf-8"?>
<sst xmlns="http://schemas.openxmlformats.org/spreadsheetml/2006/main" count="1742" uniqueCount="522">
  <si>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</si>
  <si>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</si>
  <si>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</si>
  <si>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</si>
  <si>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</si>
  <si>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</si>
  <si>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</si>
  <si>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</si>
  <si>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</si>
  <si>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</si>
  <si>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</si>
  <si>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</si>
  <si>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</si>
  <si>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Weißenfels (046)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</si>
  <si>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</si>
  <si>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</si>
  <si>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</si>
  <si>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</si>
  <si>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</si>
  <si>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</si>
  <si>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</si>
  <si>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</si>
  <si>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</si>
  <si>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</si>
  <si>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</si>
  <si>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</si>
  <si>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</si>
  <si>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</si>
  <si>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</si>
  <si>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</si>
  <si>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</si>
  <si>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</si>
  <si>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</si>
  <si>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</si>
  <si>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</si>
  <si>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</si>
  <si>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</si>
  <si>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</si>
  <si>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</si>
  <si>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</si>
  <si>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</si>
  <si>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</si>
  <si>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</si>
  <si>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</si>
  <si>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</si>
  <si>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</si>
  <si>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</si>
  <si>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</si>
  <si>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</si>
  <si>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</si>
  <si>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</si>
  <si>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</si>
  <si>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</si>
  <si>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</si>
  <si>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</si>
  <si>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</si>
  <si>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</si>
  <si>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</si>
  <si>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</si>
  <si>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</si>
  <si>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</si>
  <si>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</si>
  <si>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</si>
  <si>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</si>
  <si>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</si>
  <si>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</si>
  <si>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</si>
  <si>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</si>
  <si>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</si>
  <si>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</si>
  <si>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</si>
  <si>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</si>
  <si>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</si>
  <si>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</si>
  <si>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</si>
  <si>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</si>
  <si>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</si>
  <si>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</si>
  <si>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</si>
  <si>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</si>
  <si>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</si>
  <si>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</si>
  <si>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</si>
  <si>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</si>
  <si>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</si>
  <si>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</si>
  <si>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</si>
  <si>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</si>
  <si>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</si>
  <si>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</si>
  <si>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</si>
  <si>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</si>
  <si>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Weißenfels (046);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</si>
  <si>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</si>
  <si>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</si>
  <si>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</si>
  <si>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</si>
  <si>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</si>
  <si>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</si>
  <si>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</si>
  <si>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</si>
  <si>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</si>
  <si>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</si>
  <si>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</si>
  <si>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</si>
  <si>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</si>
  <si>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</si>
  <si>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</si>
  <si>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</si>
  <si>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</si>
  <si>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</si>
  <si>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</si>
  <si>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</si>
  <si>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</si>
  <si>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</si>
  <si>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</si>
  <si>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</si>
  <si>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</si>
  <si>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</si>
  <si>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</si>
  <si>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</si>
  <si>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</si>
  <si>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</si>
  <si>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</si>
  <si>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</si>
  <si>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</si>
  <si>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</si>
  <si>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</si>
  <si>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</si>
  <si>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Sachsen-Anhalt/Thüringen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</si>
  <si>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</si>
  <si>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</si>
  <si>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</si>
  <si>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</si>
  <si>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</si>
  <si>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</si>
  <si>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</si>
  <si>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</si>
  <si>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</si>
  <si>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</si>
  <si>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</si>
  <si>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</si>
  <si>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</si>
  <si>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</si>
  <si>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</si>
  <si>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</si>
  <si>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</si>
  <si>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</si>
  <si>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</si>
  <si>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</si>
  <si>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</si>
  <si>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</si>
  <si>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</si>
  <si>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</si>
  <si>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</si>
  <si>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</si>
  <si>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</si>
  <si>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</si>
  <si>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</si>
  <si>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</si>
  <si>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</si>
  <si>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</si>
  <si>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</si>
  <si>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</si>
  <si>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</si>
  <si>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</si>
  <si>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</si>
  <si>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</si>
  <si>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</si>
  <si>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</si>
  <si>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</si>
  <si>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</si>
  <si>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</si>
  <si>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</si>
  <si>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</si>
  <si>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</si>
  <si>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</si>
  <si>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</si>
  <si>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</si>
  <si>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</si>
  <si>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</si>
  <si>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</si>
  <si>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</si>
  <si>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Weißenfels (046)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</si>
  <si>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</si>
  <si>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</si>
  <si>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</si>
  <si>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</si>
  <si>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</si>
  <si>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</si>
  <si>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</si>
  <si>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</si>
  <si>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</si>
  <si>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</si>
  <si>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</si>
  <si>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</si>
  <si>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</si>
  <si>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</si>
  <si>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</si>
  <si>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</si>
  <si>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</si>
  <si>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</si>
  <si>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</si>
  <si>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</si>
  <si>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</si>
  <si>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</si>
  <si>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</si>
  <si>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</si>
  <si>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</si>
  <si>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</si>
  <si>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</si>
  <si>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</si>
  <si>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</si>
  <si>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</si>
  <si>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</si>
  <si>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</si>
  <si>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</si>
  <si>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</si>
  <si>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</si>
  <si>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</si>
  <si>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</si>
  <si>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</si>
  <si>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</si>
  <si>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</si>
  <si>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</si>
  <si>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</si>
  <si>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</si>
  <si>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</si>
  <si>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</si>
  <si>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</si>
  <si>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</si>
  <si>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</si>
  <si>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</si>
  <si>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</si>
  <si>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</si>
  <si>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</si>
  <si>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</si>
  <si>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</si>
  <si>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</si>
  <si>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</si>
  <si>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</si>
  <si>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</si>
  <si>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</si>
  <si>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</si>
  <si>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</si>
  <si>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</si>
  <si>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</si>
  <si>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</si>
  <si>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</si>
  <si>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</si>
  <si>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</si>
  <si>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</si>
  <si>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</si>
  <si>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</si>
  <si>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</si>
  <si>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</si>
  <si>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</si>
  <si>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</si>
  <si>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</si>
  <si>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</si>
  <si>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</si>
  <si>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</si>
  <si>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</si>
  <si>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</si>
  <si>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</si>
  <si>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</si>
  <si>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</si>
  <si>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</si>
  <si>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</si>
  <si>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</si>
  <si>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</si>
  <si>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</si>
  <si>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</si>
  <si>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</si>
  <si>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</si>
  <si>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</si>
  <si>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</si>
  <si>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</si>
  <si>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</si>
  <si>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</si>
  <si>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</si>
  <si>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</si>
  <si>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</si>
  <si>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</si>
  <si>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</si>
  <si>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</si>
  <si>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</si>
  <si>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</si>
  <si>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</si>
  <si>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</si>
  <si>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</si>
  <si>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</si>
  <si>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</si>
  <si>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</si>
  <si>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</si>
  <si>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</si>
  <si>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</si>
  <si>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</si>
  <si>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</si>
  <si>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</si>
  <si>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</si>
  <si>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</si>
  <si>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</si>
  <si>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</si>
  <si>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</si>
  <si>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</si>
  <si>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</si>
  <si>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</si>
  <si>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</si>
  <si>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</si>
  <si>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</si>
  <si>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</si>
  <si>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</si>
  <si>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</si>
  <si>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</si>
  <si>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</si>
  <si>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</si>
  <si>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</si>
  <si>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</si>
  <si>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</si>
  <si>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</si>
  <si>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</si>
  <si>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</si>
  <si>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</si>
  <si>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</si>
  <si>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</si>
  <si>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</si>
  <si>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Weißenfels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</si>
  <si>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</si>
  <si>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</si>
  <si>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</si>
  <si>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</si>
  <si>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</si>
  <si>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</si>
  <si>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</si>
  <si>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</si>
  <si>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</si>
  <si>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</si>
  <si>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</si>
  <si>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</si>
  <si>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</si>
  <si>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</si>
  <si>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</si>
  <si>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</si>
  <si>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</si>
  <si>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</si>
  <si>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</si>
  <si>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</si>
  <si>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</si>
  <si>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</si>
  <si>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</si>
  <si>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</si>
  <si>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</si>
  <si>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</si>
  <si>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</si>
  <si>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</si>
  <si>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</si>
  <si>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</si>
  <si>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</si>
  <si>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</si>
  <si>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</si>
  <si>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</si>
  <si>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</si>
  <si>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</si>
  <si>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</si>
  <si>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</si>
  <si>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</si>
  <si>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</si>
  <si>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</si>
  <si>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</si>
  <si>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</si>
  <si>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</si>
  <si>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</si>
  <si>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</si>
  <si>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Weißenfels (046);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</si>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</sst>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{8E29D1EB-29D2-4A9D-B7B4-400EEA2DF0C8}</c15:txfldGUID>
                      <c15:f>Daten_Diagramme!$D$6</c15:f>
                      <c15:dlblFieldTableCache>
                        <c:ptCount val="1"/>
                        <c:pt idx="0">
                          <c:v>-1.2</c:v>
                        </c:pt>
                      </c15:dlblFieldTableCache>
                    </c15:dlblFTEntry>
                  </c15:dlblFieldTable>
                  <c15:showDataLabelsRange val="0"/>
                </c:ext>
                <c:ext xmlns:c16="http://schemas.microsoft.com/office/drawing/2014/chart" uri="{C3380CC4-5D6E-409C-BE32-E72D297353CC}">
                  <c16:uniqueId val="{00000000-5CB0-4E51-836A-C891B2D38BE8}"/>
                </c:ext>
              </c:extLst>
            </c:dLbl>
            <c:dLbl>
              <c:idx val="1"/>
              <c:tx>
                <c:strRef>
                  <c:f>Daten_Diagramme!$D$7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{C763E4E1-20BC-459A-9A09-36DCEF7F5776}</c15:txfldGUID>
                      <c15:f>Daten_Diagramme!$D$7</c15:f>
                      <c15:dlblFieldTableCache>
                        <c:ptCount val="1"/>
                        <c:pt idx="0">
                          <c:v>-0.2</c:v>
                        </c:pt>
                      </c15:dlblFieldTableCache>
                    </c15:dlblFTEntry>
                  </c15:dlblFieldTable>
                  <c15:showDataLabelsRange val="0"/>
                </c:ext>
                <c:ext xmlns:c16="http://schemas.microsoft.com/office/drawing/2014/chart" uri="{C3380CC4-5D6E-409C-BE32-E72D297353CC}">
                  <c16:uniqueId val="{00000001-5CB0-4E51-836A-C891B2D38BE8}"/>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{8798B232-21D3-4070-B1A1-60B0E9B0724B}</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5CB0-4E51-836A-C891B2D38BE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{EBD5EE36-E012-43DF-BBD1-395FB56F99E5}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CB0-4E51-836A-C891B2D38BE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-1.1986935587056804</c:v>
                </c:pt>
                <c:pt idx="1">
                  <c:v>-0.19765179914377964</c:v>
                </c:pt>
                <c:pt idx="2">
                  <c:v>0.95490282911153723</c:v>
                </c:pt>
                <c:pt idx="3">
                  <c:v>1.0875687030768</c:v>
                </c:pt>
              </c:numCache>
            </c:numRef>
          </c:val>
          <c:extLst>
            <c:ext xmlns:c16="http://schemas.microsoft.com/office/drawing/2014/chart" uri="{C3380CC4-5D6E-409C-BE32-E72D297353CC}">
              <c16:uniqueId val="{00000004-5CB0-4E51-836A-C891B2D38BE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{3072C010-778F-46CD-990D-64E5B3A40795}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CB0-4E51-836A-C891B2D38BE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{D2AABF96-5926-495E-A719-90C3C2A04B9C}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CB0-4E51-836A-C891B2D38BE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{828EC36D-4103-4265-9209-94FBB72BBCFD}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CB0-4E51-836A-C891B2D38BE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{280B7B1C-673B-4A94-A190-4F87E71F53D9}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CB0-4E51-836A-C891B2D38BE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CB0-4E51-836A-C891B2D38BE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CB0-4E51-836A-C891B2D38BE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{B498158E-10C5-4CE5-AC9D-947B63C60ABC}</c15:txfldGUID>
                      <c15:f>Daten_Diagramme!$E$6</c15:f>
                      <c15:dlblFieldTableCache>
                        <c:ptCount val="1"/>
                        <c:pt idx="0">
                          <c:v>-3.2</c:v>
                        </c:pt>
                      </c15:dlblFieldTableCache>
                    </c15:dlblFTEntry>
                  </c15:dlblFieldTable>
                  <c15:showDataLabelsRange val="0"/>
                </c:ext>
                <c:ext xmlns:c16="http://schemas.microsoft.com/office/drawing/2014/chart" uri="{C3380CC4-5D6E-409C-BE32-E72D297353CC}">
                  <c16:uniqueId val="{00000000-8F6A-4506-AE15-419B587B5C4D}"/>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{0325F2F8-662E-4C33-AF6A-3F9AE26B7618}</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8F6A-4506-AE15-419B587B5C4D}"/>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{EE641B10-9252-4054-8E0F-B9FD141350D2}</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8F6A-4506-AE15-419B587B5C4D}"/>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{E18B5A14-64E0-4C6B-9638-E9C95D1CECAF}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F6A-4506-AE15-419B587B5C4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-3.2179980065499074</c:v>
                </c:pt>
                <c:pt idx="1">
                  <c:v>-3.074721427182038</c:v>
                </c:pt>
                <c:pt idx="2">
                  <c:v>-3.6279896103654186</c:v>
                </c:pt>
                <c:pt idx="3">
                  <c:v>-2.8655893304673015</c:v>
                </c:pt>
              </c:numCache>
            </c:numRef>
          </c:val>
          <c:extLst>
            <c:ext xmlns:c16="http://schemas.microsoft.com/office/drawing/2014/chart" uri="{C3380CC4-5D6E-409C-BE32-E72D297353CC}">
              <c16:uniqueId val="{00000004-8F6A-4506-AE15-419B587B5C4D}"/>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{DEF6AA58-928E-48D3-85FE-ED570F924F7A}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F6A-4506-AE15-419B587B5C4D}"/>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{1E5DF1D2-EE76-46AA-B1E1-75B66EF087AF}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F6A-4506-AE15-419B587B5C4D}"/>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{468FCA25-381B-43E2-995D-84B18B1A9BBC}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F6A-4506-AE15-419B587B5C4D}"/>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{7C86CA2F-FBFD-4323-BF45-75FC19B31DD4}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F6A-4506-AE15-419B587B5C4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F6A-4506-AE15-419B587B5C4D}"/>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F6A-4506-AE15-419B587B5C4D}"/>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{3AF9EA51-E4D1-44CF-908A-573000A5D46D}</c15:txfldGUID>
                      <c15:f>Daten_Diagramme!$D$14</c15:f>
                      <c15:dlblFieldTableCache>
                        <c:ptCount val="1"/>
                        <c:pt idx="0">
                          <c:v>-1.2</c:v>
                        </c:pt>
                      </c15:dlblFieldTableCache>
                    </c15:dlblFTEntry>
                  </c15:dlblFieldTable>
                  <c15:showDataLabelsRange val="0"/>
                </c:ext>
                <c:ext xmlns:c16="http://schemas.microsoft.com/office/drawing/2014/chart" uri="{C3380CC4-5D6E-409C-BE32-E72D297353CC}">
                  <c16:uniqueId val="{00000000-B42A-44EB-8D00-11720B3A4D90}"/>
                </c:ext>
              </c:extLst>
            </c:dLbl>
            <c:dLbl>
              <c:idx val="1"/>
              <c:tx>
                <c:strRef>
                  <c:f>Daten_Diagramme!$D$15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{612220F4-4740-4D54-A194-9A00722FD2EF}</c15:txfldGUID>
                      <c15:f>Daten_Diagramme!$D$15</c15:f>
                      <c15:dlblFieldTableCache>
                        <c:ptCount val="1"/>
                        <c:pt idx="0">
                          <c:v>-4.3</c:v>
                        </c:pt>
                      </c15:dlblFieldTableCache>
                    </c15:dlblFTEntry>
                  </c15:dlblFieldTable>
                  <c15:showDataLabelsRange val="0"/>
                </c:ext>
                <c:ext xmlns:c16="http://schemas.microsoft.com/office/drawing/2014/chart" uri="{C3380CC4-5D6E-409C-BE32-E72D297353CC}">
                  <c16:uniqueId val="{00000001-B42A-44EB-8D00-11720B3A4D90}"/>
                </c:ext>
              </c:extLst>
            </c:dLbl>
            <c:dLbl>
              <c:idx val="2"/>
              <c:tx>
                <c:strRef>
                  <c:f>Daten_Diagramme!$D$16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{63A27438-C1CF-4AC2-AA91-81B931639167}</c15:txfldGUID>
                      <c15:f>Daten_Diagramme!$D$16</c15:f>
                      <c15:dlblFieldTableCache>
                        <c:ptCount val="1"/>
                        <c:pt idx="0">
                          <c:v>-0.9</c:v>
                        </c:pt>
                      </c15:dlblFieldTableCache>
                    </c15:dlblFTEntry>
                  </c15:dlblFieldTable>
                  <c15:showDataLabelsRange val="0"/>
                </c:ext>
                <c:ext xmlns:c16="http://schemas.microsoft.com/office/drawing/2014/chart" uri="{C3380CC4-5D6E-409C-BE32-E72D297353CC}">
                  <c16:uniqueId val="{00000002-B42A-44EB-8D00-11720B3A4D90}"/>
                </c:ext>
              </c:extLst>
            </c:dLbl>
            <c:dLbl>
              <c:idx val="3"/>
              <c:tx>
                <c:strRef>
                  <c:f>Daten_Diagramme!$D$17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{0595D64C-8454-4959-B877-D8DCAF16540B}</c15:txfldGUID>
                      <c15:f>Daten_Diagramme!$D$17</c15:f>
                      <c15:dlblFieldTableCache>
                        <c:ptCount val="1"/>
                        <c:pt idx="0">
                          <c:v>1.5</c:v>
                        </c:pt>
                      </c15:dlblFieldTableCache>
                    </c15:dlblFTEntry>
                  </c15:dlblFieldTable>
                  <c15:showDataLabelsRange val="0"/>
                </c:ext>
                <c:ext xmlns:c16="http://schemas.microsoft.com/office/drawing/2014/chart" uri="{C3380CC4-5D6E-409C-BE32-E72D297353CC}">
                  <c16:uniqueId val="{00000003-B42A-44EB-8D00-11720B3A4D90}"/>
                </c:ext>
              </c:extLst>
            </c:dLbl>
            <c:dLbl>
              <c:idx val="4"/>
              <c:tx>
                <c:strRef>
                  <c:f>Daten_Diagramme!$D$18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{B274A713-D252-44F4-B638-928412277168}</c15:txfldGUID>
                      <c15:f>Daten_Diagramme!$D$18</c15:f>
                      <c15:dlblFieldTableCache>
                        <c:ptCount val="1"/>
                        <c:pt idx="0">
                          <c:v>3.3</c:v>
                        </c:pt>
                      </c15:dlblFieldTableCache>
                    </c15:dlblFTEntry>
                  </c15:dlblFieldTable>
                  <c15:showDataLabelsRange val="0"/>
                </c:ext>
                <c:ext xmlns:c16="http://schemas.microsoft.com/office/drawing/2014/chart" uri="{C3380CC4-5D6E-409C-BE32-E72D297353CC}">
                  <c16:uniqueId val="{00000004-B42A-44EB-8D00-11720B3A4D90}"/>
                </c:ext>
              </c:extLst>
            </c:dLbl>
            <c:dLbl>
              <c:idx val="5"/>
              <c:tx>
                <c:strRef>
                  <c:f>Daten_Diagramme!$D$19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{0AB0A711-F06E-4081-8F0F-83BB157B449A}</c15:txfldGUID>
                      <c15:f>Daten_Diagramme!$D$19</c15:f>
                      <c15:dlblFieldTableCache>
                        <c:ptCount val="1"/>
                        <c:pt idx="0">
                          <c:v>-1.8</c:v>
                        </c:pt>
                      </c15:dlblFieldTableCache>
                    </c15:dlblFTEntry>
                  </c15:dlblFieldTable>
                  <c15:showDataLabelsRange val="0"/>
                </c:ext>
                <c:ext xmlns:c16="http://schemas.microsoft.com/office/drawing/2014/chart" uri="{C3380CC4-5D6E-409C-BE32-E72D297353CC}">
                  <c16:uniqueId val="{00000005-B42A-44EB-8D00-11720B3A4D90}"/>
                </c:ext>
              </c:extLst>
            </c:dLbl>
            <c:dLbl>
              <c:idx val="6"/>
              <c:tx>
                <c:strRef>
                  <c:f>Daten_Diagramme!$D$20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{5F423CC8-5506-4ECF-90F6-217EC797D9FC}</c15:txfldGUID>
                      <c15:f>Daten_Diagramme!$D$20</c15:f>
                      <c15:dlblFieldTableCache>
                        <c:ptCount val="1"/>
                        <c:pt idx="0">
                          <c:v>2.3</c:v>
                        </c:pt>
                      </c15:dlblFieldTableCache>
                    </c15:dlblFTEntry>
                  </c15:dlblFieldTable>
                  <c15:showDataLabelsRange val="0"/>
                </c:ext>
                <c:ext xmlns:c16="http://schemas.microsoft.com/office/drawing/2014/chart" uri="{C3380CC4-5D6E-409C-BE32-E72D297353CC}">
                  <c16:uniqueId val="{00000006-B42A-44EB-8D00-11720B3A4D90}"/>
                </c:ext>
              </c:extLst>
            </c:dLbl>
            <c:dLbl>
              <c:idx val="7"/>
              <c:tx>
                <c:strRef>
                  <c:f>Daten_Diagramme!$D$21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{7E3D8C62-E1C9-4200-8705-D38E9C611259}</c15:txfldGUID>
                      <c15:f>Daten_Diagramme!$D$21</c15:f>
                      <c15:dlblFieldTableCache>
                        <c:ptCount val="1"/>
                        <c:pt idx="0">
                          <c:v>-0.7</c:v>
                        </c:pt>
                      </c15:dlblFieldTableCache>
                    </c15:dlblFTEntry>
                  </c15:dlblFieldTable>
                  <c15:showDataLabelsRange val="0"/>
                </c:ext>
                <c:ext xmlns:c16="http://schemas.microsoft.com/office/drawing/2014/chart" uri="{C3380CC4-5D6E-409C-BE32-E72D297353CC}">
                  <c16:uniqueId val="{00000007-B42A-44EB-8D00-11720B3A4D90}"/>
                </c:ext>
              </c:extLst>
            </c:dLbl>
            <c:dLbl>
              <c:idx val="8"/>
              <c:tx>
                <c:strRef>
                  <c:f>Daten_Diagramme!$D$22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{1CD498C6-86EB-45CD-BF70-F63F7B2FDED2}</c15:txfldGUID>
                      <c15:f>Daten_Diagramme!$D$22</c15:f>
                      <c15:dlblFieldTableCache>
                        <c:ptCount val="1"/>
                        <c:pt idx="0">
                          <c:v>0.9</c:v>
                        </c:pt>
                      </c15:dlblFieldTableCache>
                    </c15:dlblFTEntry>
                  </c15:dlblFieldTable>
                  <c15:showDataLabelsRange val="0"/>
                </c:ext>
                <c:ext xmlns:c16="http://schemas.microsoft.com/office/drawing/2014/chart" uri="{C3380CC4-5D6E-409C-BE32-E72D297353CC}">
                  <c16:uniqueId val="{00000008-B42A-44EB-8D00-11720B3A4D90}"/>
                </c:ext>
              </c:extLst>
            </c:dLbl>
            <c:dLbl>
              <c:idx val="9"/>
              <c:tx>
                <c:strRef>
                  <c:f>Daten_Diagramme!$D$23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{6B506BA3-D997-4F5F-AF88-726F99B8D7AB}</c15:txfldGUID>
                      <c15:f>Daten_Diagramme!$D$23</c15:f>
                      <c15:dlblFieldTableCache>
                        <c:ptCount val="1"/>
                        <c:pt idx="0">
                          <c:v>0.3</c:v>
                        </c:pt>
                      </c15:dlblFieldTableCache>
                    </c15:dlblFTEntry>
                  </c15:dlblFieldTable>
                  <c15:showDataLabelsRange val="0"/>
                </c:ext>
                <c:ext xmlns:c16="http://schemas.microsoft.com/office/drawing/2014/chart" uri="{C3380CC4-5D6E-409C-BE32-E72D297353CC}">
                  <c16:uniqueId val="{00000009-B42A-44EB-8D00-11720B3A4D90}"/>
                </c:ext>
              </c:extLst>
            </c:dLbl>
            <c:dLbl>
              <c:idx val="10"/>
              <c:tx>
                <c:strRef>
                  <c:f>Daten_Diagramme!$D$24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{DDA11140-5F23-4AC9-B4BB-C2AB252BA5FE}</c15:txfldGUID>
                      <c15:f>Daten_Diagramme!$D$24</c15:f>
                      <c15:dlblFieldTableCache>
                        <c:ptCount val="1"/>
                        <c:pt idx="0">
                          <c:v>-2.4</c:v>
                        </c:pt>
                      </c15:dlblFieldTableCache>
                    </c15:dlblFTEntry>
                  </c15:dlblFieldTable>
                  <c15:showDataLabelsRange val="0"/>
                </c:ext>
                <c:ext xmlns:c16="http://schemas.microsoft.com/office/drawing/2014/chart" uri="{C3380CC4-5D6E-409C-BE32-E72D297353CC}">
                  <c16:uniqueId val="{0000000A-B42A-44EB-8D00-11720B3A4D90}"/>
                </c:ext>
              </c:extLst>
            </c:dLbl>
            <c:dLbl>
              <c:idx val="11"/>
              <c:tx>
                <c:strRef>
                  <c:f>Daten_Diagramme!$D$25</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{0AAD672B-6D4F-4F95-A03C-8C64416FD784}</c15:txfldGUID>
                      <c15:f>Daten_Diagramme!$D$25</c15:f>
                      <c15:dlblFieldTableCache>
                        <c:ptCount val="1"/>
                        <c:pt idx="0">
                          <c:v>-6.6</c:v>
                        </c:pt>
                      </c15:dlblFieldTableCache>
                    </c15:dlblFTEntry>
                  </c15:dlblFieldTable>
                  <c15:showDataLabelsRange val="0"/>
                </c:ext>
                <c:ext xmlns:c16="http://schemas.microsoft.com/office/drawing/2014/chart" uri="{C3380CC4-5D6E-409C-BE32-E72D297353CC}">
                  <c16:uniqueId val="{0000000B-B42A-44EB-8D00-11720B3A4D90}"/>
                </c:ext>
              </c:extLst>
            </c:dLbl>
            <c:dLbl>
              <c:idx val="12"/>
              <c:tx>
                <c:strRef>
                  <c:f>Daten_Diagramme!$D$26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{A31E392F-4500-4AAE-9466-4BD08F2ECD7C}</c15:txfldGUID>
                      <c15:f>Daten_Diagramme!$D$26</c15:f>
                      <c15:dlblFieldTableCache>
                        <c:ptCount val="1"/>
                        <c:pt idx="0">
                          <c:v>0.0</c:v>
                        </c:pt>
                      </c15:dlblFieldTableCache>
                    </c15:dlblFTEntry>
                  </c15:dlblFieldTable>
                  <c15:showDataLabelsRange val="0"/>
                </c:ext>
                <c:ext xmlns:c16="http://schemas.microsoft.com/office/drawing/2014/chart" uri="{C3380CC4-5D6E-409C-BE32-E72D297353CC}">
                  <c16:uniqueId val="{0000000C-B42A-44EB-8D00-11720B3A4D90}"/>
                </c:ext>
              </c:extLst>
            </c:dLbl>
            <c:dLbl>
              <c:idx val="13"/>
              <c:tx>
                <c:strRef>
                  <c:f>Daten_Diagramme!$D$27</c:f>
                  <c:strCache>
                    <c:ptCount val="1"/>
                    <c:pt idx="0">
                      <c:v>-14.0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{1C389DEA-DB2A-45A7-8436-ECE08567F35E}</c15:txfldGUID>
                      <c15:f>Daten_Diagramme!$D$27</c15:f>
                      <c15:dlblFieldTableCache>
                        <c:ptCount val="1"/>
                        <c:pt idx="0">
                          <c:v>-14.0</c:v>
                        </c:pt>
                      </c15:dlblFieldTableCache>
                    </c15:dlblFTEntry>
                  </c15:dlblFieldTable>
                  <c15:showDataLabelsRange val="0"/>
                </c:ext>
                <c:ext xmlns:c16="http://schemas.microsoft.com/office/drawing/2014/chart" uri="{C3380CC4-5D6E-409C-BE32-E72D297353CC}">
                  <c16:uniqueId val="{0000000D-B42A-44EB-8D00-11720B3A4D90}"/>
                </c:ext>
              </c:extLst>
            </c:dLbl>
            <c:dLbl>
              <c:idx val="14"/>
              <c:tx>
                <c:strRef>
                  <c:f>Daten_Diagramme!$D$28</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{2A546880-3071-408B-8559-8137798A66D9}</c15:txfldGUID>
                      <c15:f>Daten_Diagramme!$D$28</c15:f>
                      <c15:dlblFieldTableCache>
                        <c:ptCount val="1"/>
                        <c:pt idx="0">
                          <c:v>-10.0</c:v>
                        </c:pt>
                      </c15:dlblFieldTableCache>
                    </c15:dlblFTEntry>
                  </c15:dlblFieldTable>
                  <c15:showDataLabelsRange val="0"/>
                </c:ext>
                <c:ext xmlns:c16="http://schemas.microsoft.com/office/drawing/2014/chart" uri="{C3380CC4-5D6E-409C-BE32-E72D297353CC}">
                  <c16:uniqueId val="{0000000E-B42A-44EB-8D00-11720B3A4D90}"/>
                </c:ext>
              </c:extLst>
            </c:dLbl>
            <c:dLbl>
              <c:idx val="15"/>
              <c:tx>
                <c:strRef>
                  <c:f>Daten_Diagramme!$D$29</c:f>
                  <c:strCache>
                    <c:ptCount val="1"/>
                    <c:pt idx="0">
                      <c:v>-14.9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{0A61B21A-B432-4855-AA92-313F7D65F128}</c15:txfldGUID>
                      <c15:f>Daten_Diagramme!$D$29</c15:f>
                      <c15:dlblFieldTableCache>
                        <c:ptCount val="1"/>
                        <c:pt idx="0">
                          <c:v>-14.9</c:v>
                        </c:pt>
                      </c15:dlblFieldTableCache>
                    </c15:dlblFTEntry>
                  </c15:dlblFieldTable>
                  <c15:showDataLabelsRange val="0"/>
                </c:ext>
                <c:ext xmlns:c16="http://schemas.microsoft.com/office/drawing/2014/chart" uri="{C3380CC4-5D6E-409C-BE32-E72D297353CC}">
                  <c16:uniqueId val="{0000000F-B42A-44EB-8D00-11720B3A4D90}"/>
                </c:ext>
              </c:extLst>
            </c:dLbl>
            <c:dLbl>
              <c:idx val="16"/>
              <c:tx>
                <c:strRef>
                  <c:f>Daten_Diagramme!$D$30</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{30F66156-C350-4E46-B153-BCA3366BCD14}</c15:txfldGUID>
                      <c15:f>Daten_Diagramme!$D$30</c15:f>
                      <c15:dlblFieldTableCache>
                        <c:ptCount val="1"/>
                        <c:pt idx="0">
                          <c:v>-0.1</c:v>
                        </c:pt>
                      </c15:dlblFieldTableCache>
                    </c15:dlblFTEntry>
                  </c15:dlblFieldTable>
                  <c15:showDataLabelsRange val="0"/>
                </c:ext>
                <c:ext xmlns:c16="http://schemas.microsoft.com/office/drawing/2014/chart" uri="{C3380CC4-5D6E-409C-BE32-E72D297353CC}">
                  <c16:uniqueId val="{00000010-B42A-44EB-8D00-11720B3A4D90}"/>
                </c:ext>
              </c:extLst>
            </c:dLbl>
            <c:dLbl>
              <c:idx val="17"/>
              <c:tx>
                <c:strRef>
                  <c:f>Daten_Diagramme!$D$31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{A6424314-B3FA-4068-AC9A-05280BE80153}</c15:txfldGUID>
                      <c15:f>Daten_Diagramme!$D$31</c15:f>
                      <c15:dlblFieldTableCache>
                        <c:ptCount val="1"/>
                        <c:pt idx="0">
                          <c:v>2.5</c:v>
                        </c:pt>
                      </c15:dlblFieldTableCache>
                    </c15:dlblFTEntry>
                  </c15:dlblFieldTable>
                  <c15:showDataLabelsRange val="0"/>
                </c:ext>
                <c:ext xmlns:c16="http://schemas.microsoft.com/office/drawing/2014/chart" uri="{C3380CC4-5D6E-409C-BE32-E72D297353CC}">
                  <c16:uniqueId val="{00000011-B42A-44EB-8D00-11720B3A4D90}"/>
                </c:ext>
              </c:extLst>
            </c:dLbl>
            <c:dLbl>
              <c:idx val="18"/>
              <c:tx>
                <c:strRef>
                  <c:f>Daten_Diagramme!$D$32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{F759BE00-C3D3-438A-82C7-2FD6C1D34921}</c15:txfldGUID>
                      <c15:f>Daten_Diagramme!$D$32</c15:f>
                      <c15:dlblFieldTableCache>
                        <c:ptCount val="1"/>
                        <c:pt idx="0">
                          <c:v>-0.4</c:v>
                        </c:pt>
                      </c15:dlblFieldTableCache>
                    </c15:dlblFTEntry>
                  </c15:dlblFieldTable>
                  <c15:showDataLabelsRange val="0"/>
                </c:ext>
                <c:ext xmlns:c16="http://schemas.microsoft.com/office/drawing/2014/chart" uri="{C3380CC4-5D6E-409C-BE32-E72D297353CC}">
                  <c16:uniqueId val="{00000012-B42A-44EB-8D00-11720B3A4D90}"/>
                </c:ext>
              </c:extLst>
            </c:dLbl>
            <c:dLbl>
              <c:idx val="19"/>
              <c:tx>
                <c:strRef>
                  <c:f>Daten_Diagramme!$D$33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{9E566179-9DA7-4B65-8EDF-49F054D2B804}</c15:txfldGUID>
                      <c15:f>Daten_Diagramme!$D$33</c15:f>
                      <c15:dlblFieldTableCache>
                        <c:ptCount val="1"/>
                        <c:pt idx="0">
                          <c:v>0.3</c:v>
                        </c:pt>
                      </c15:dlblFieldTableCache>
                    </c15:dlblFTEntry>
                  </c15:dlblFieldTable>
                  <c15:showDataLabelsRange val="0"/>
                </c:ext>
                <c:ext xmlns:c16="http://schemas.microsoft.com/office/drawing/2014/chart" uri="{C3380CC4-5D6E-409C-BE32-E72D297353CC}">
                  <c16:uniqueId val="{00000013-B42A-44EB-8D00-11720B3A4D90}"/>
                </c:ext>
              </c:extLst>
            </c:dLbl>
            <c:dLbl>
              <c:idx val="20"/>
              <c:tx>
                <c:strRef>
                  <c:f>Daten_Diagramme!$D$34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{75E87455-625D-4BF7-B6C3-57059B400243}</c15:txfldGUID>
                      <c15:f>Daten_Diagramme!$D$34</c15:f>
                      <c15:dlblFieldTableCache>
                        <c:ptCount val="1"/>
                        <c:pt idx="0">
                          <c:v>-1.0</c:v>
                        </c:pt>
                      </c15:dlblFieldTableCache>
                    </c15:dlblFTEntry>
                  </c15:dlblFieldTable>
                  <c15:showDataLabelsRange val="0"/>
                </c:ext>
                <c:ext xmlns:c16="http://schemas.microsoft.com/office/drawing/2014/chart" uri="{C3380CC4-5D6E-409C-BE32-E72D297353CC}">
                  <c16:uniqueId val="{00000014-B42A-44EB-8D00-11720B3A4D90}"/>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{5EAB9CAB-1A0F-4630-A24D-A47400CBA832}</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B42A-44EB-8D00-11720B3A4D9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{C60F3EFD-A5C5-4262-A166-792122806F71}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42A-44EB-8D00-11720B3A4D90}"/>
                </c:ext>
              </c:extLst>
            </c:dLbl>
            <c:dLbl>
              <c:idx val="23"/>
              <c:tx>
                <c:strRef>
                  <c:f>Daten_Diagramme!$D$37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{4E4957A2-37A7-4ED0-9FEC-B2EE0938B856}</c15:txfldGUID>
                      <c15:f>Daten_Diagramme!$D$37</c15:f>
                      <c15:dlblFieldTableCache>
                        <c:ptCount val="1"/>
                        <c:pt idx="0">
                          <c:v>-4.3</c:v>
                        </c:pt>
                      </c15:dlblFieldTableCache>
                    </c15:dlblFTEntry>
                  </c15:dlblFieldTable>
                  <c15:showDataLabelsRange val="0"/>
                </c:ext>
                <c:ext xmlns:c16="http://schemas.microsoft.com/office/drawing/2014/chart" uri="{C3380CC4-5D6E-409C-BE32-E72D297353CC}">
                  <c16:uniqueId val="{00000017-B42A-44EB-8D00-11720B3A4D90}"/>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{3BD9BABF-3147-44EF-BCC6-EC7626E4CA43}</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B42A-44EB-8D00-11720B3A4D90}"/>
                </c:ext>
              </c:extLst>
            </c:dLbl>
            <c:dLbl>
              <c:idx val="25"/>
              <c:tx>
                <c:strRef>
                  <c:f>Daten_Diagramme!$D$39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{118F8BC0-0AEF-41FC-AA25-509B31933ECD}</c15:txfldGUID>
                      <c15:f>Daten_Diagramme!$D$39</c15:f>
                      <c15:dlblFieldTableCache>
                        <c:ptCount val="1"/>
                        <c:pt idx="0">
                          <c:v>-1.9</c:v>
                        </c:pt>
                      </c15:dlblFieldTableCache>
                    </c15:dlblFTEntry>
                  </c15:dlblFieldTable>
                  <c15:showDataLabelsRange val="0"/>
                </c:ext>
                <c:ext xmlns:c16="http://schemas.microsoft.com/office/drawing/2014/chart" uri="{C3380CC4-5D6E-409C-BE32-E72D297353CC}">
                  <c16:uniqueId val="{00000019-B42A-44EB-8D00-11720B3A4D9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{2B2DB2E7-24C2-4B31-8AA0-68F01731FBCE}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42A-44EB-8D00-11720B3A4D9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{9C44324C-D45D-4DD4-AAED-358DD1730220}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42A-44EB-8D00-11720B3A4D9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{9EEADA09-1FFB-4DCB-A545-E3EEAE78B26C}</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42A-44EB-8D00-11720B3A4D9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{B527D08F-D746-4D1A-98C6-8803CCDCF66B}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42A-44EB-8D00-11720B3A4D9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{4D430DBF-D5F9-45B5-B524-64EA0A021284}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42A-44EB-8D00-11720B3A4D90}"/>
                </c:ext>
              </c:extLst>
            </c:dLbl>
            <c:dLbl>
              <c:idx val="31"/>
              <c:tx>
                <c:strRef>
                  <c:f>Daten_Diagramme!$D$45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{5BF6720B-5573-499C-81A5-55B7D50C7EE9}</c15:txfldGUID>
                      <c15:f>Daten_Diagramme!$D$45</c15:f>
                      <c15:dlblFieldTableCache>
                        <c:ptCount val="1"/>
                        <c:pt idx="0">
                          <c:v>-1.9</c:v>
                        </c:pt>
                      </c15:dlblFieldTableCache>
                    </c15:dlblFTEntry>
                  </c15:dlblFieldTable>
                  <c15:showDataLabelsRange val="0"/>
                </c:ext>
                <c:ext xmlns:c16="http://schemas.microsoft.com/office/drawing/2014/chart" uri="{C3380CC4-5D6E-409C-BE32-E72D297353CC}">
                  <c16:uniqueId val="{0000001F-B42A-44EB-8D00-11720B3A4D9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-1.1986935587056804</c:v>
                </c:pt>
                <c:pt idx="1">
                  <c:v>-4.3441938178780282</c:v>
                </c:pt>
                <c:pt idx="2">
                  <c:v>-0.90152565880721225</c:v>
                </c:pt>
                <c:pt idx="3">
                  <c:v>1.5272794185297636</c:v>
                </c:pt>
                <c:pt idx="4">
                  <c:v>3.2875185735512629</c:v>
                </c:pt>
                <c:pt idx="5">
                  <c:v>-1.8247083457971882</c:v>
                </c:pt>
                <c:pt idx="6">
                  <c:v>2.3342670401493932</c:v>
                </c:pt>
                <c:pt idx="7">
                  <c:v>-0.73600619794693012</c:v>
                </c:pt>
                <c:pt idx="8">
                  <c:v>0.85781128151806607</c:v>
                </c:pt>
                <c:pt idx="9">
                  <c:v>0.31620553359683795</c:v>
                </c:pt>
                <c:pt idx="10">
                  <c:v>-2.358490566037736</c:v>
                </c:pt>
                <c:pt idx="11">
                  <c:v>-6.6350710900473935</c:v>
                </c:pt>
                <c:pt idx="12">
                  <c:v>0</c:v>
                </c:pt>
                <c:pt idx="13">
                  <c:v>-14.017341040462428</c:v>
                </c:pt>
                <c:pt idx="14">
                  <c:v>-9.9916736053288933</c:v>
                </c:pt>
                <c:pt idx="15">
                  <c:v>-14.90566037735849</c:v>
                </c:pt>
                <c:pt idx="16">
                  <c:v>-6.0765647154142191E-2</c:v>
                </c:pt>
                <c:pt idx="17">
                  <c:v>2.467866323907455</c:v>
                </c:pt>
                <c:pt idx="18">
                  <c:v>-0.40232454179704963</c:v>
                </c:pt>
                <c:pt idx="19">
                  <c:v>0.28430629264594387</c:v>
                </c:pt>
                <c:pt idx="20">
                  <c:v>-0.95480585614258429</c:v>
                </c:pt>
                <c:pt idx="21">
                  <c:v>0</c:v>
                </c:pt>
                <c:pt idx="23">
                  <c:v>-4.3441938178780282</c:v>
                </c:pt>
                <c:pt idx="24">
                  <c:v>0.53922605201945439</c:v>
                </c:pt>
                <c:pt idx="25">
                  <c:v>-1.9422171312205676</c:v>
                </c:pt>
              </c:numCache>
            </c:numRef>
          </c:val>
          <c:extLst>
            <c:ext xmlns:c16="http://schemas.microsoft.com/office/drawing/2014/chart" uri="{C3380CC4-5D6E-409C-BE32-E72D297353CC}">
              <c16:uniqueId val="{00000020-B42A-44EB-8D00-11720B3A4D9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{230737A4-3516-4933-9D27-D4086B6E6A07}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42A-44EB-8D00-11720B3A4D9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{591B8F68-8B9B-42B0-8537-E7B970F3A371}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42A-44EB-8D00-11720B3A4D9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{833921A0-D5D1-4C8D-9520-741C7D735A77}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42A-44EB-8D00-11720B3A4D9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{105B91AD-A960-4E3F-A1CB-E56390785D48}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42A-44EB-8D00-11720B3A4D9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{5C3FE932-2C30-4843-805F-FEB0F807987C}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42A-44EB-8D00-11720B3A4D9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{C91A3032-F90D-4439-84F7-B88A600B4610}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42A-44EB-8D00-11720B3A4D9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{D817AB47-9EF4-457E-8C4D-7D6A8A92B451}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42A-44EB-8D00-11720B3A4D9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{555A456C-C661-40B6-BE60-29A289DD4898}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42A-44EB-8D00-11720B3A4D9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{D3DE4867-BD8A-418D-8C55-EFE8F1B1CDF0}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42A-44EB-8D00-11720B3A4D9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{9905E42D-A3BD-44D6-BEC0-808F9D5D53F5}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42A-44EB-8D00-11720B3A4D9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{D9CEAB13-62B4-45AA-AF91-4ED34C4EF7CB}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42A-44EB-8D00-11720B3A4D9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{F5D71FE9-0EE9-419A-B0D3-0A9A58F2E75A}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42A-44EB-8D00-11720B3A4D9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{4BA771E7-339C-4B5D-BD8D-79CF5F2DF054}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42A-44EB-8D00-11720B3A4D9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{3580F631-481C-45A1-870A-48F5CB92B1DB}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42A-44EB-8D00-11720B3A4D9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{DA543177-E603-4E8D-AA56-88C84193DC7F}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42A-44EB-8D00-11720B3A4D9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{1826275E-32EA-4C82-929F-B977B59A389E}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42A-44EB-8D00-11720B3A4D9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{FB08BE6A-43AD-4422-96EB-403D91399646}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42A-44EB-8D00-11720B3A4D9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{67C82741-D831-40F3-90BF-80DB7C19078F}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42A-44EB-8D00-11720B3A4D9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{C1BACA7E-F915-4C06-A585-3DEDB6300D09}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42A-44EB-8D00-11720B3A4D9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{AC28AB7D-3EF6-4218-8AFA-C58C990D6681}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42A-44EB-8D00-11720B3A4D9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{C6D13C5B-B287-4F52-8A71-A32EEE3533A8}</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42A-44EB-8D00-11720B3A4D9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{E691AD8B-EF56-4C1B-83AE-CC3CCE8DA068}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42A-44EB-8D00-11720B3A4D9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{66D0B587-3E0E-44D0-A139-4DAB7C112B17}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42A-44EB-8D00-11720B3A4D9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{8DDFA9C5-D355-4270-9F9B-A147858ECC55}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42A-44EB-8D00-11720B3A4D9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{2BB1EF89-CB07-42E6-8C10-97EFB71441E1}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42A-44EB-8D00-11720B3A4D9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{A2A8A1DE-674F-4A7F-83D8-8ABFE198525B}</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42A-44EB-8D00-11720B3A4D9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{4BEC8967-B9C7-4C48-9D1E-8A07B6A6349D}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42A-44EB-8D00-11720B3A4D9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{B71075A8-2EFD-4A5B-A461-CCF3B2EB17A2}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42A-44EB-8D00-11720B3A4D9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{45DCCDC5-1F4E-4449-AC9E-CA8362C3438C}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42A-44EB-8D00-11720B3A4D9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{E5CDA473-B596-4696-8041-86FE9BE6FD47}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42A-44EB-8D00-11720B3A4D9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{C798F213-ECFB-4632-9238-2A48683E02EE}</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42A-44EB-8D00-11720B3A4D9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{0091EF71-2013-47BB-8403-CC7CEC15B04D}</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42A-44EB-8D00-11720B3A4D9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42A-44EB-8D00-11720B3A4D9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42A-44EB-8D00-11720B3A4D9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{E50E3189-43A7-460C-9BFF-8CCE2521CA29}</c15:txfldGUID>
                      <c15:f>Daten_Diagramme!$E$14</c15:f>
                      <c15:dlblFieldTableCache>
                        <c:ptCount val="1"/>
                        <c:pt idx="0">
                          <c:v>-3.2</c:v>
                        </c:pt>
                      </c15:dlblFieldTableCache>
                    </c15:dlblFTEntry>
                  </c15:dlblFieldTable>
                  <c15:showDataLabelsRange val="0"/>
                </c:ext>
                <c:ext xmlns:c16="http://schemas.microsoft.com/office/drawing/2014/chart" uri="{C3380CC4-5D6E-409C-BE32-E72D297353CC}">
                  <c16:uniqueId val="{00000000-3360-4213-9369-4DE9A5D538AB}"/>
                </c:ext>
              </c:extLst>
            </c:dLbl>
            <c:dLbl>
              <c:idx val="1"/>
              <c:tx>
                <c:strRef>
                  <c:f>Daten_Diagramme!$E$15</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{03792ED0-629B-43FB-A68C-CB0E99B07BA8}</c15:txfldGUID>
                      <c15:f>Daten_Diagramme!$E$15</c15:f>
                      <c15:dlblFieldTableCache>
                        <c:ptCount val="1"/>
                        <c:pt idx="0">
                          <c:v>9.9</c:v>
                        </c:pt>
                      </c15:dlblFieldTableCache>
                    </c15:dlblFTEntry>
                  </c15:dlblFieldTable>
                  <c15:showDataLabelsRange val="0"/>
                </c:ext>
                <c:ext xmlns:c16="http://schemas.microsoft.com/office/drawing/2014/chart" uri="{C3380CC4-5D6E-409C-BE32-E72D297353CC}">
                  <c16:uniqueId val="{00000001-3360-4213-9369-4DE9A5D538AB}"/>
                </c:ext>
              </c:extLst>
            </c:dLbl>
            <c:dLbl>
              <c:idx val="2"/>
              <c:tx>
                <c:strRef>
                  <c:f>Daten_Diagramme!$E$16</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{B79C8ADB-3960-446A-BA02-2CE29157E316}</c15:txfldGUID>
                      <c15:f>Daten_Diagramme!$E$16</c15:f>
                      <c15:dlblFieldTableCache>
                        <c:ptCount val="1"/>
                        <c:pt idx="0">
                          <c:v>4.8</c:v>
                        </c:pt>
                      </c15:dlblFieldTableCache>
                    </c15:dlblFTEntry>
                  </c15:dlblFieldTable>
                  <c15:showDataLabelsRange val="0"/>
                </c:ext>
                <c:ext xmlns:c16="http://schemas.microsoft.com/office/drawing/2014/chart" uri="{C3380CC4-5D6E-409C-BE32-E72D297353CC}">
                  <c16:uniqueId val="{00000002-3360-4213-9369-4DE9A5D538AB}"/>
                </c:ext>
              </c:extLst>
            </c:dLbl>
            <c:dLbl>
              <c:idx val="3"/>
              <c:tx>
                <c:strRef>
                  <c:f>Daten_Diagramme!$E$17</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{289FEAF0-7F7E-4395-8376-659F0A921DE2}</c15:txfldGUID>
                      <c15:f>Daten_Diagramme!$E$17</c15:f>
                      <c15:dlblFieldTableCache>
                        <c:ptCount val="1"/>
                        <c:pt idx="0">
                          <c:v>5.2</c:v>
                        </c:pt>
                      </c15:dlblFieldTableCache>
                    </c15:dlblFTEntry>
                  </c15:dlblFieldTable>
                  <c15:showDataLabelsRange val="0"/>
                </c:ext>
                <c:ext xmlns:c16="http://schemas.microsoft.com/office/drawing/2014/chart" uri="{C3380CC4-5D6E-409C-BE32-E72D297353CC}">
                  <c16:uniqueId val="{00000003-3360-4213-9369-4DE9A5D538AB}"/>
                </c:ext>
              </c:extLst>
            </c:dLbl>
            <c:dLbl>
              <c:idx val="4"/>
              <c:tx>
                <c:strRef>
                  <c:f>Daten_Diagramme!$E$18</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{9FFAB8F0-E53D-4839-AF76-35C978092896}</c15:txfldGUID>
                      <c15:f>Daten_Diagramme!$E$18</c15:f>
                      <c15:dlblFieldTableCache>
                        <c:ptCount val="1"/>
                        <c:pt idx="0">
                          <c:v>12.7</c:v>
                        </c:pt>
                      </c15:dlblFieldTableCache>
                    </c15:dlblFTEntry>
                  </c15:dlblFieldTable>
                  <c15:showDataLabelsRange val="0"/>
                </c:ext>
                <c:ext xmlns:c16="http://schemas.microsoft.com/office/drawing/2014/chart" uri="{C3380CC4-5D6E-409C-BE32-E72D297353CC}">
                  <c16:uniqueId val="{00000004-3360-4213-9369-4DE9A5D538AB}"/>
                </c:ext>
              </c:extLst>
            </c:dLbl>
            <c:dLbl>
              <c:idx val="5"/>
              <c:tx>
                <c:strRef>
                  <c:f>Daten_Diagramme!$E$19</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{5E02DDA3-1319-494C-99A2-4AED15F053BF}</c15:txfldGUID>
                      <c15:f>Daten_Diagramme!$E$19</c15:f>
                      <c15:dlblFieldTableCache>
                        <c:ptCount val="1"/>
                        <c:pt idx="0">
                          <c:v>-6.4</c:v>
                        </c:pt>
                      </c15:dlblFieldTableCache>
                    </c15:dlblFTEntry>
                  </c15:dlblFieldTable>
                  <c15:showDataLabelsRange val="0"/>
                </c:ext>
                <c:ext xmlns:c16="http://schemas.microsoft.com/office/drawing/2014/chart" uri="{C3380CC4-5D6E-409C-BE32-E72D297353CC}">
                  <c16:uniqueId val="{00000005-3360-4213-9369-4DE9A5D538AB}"/>
                </c:ext>
              </c:extLst>
            </c:dLbl>
            <c:dLbl>
              <c:idx val="6"/>
              <c:tx>
                <c:strRef>
                  <c:f>Daten_Diagramme!$E$20</c:f>
                  <c:strCache>
                    <c:ptCount val="1"/>
                    <c:pt idx="0">
                      <c:v>14.9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{0020104A-F78F-428B-A16C-F3C2982DAF8D}</c15:txfldGUID>
                      <c15:f>Daten_Diagramme!$E$20</c15:f>
                      <c15:dlblFieldTableCache>
                        <c:ptCount val="1"/>
                        <c:pt idx="0">
                          <c:v>14.9</c:v>
                        </c:pt>
                      </c15:dlblFieldTableCache>
                    </c15:dlblFTEntry>
                  </c15:dlblFieldTable>
                  <c15:showDataLabelsRange val="0"/>
                </c:ext>
                <c:ext xmlns:c16="http://schemas.microsoft.com/office/drawing/2014/chart" uri="{C3380CC4-5D6E-409C-BE32-E72D297353CC}">
                  <c16:uniqueId val="{00000006-3360-4213-9369-4DE9A5D538AB}"/>
                </c:ext>
              </c:extLst>
            </c:dLbl>
            <c:dLbl>
              <c:idx val="7"/>
              <c:tx>
                <c:strRef>
                  <c:f>Daten_Diagramme!$E$21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{B376DA4C-BDFA-4FF5-83F8-E8F664AF0D1C}</c15:txfldGUID>
                      <c15:f>Daten_Diagramme!$E$21</c15:f>
                      <c15:dlblFieldTableCache>
                        <c:ptCount val="1"/>
                        <c:pt idx="0">
                          <c:v>-0.6</c:v>
                        </c:pt>
                      </c15:dlblFieldTableCache>
                    </c15:dlblFTEntry>
                  </c15:dlblFieldTable>
                  <c15:showDataLabelsRange val="0"/>
                </c:ext>
                <c:ext xmlns:c16="http://schemas.microsoft.com/office/drawing/2014/chart" uri="{C3380CC4-5D6E-409C-BE32-E72D297353CC}">
                  <c16:uniqueId val="{00000007-3360-4213-9369-4DE9A5D538AB}"/>
                </c:ext>
              </c:extLst>
            </c:dLbl>
            <c:dLbl>
              <c:idx val="8"/>
              <c:tx>
                <c:strRef>
                  <c:f>Daten_Diagramme!$E$22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{6DBD6CA8-5508-4938-9CCC-1F79001EE1C2}</c15:txfldGUID>
                      <c15:f>Daten_Diagramme!$E$22</c15:f>
                      <c15:dlblFieldTableCache>
                        <c:ptCount val="1"/>
                        <c:pt idx="0">
                          <c:v>-1.6</c:v>
                        </c:pt>
                      </c15:dlblFieldTableCache>
                    </c15:dlblFTEntry>
                  </c15:dlblFieldTable>
                  <c15:showDataLabelsRange val="0"/>
                </c:ext>
                <c:ext xmlns:c16="http://schemas.microsoft.com/office/drawing/2014/chart" uri="{C3380CC4-5D6E-409C-BE32-E72D297353CC}">
                  <c16:uniqueId val="{00000008-3360-4213-9369-4DE9A5D538AB}"/>
                </c:ext>
              </c:extLst>
            </c:dLbl>
            <c:dLbl>
              <c:idx val="9"/>
              <c:tx>
                <c:strRef>
                  <c:f>Daten_Diagramme!$E$23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{ACFD29D4-D3A7-4CF0-8BD1-A8637BBC9C02}</c15:txfldGUID>
                      <c15:f>Daten_Diagramme!$E$23</c15:f>
                      <c15:dlblFieldTableCache>
                        <c:ptCount val="1"/>
                        <c:pt idx="0">
                          <c:v>-3.0</c:v>
                        </c:pt>
                      </c15:dlblFieldTableCache>
                    </c15:dlblFTEntry>
                  </c15:dlblFieldTable>
                  <c15:showDataLabelsRange val="0"/>
                </c:ext>
                <c:ext xmlns:c16="http://schemas.microsoft.com/office/drawing/2014/chart" uri="{C3380CC4-5D6E-409C-BE32-E72D297353CC}">
                  <c16:uniqueId val="{00000009-3360-4213-9369-4DE9A5D538AB}"/>
                </c:ext>
              </c:extLst>
            </c:dLbl>
            <c:dLbl>
              <c:idx val="10"/>
              <c:tx>
                <c:strRef>
                  <c:f>Daten_Diagramme!$E$24</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{B277D2BF-FE1D-4AA0-BF30-7AED1703755A}</c15:txfldGUID>
                      <c15:f>Daten_Diagramme!$E$24</c15:f>
                      <c15:dlblFieldTableCache>
                        <c:ptCount val="1"/>
                        <c:pt idx="0">
                          <c:v>-9.7</c:v>
                        </c:pt>
                      </c15:dlblFieldTableCache>
                    </c15:dlblFTEntry>
                  </c15:dlblFieldTable>
                  <c15:showDataLabelsRange val="0"/>
                </c:ext>
                <c:ext xmlns:c16="http://schemas.microsoft.com/office/drawing/2014/chart" uri="{C3380CC4-5D6E-409C-BE32-E72D297353CC}">
                  <c16:uniqueId val="{0000000A-3360-4213-9369-4DE9A5D538AB}"/>
                </c:ext>
              </c:extLst>
            </c:dLbl>
            <c:dLbl>
              <c:idx val="11"/>
              <c:tx>
                <c:strRef>
                  <c:f>Daten_Diagramme!$E$25</c:f>
                  <c:strCache>
                    <c:ptCount val="1"/>
                    <c:pt idx="0">
                      <c:v>17.6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{1EACD06D-70F8-4CE0-A771-B81BC2C0E786}</c15:txfldGUID>
                      <c15:f>Daten_Diagramme!$E$25</c15:f>
                      <c15:dlblFieldTableCache>
                        <c:ptCount val="1"/>
                        <c:pt idx="0">
                          <c:v>17.6</c:v>
                        </c:pt>
                      </c15:dlblFieldTableCache>
                    </c15:dlblFTEntry>
                  </c15:dlblFieldTable>
                  <c15:showDataLabelsRange val="0"/>
                </c:ext>
                <c:ext xmlns:c16="http://schemas.microsoft.com/office/drawing/2014/chart" uri="{C3380CC4-5D6E-409C-BE32-E72D297353CC}">
                  <c16:uniqueId val="{0000000B-3360-4213-9369-4DE9A5D538AB}"/>
                </c:ext>
              </c:extLst>
            </c:dLbl>
            <c:dLbl>
              <c:idx val="12"/>
              <c:tx>
                <c:strRef>
                  <c:f>Daten_Diagramme!$E$26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{296906C6-A875-4ACD-BC76-C5023AC31ACA}</c15:txfldGUID>
                      <c15:f>Daten_Diagramme!$E$26</c15:f>
                      <c15:dlblFieldTableCache>
                        <c:ptCount val="1"/>
                        <c:pt idx="0">
                          <c:v>1.5</c:v>
                        </c:pt>
                      </c15:dlblFieldTableCache>
                    </c15:dlblFTEntry>
                  </c15:dlblFieldTable>
                  <c15:showDataLabelsRange val="0"/>
                </c:ext>
                <c:ext xmlns:c16="http://schemas.microsoft.com/office/drawing/2014/chart" uri="{C3380CC4-5D6E-409C-BE32-E72D297353CC}">
                  <c16:uniqueId val="{0000000C-3360-4213-9369-4DE9A5D538AB}"/>
                </c:ext>
              </c:extLst>
            </c:dLbl>
            <c:dLbl>
              <c:idx val="13"/>
              <c:tx>
                <c:strRef>
                  <c:f>Daten_Diagramme!$E$27</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{840D4E63-3917-4DA5-85F4-4BAEDEFC53F4}</c15:txfldGUID>
                      <c15:f>Daten_Diagramme!$E$27</c15:f>
                      <c15:dlblFieldTableCache>
                        <c:ptCount val="1"/>
                        <c:pt idx="0">
                          <c:v>-7.0</c:v>
                        </c:pt>
                      </c15:dlblFieldTableCache>
                    </c15:dlblFTEntry>
                  </c15:dlblFieldTable>
                  <c15:showDataLabelsRange val="0"/>
                </c:ext>
                <c:ext xmlns:c16="http://schemas.microsoft.com/office/drawing/2014/chart" uri="{C3380CC4-5D6E-409C-BE32-E72D297353CC}">
                  <c16:uniqueId val="{0000000D-3360-4213-9369-4DE9A5D538AB}"/>
                </c:ext>
              </c:extLst>
            </c:dLbl>
            <c:dLbl>
              <c:idx val="14"/>
              <c:tx>
                <c:strRef>
                  <c:f>Daten_Diagramme!$E$28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{044AE2AC-8E94-4210-99B8-F6C76E8D58DE}</c15:txfldGUID>
                      <c15:f>Daten_Diagramme!$E$28</c15:f>
                      <c15:dlblFieldTableCache>
                        <c:ptCount val="1"/>
                        <c:pt idx="0">
                          <c:v>-3.1</c:v>
                        </c:pt>
                      </c15:dlblFieldTableCache>
                    </c15:dlblFTEntry>
                  </c15:dlblFieldTable>
                  <c15:showDataLabelsRange val="0"/>
                </c:ext>
                <c:ext xmlns:c16="http://schemas.microsoft.com/office/drawing/2014/chart" uri="{C3380CC4-5D6E-409C-BE32-E72D297353CC}">
                  <c16:uniqueId val="{0000000E-3360-4213-9369-4DE9A5D538AB}"/>
                </c:ext>
              </c:extLst>
            </c:dLbl>
            <c:dLbl>
              <c:idx val="15"/>
              <c:tx>
                <c:strRef>
                  <c:f>Daten_Diagramme!$E$29</c:f>
                  <c:strCache>
                    <c:ptCount val="1"/>
                    <c:pt idx="0">
                      <c:v>-44.4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{0C6BE6D5-565B-4FD1-B834-90170B26E8F1}</c15:txfldGUID>
                      <c15:f>Daten_Diagramme!$E$29</c15:f>
                      <c15:dlblFieldTableCache>
                        <c:ptCount val="1"/>
                        <c:pt idx="0">
                          <c:v>-44.4</c:v>
                        </c:pt>
                      </c15:dlblFieldTableCache>
                    </c15:dlblFTEntry>
                  </c15:dlblFieldTable>
                  <c15:showDataLabelsRange val="0"/>
                </c:ext>
                <c:ext xmlns:c16="http://schemas.microsoft.com/office/drawing/2014/chart" uri="{C3380CC4-5D6E-409C-BE32-E72D297353CC}">
                  <c16:uniqueId val="{0000000F-3360-4213-9369-4DE9A5D538AB}"/>
                </c:ext>
              </c:extLst>
            </c:dLbl>
            <c:dLbl>
              <c:idx val="16"/>
              <c:tx>
                <c:strRef>
                  <c:f>Daten_Diagramme!$E$30</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{48DCDA07-438C-4AAB-88AE-011BBF00FE71}</c15:txfldGUID>
                      <c15:f>Daten_Diagramme!$E$30</c15:f>
                      <c15:dlblFieldTableCache>
                        <c:ptCount val="1"/>
                        <c:pt idx="0">
                          <c:v>-9.7</c:v>
                        </c:pt>
                      </c15:dlblFieldTableCache>
                    </c15:dlblFTEntry>
                  </c15:dlblFieldTable>
                  <c15:showDataLabelsRange val="0"/>
                </c:ext>
                <c:ext xmlns:c16="http://schemas.microsoft.com/office/drawing/2014/chart" uri="{C3380CC4-5D6E-409C-BE32-E72D297353CC}">
                  <c16:uniqueId val="{00000010-3360-4213-9369-4DE9A5D538AB}"/>
                </c:ext>
              </c:extLst>
            </c:dLbl>
            <c:dLbl>
              <c:idx val="17"/>
              <c:tx>
                <c:strRef>
                  <c:f>Daten_Diagramme!$E$31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{289A7947-AD5C-404B-844E-5ED9C0E664CD}</c15:txfldGUID>
                      <c15:f>Daten_Diagramme!$E$31</c15:f>
                      <c15:dlblFieldTableCache>
                        <c:ptCount val="1"/>
                        <c:pt idx="0">
                          <c:v>0.0</c:v>
                        </c:pt>
                      </c15:dlblFieldTableCache>
                    </c15:dlblFTEntry>
                  </c15:dlblFieldTable>
                  <c15:showDataLabelsRange val="0"/>
                </c:ext>
                <c:ext xmlns:c16="http://schemas.microsoft.com/office/drawing/2014/chart" uri="{C3380CC4-5D6E-409C-BE32-E72D297353CC}">
                  <c16:uniqueId val="{00000011-3360-4213-9369-4DE9A5D538AB}"/>
                </c:ext>
              </c:extLst>
            </c:dLbl>
            <c:dLbl>
              <c:idx val="18"/>
              <c:tx>
                <c:strRef>
                  <c:f>Daten_Diagramme!$E$32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{A38E9955-6F81-4207-8ACB-FCAE22DF2B7E}</c15:txfldGUID>
                      <c15:f>Daten_Diagramme!$E$32</c15:f>
                      <c15:dlblFieldTableCache>
                        <c:ptCount val="1"/>
                        <c:pt idx="0">
                          <c:v>-3.2</c:v>
                        </c:pt>
                      </c15:dlblFieldTableCache>
                    </c15:dlblFTEntry>
                  </c15:dlblFieldTable>
                  <c15:showDataLabelsRange val="0"/>
                </c:ext>
                <c:ext xmlns:c16="http://schemas.microsoft.com/office/drawing/2014/chart" uri="{C3380CC4-5D6E-409C-BE32-E72D297353CC}">
                  <c16:uniqueId val="{00000012-3360-4213-9369-4DE9A5D538AB}"/>
                </c:ext>
              </c:extLst>
            </c:dLbl>
            <c:dLbl>
              <c:idx val="19"/>
              <c:tx>
                <c:strRef>
                  <c:f>Daten_Diagramme!$E$33</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{9D7D871E-92CB-42A0-B164-3DB35E8EA600}</c15:txfldGUID>
                      <c15:f>Daten_Diagramme!$E$33</c15:f>
                      <c15:dlblFieldTableCache>
                        <c:ptCount val="1"/>
                        <c:pt idx="0">
                          <c:v>-4.0</c:v>
                        </c:pt>
                      </c15:dlblFieldTableCache>
                    </c15:dlblFTEntry>
                  </c15:dlblFieldTable>
                  <c15:showDataLabelsRange val="0"/>
                </c:ext>
                <c:ext xmlns:c16="http://schemas.microsoft.com/office/drawing/2014/chart" uri="{C3380CC4-5D6E-409C-BE32-E72D297353CC}">
                  <c16:uniqueId val="{00000013-3360-4213-9369-4DE9A5D538AB}"/>
                </c:ext>
              </c:extLst>
            </c:dLbl>
            <c:dLbl>
              <c:idx val="20"/>
              <c:tx>
                <c:strRef>
                  <c:f>Daten_Diagramme!$E$34</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{9CB40A21-469D-4AAB-BB85-E59C2D59F08D}</c15:txfldGUID>
                      <c15:f>Daten_Diagramme!$E$34</c15:f>
                      <c15:dlblFieldTableCache>
                        <c:ptCount val="1"/>
                        <c:pt idx="0">
                          <c:v>-8.5</c:v>
                        </c:pt>
                      </c15:dlblFieldTableCache>
                    </c15:dlblFTEntry>
                  </c15:dlblFieldTable>
                  <c15:showDataLabelsRange val="0"/>
                </c:ext>
                <c:ext xmlns:c16="http://schemas.microsoft.com/office/drawing/2014/chart" uri="{C3380CC4-5D6E-409C-BE32-E72D297353CC}">
                  <c16:uniqueId val="{00000014-3360-4213-9369-4DE9A5D538AB}"/>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{C9FCFC7C-4FDB-4AA5-96C5-03EF98390685}</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3360-4213-9369-4DE9A5D538A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{233A8372-D4D8-4D61-92C5-1DBEADEC962A}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360-4213-9369-4DE9A5D538AB}"/>
                </c:ext>
              </c:extLst>
            </c:dLbl>
            <c:dLbl>
              <c:idx val="23"/>
              <c:tx>
                <c:strRef>
                  <c:f>Daten_Diagramme!$E$37</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{893A3A1A-75A4-4589-B494-77CD3822F029}</c15:txfldGUID>
                      <c15:f>Daten_Diagramme!$E$37</c15:f>
                      <c15:dlblFieldTableCache>
                        <c:ptCount val="1"/>
                        <c:pt idx="0">
                          <c:v>9.9</c:v>
                        </c:pt>
                      </c15:dlblFieldTableCache>
                    </c15:dlblFTEntry>
                  </c15:dlblFieldTable>
                  <c15:showDataLabelsRange val="0"/>
                </c:ext>
                <c:ext xmlns:c16="http://schemas.microsoft.com/office/drawing/2014/chart" uri="{C3380CC4-5D6E-409C-BE32-E72D297353CC}">
                  <c16:uniqueId val="{00000017-3360-4213-9369-4DE9A5D538AB}"/>
                </c:ext>
              </c:extLst>
            </c:dLbl>
            <c:dLbl>
              <c:idx val="24"/>
              <c:tx>
                <c:strRef>
                  <c:f>Daten_Diagramme!$E$38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{709D82B2-0BEE-4325-9BA4-23C1E456839B}</c15:txfldGUID>
                      <c15:f>Daten_Diagramme!$E$38</c15:f>
                      <c15:dlblFieldTableCache>
                        <c:ptCount val="1"/>
                        <c:pt idx="0">
                          <c:v>2.6</c:v>
                        </c:pt>
                      </c15:dlblFieldTableCache>
                    </c15:dlblFTEntry>
                  </c15:dlblFieldTable>
                  <c15:showDataLabelsRange val="0"/>
                </c:ext>
                <c:ext xmlns:c16="http://schemas.microsoft.com/office/drawing/2014/chart" uri="{C3380CC4-5D6E-409C-BE32-E72D297353CC}">
                  <c16:uniqueId val="{00000018-3360-4213-9369-4DE9A5D538AB}"/>
                </c:ext>
              </c:extLst>
            </c:dLbl>
            <c:dLbl>
              <c:idx val="25"/>
              <c:tx>
                <c:strRef>
                  <c:f>Daten_Diagramme!$E$39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{B8D75BE8-18F7-407D-AE57-EC70D12D79EB}</c15:txfldGUID>
                      <c15:f>Daten_Diagramme!$E$39</c15:f>
                      <c15:dlblFieldTableCache>
                        <c:ptCount val="1"/>
                        <c:pt idx="0">
                          <c:v>-4.9</c:v>
                        </c:pt>
                      </c15:dlblFieldTableCache>
                    </c15:dlblFTEntry>
                  </c15:dlblFieldTable>
                  <c15:showDataLabelsRange val="0"/>
                </c:ext>
                <c:ext xmlns:c16="http://schemas.microsoft.com/office/drawing/2014/chart" uri="{C3380CC4-5D6E-409C-BE32-E72D297353CC}">
                  <c16:uniqueId val="{00000019-3360-4213-9369-4DE9A5D538A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{132F6791-1C16-4EF5-AE1E-1192315934CA}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360-4213-9369-4DE9A5D538A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{91C0B5FD-2527-4704-A777-9EAC5F970157}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360-4213-9369-4DE9A5D538A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{33828D2A-89E1-47A6-A03A-DC5513D66F3D}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360-4213-9369-4DE9A5D538A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{0D3DD116-3CCA-436B-AE68-5104068B1154}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360-4213-9369-4DE9A5D538A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{AE35AFAC-50A8-447A-84BC-64AA7F5BBB9C}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360-4213-9369-4DE9A5D538AB}"/>
                </c:ext>
              </c:extLst>
            </c:dLbl>
            <c:dLbl>
              <c:idx val="31"/>
              <c:tx>
                <c:strRef>
                  <c:f>Daten_Diagramme!$E$45</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{7D46A88F-8DB7-4422-8203-B9296FFC8EBF}</c15:txfldGUID>
                      <c15:f>Daten_Diagramme!$E$45</c15:f>
                      <c15:dlblFieldTableCache>
                        <c:ptCount val="1"/>
                        <c:pt idx="0">
                          <c:v>-4.9</c:v>
                        </c:pt>
                      </c15:dlblFieldTableCache>
                    </c15:dlblFTEntry>
                  </c15:dlblFieldTable>
                  <c15:showDataLabelsRange val="0"/>
                </c:ext>
                <c:ext xmlns:c16="http://schemas.microsoft.com/office/drawing/2014/chart" uri="{C3380CC4-5D6E-409C-BE32-E72D297353CC}">
                  <c16:uniqueId val="{0000001F-3360-4213-9369-4DE9A5D538A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-3.2179980065499074</c:v>
                </c:pt>
                <c:pt idx="1">
                  <c:v>9.9099099099099099</c:v>
                </c:pt>
                <c:pt idx="2">
                  <c:v>4.7619047619047619</c:v>
                </c:pt>
                <c:pt idx="3">
                  <c:v>5.2264808362369335</c:v>
                </c:pt>
                <c:pt idx="4">
                  <c:v>12.734082397003744</c:v>
                </c:pt>
                <c:pt idx="5">
                  <c:v>-6.437768240343348</c:v>
                </c:pt>
                <c:pt idx="6">
                  <c:v>14.864864864864865</c:v>
                </c:pt>
                <c:pt idx="7">
                  <c:v>-0.5780346820809249</c:v>
                </c:pt>
                <c:pt idx="8">
                  <c:v>-1.606425702811245</c:v>
                </c:pt>
                <c:pt idx="9">
                  <c:v>-3.0100334448160537</c:v>
                </c:pt>
                <c:pt idx="10">
                  <c:v>-9.7165991902834001</c:v>
                </c:pt>
                <c:pt idx="11">
                  <c:v>17.647058823529413</c:v>
                </c:pt>
                <c:pt idx="12">
                  <c:v>1.5151515151515151</c:v>
                </c:pt>
                <c:pt idx="13">
                  <c:v>-7</c:v>
                </c:pt>
                <c:pt idx="14">
                  <c:v>-3.0666666666666669</c:v>
                </c:pt>
                <c:pt idx="15">
                  <c:v>-44.444444444444443</c:v>
                </c:pt>
                <c:pt idx="16">
                  <c:v>-9.67741935483871</c:v>
                </c:pt>
                <c:pt idx="17">
                  <c:v>0</c:v>
                </c:pt>
                <c:pt idx="18">
                  <c:v>-3.2</c:v>
                </c:pt>
                <c:pt idx="19">
                  <c:v>-4.0358744394618835</c:v>
                </c:pt>
                <c:pt idx="20">
                  <c:v>-8.5457271364317844</c:v>
                </c:pt>
                <c:pt idx="21">
                  <c:v>0</c:v>
                </c:pt>
                <c:pt idx="23">
                  <c:v>9.9099099099099099</c:v>
                </c:pt>
                <c:pt idx="24">
                  <c:v>2.5951557093425603</c:v>
                </c:pt>
                <c:pt idx="25">
                  <c:v>-4.9247121346324176</c:v>
                </c:pt>
              </c:numCache>
            </c:numRef>
          </c:val>
          <c:extLst>
            <c:ext xmlns:c16="http://schemas.microsoft.com/office/drawing/2014/chart" uri="{C3380CC4-5D6E-409C-BE32-E72D297353CC}">
              <c16:uniqueId val="{00000020-3360-4213-9369-4DE9A5D538A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{8D037861-5423-40B4-9FF4-94FE16E9031B}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360-4213-9369-4DE9A5D538A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{A4739ADB-F27E-4527-B9EC-ABD1B6767516}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360-4213-9369-4DE9A5D538A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{05FA2BD0-6F88-480B-872B-58C4BFB8F201}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360-4213-9369-4DE9A5D538A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{88D298E0-5197-4E53-9674-604DE0F0CE49}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360-4213-9369-4DE9A5D538A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{F6A24CFC-3111-4733-9AAF-FB78711DCED5}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360-4213-9369-4DE9A5D538A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{F8AC55B7-82D7-4273-99A8-B79C282F96DD}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360-4213-9369-4DE9A5D538A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{9D3F9656-49AA-4808-A41B-57A3F250F37D}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360-4213-9369-4DE9A5D538A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{E901B52A-BC6E-4366-B74F-F0F872A123F3}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360-4213-9369-4DE9A5D538A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{423CAD03-6AE9-4C97-92B5-E9955289345A}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360-4213-9369-4DE9A5D538A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{8FEE5513-56C0-42A2-8F5B-9DF709F86940}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360-4213-9369-4DE9A5D538A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{E936CF24-760F-43CC-BE29-F709C83EA262}</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360-4213-9369-4DE9A5D538A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{2AD755CA-BE3B-4417-AD4F-7CE6FC4C8F31}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360-4213-9369-4DE9A5D538A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{D42E0FEB-DE9B-4AC7-86DE-FCFA9535EE3E}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360-4213-9369-4DE9A5D538A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{E95241F6-CF2E-49D1-8478-9DA984757395}</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360-4213-9369-4DE9A5D538A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{9681FFEC-000D-4EAC-BEE5-8D1D0F1D373A}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360-4213-9369-4DE9A5D538A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{7E3ADA8A-B208-4CF7-9FF8-3331FFCE7BC2}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3360-4213-9369-4DE9A5D538A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{A9D07AB8-FB44-41BD-AB79-0E21D570A6C7}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360-4213-9369-4DE9A5D538A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{BAE657A6-AB32-4B82-9C67-B5AE62CD3FCF}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360-4213-9369-4DE9A5D538A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{CFF3FC6C-2289-473D-AAFF-499CB0200F1C}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360-4213-9369-4DE9A5D538A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{EE68421E-8299-48D3-BC9C-F61F111C2DAD}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360-4213-9369-4DE9A5D538A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{2B2CA715-2FE8-4870-ACD1-95A1858EED4B}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360-4213-9369-4DE9A5D538A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{414BF942-344C-4CB5-AC09-35A7D382CA53}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360-4213-9369-4DE9A5D538A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{F8B2703C-B2CE-4E8D-B48E-D5C5345E2F52}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360-4213-9369-4DE9A5D538A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{F673E5FE-FBAD-4DC6-8CDC-533D02EA7EF3}</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360-4213-9369-4DE9A5D538A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{1B80AEA8-CBFD-46F9-857E-81597240D5AC}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360-4213-9369-4DE9A5D538A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{DDFED1A5-1634-4AA7-9943-54E69B1D8229}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360-4213-9369-4DE9A5D538A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{5F103B86-58DC-40AC-BB95-F6D1BFBF2E7A}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360-4213-9369-4DE9A5D538A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{54079FB2-CC1C-46BA-A92B-71B790CFA8AC}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360-4213-9369-4DE9A5D538A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{CF705DF6-6524-4840-9199-F55266988EA6}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360-4213-9369-4DE9A5D538A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{1003F204-EEBE-4C1E-B0D4-D8599E811569}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360-4213-9369-4DE9A5D538A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{56983F18-EF50-4A7F-AD89-432AECE22848}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360-4213-9369-4DE9A5D538A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{48DEED96-A950-4C7B-B289-F7E4C254BAF7}</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360-4213-9369-4DE9A5D538A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3360-4213-9369-4DE9A5D538A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3360-4213-9369-4DE9A5D538A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{8CC76510-2B5E-4CA1-B827-8E5BCEDF083F}</c15:txfldGUID>
                      <c15:f>Diagramm!$I$46</c15:f>
                      <c15:dlblFieldTableCache>
                        <c:ptCount val="1"/>
                      </c15:dlblFieldTableCache>
                    </c15:dlblFTEntry>
                  </c15:dlblFieldTable>
                  <c15:showDataLabelsRange val="0"/>
                </c:ext>
                <c:ext xmlns:c16="http://schemas.microsoft.com/office/drawing/2014/chart" uri="{C3380CC4-5D6E-409C-BE32-E72D297353CC}">
                  <c16:uniqueId val="{00000000-3A8F-459B-A07E-EA54D60D6F26}"/>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{B24EC1B9-00D3-4E1E-B9CD-AA64ED694232}</c15:txfldGUID>
                      <c15:f>Diagramm!$I$47</c15:f>
                      <c15:dlblFieldTableCache>
                        <c:ptCount val="1"/>
                      </c15:dlblFieldTableCache>
                    </c15:dlblFTEntry>
                  </c15:dlblFieldTable>
                  <c15:showDataLabelsRange val="0"/>
                </c:ext>
                <c:ext xmlns:c16="http://schemas.microsoft.com/office/drawing/2014/chart" uri="{C3380CC4-5D6E-409C-BE32-E72D297353CC}">
                  <c16:uniqueId val="{00000001-3A8F-459B-A07E-EA54D60D6F26}"/>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{EB751BC6-DABE-4713-94D7-638852FD11F2}</c15:txfldGUID>
                      <c15:f>Diagramm!$I$48</c15:f>
                      <c15:dlblFieldTableCache>
                        <c:ptCount val="1"/>
                      </c15:dlblFieldTableCache>
                    </c15:dlblFTEntry>
                  </c15:dlblFieldTable>
                  <c15:showDataLabelsRange val="0"/>
                </c:ext>
                <c:ext xmlns:c16="http://schemas.microsoft.com/office/drawing/2014/chart" uri="{C3380CC4-5D6E-409C-BE32-E72D297353CC}">
                  <c16:uniqueId val="{00000002-3A8F-459B-A07E-EA54D60D6F26}"/>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{E54205E1-E7A3-4A72-A299-911735E95B84}</c15:txfldGUID>
                      <c15:f>Diagramm!$I$49</c15:f>
                      <c15:dlblFieldTableCache>
                        <c:ptCount val="1"/>
                      </c15:dlblFieldTableCache>
                    </c15:dlblFTEntry>
                  </c15:dlblFieldTable>
                  <c15:showDataLabelsRange val="0"/>
                </c:ext>
                <c:ext xmlns:c16="http://schemas.microsoft.com/office/drawing/2014/chart" uri="{C3380CC4-5D6E-409C-BE32-E72D297353CC}">
                  <c16:uniqueId val="{00000003-3A8F-459B-A07E-EA54D60D6F26}"/>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{D5257AC1-2876-45C7-879E-D798435BC290}</c15:txfldGUID>
                      <c15:f>Diagramm!$I$50</c15:f>
                      <c15:dlblFieldTableCache>
                        <c:ptCount val="1"/>
                      </c15:dlblFieldTableCache>
                    </c15:dlblFTEntry>
                  </c15:dlblFieldTable>
                  <c15:showDataLabelsRange val="0"/>
                </c:ext>
                <c:ext xmlns:c16="http://schemas.microsoft.com/office/drawing/2014/chart" uri="{C3380CC4-5D6E-409C-BE32-E72D297353CC}">
                  <c16:uniqueId val="{00000004-3A8F-459B-A07E-EA54D60D6F26}"/>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{BDE4CD86-DAEA-4E77-ABF3-0A3BD14B3643}</c15:txfldGUID>
                      <c15:f>Diagramm!$I$51</c15:f>
                      <c15:dlblFieldTableCache>
                        <c:ptCount val="1"/>
                      </c15:dlblFieldTableCache>
                    </c15:dlblFTEntry>
                  </c15:dlblFieldTable>
                  <c15:showDataLabelsRange val="0"/>
                </c:ext>
                <c:ext xmlns:c16="http://schemas.microsoft.com/office/drawing/2014/chart" uri="{C3380CC4-5D6E-409C-BE32-E72D297353CC}">
                  <c16:uniqueId val="{00000005-3A8F-459B-A07E-EA54D60D6F26}"/>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{0533CBAD-8226-47B0-8ED0-607D98919170}</c15:txfldGUID>
                      <c15:f>Diagramm!$I$52</c15:f>
                      <c15:dlblFieldTableCache>
                        <c:ptCount val="1"/>
                      </c15:dlblFieldTableCache>
                    </c15:dlblFTEntry>
                  </c15:dlblFieldTable>
                  <c15:showDataLabelsRange val="0"/>
                </c:ext>
                <c:ext xmlns:c16="http://schemas.microsoft.com/office/drawing/2014/chart" uri="{C3380CC4-5D6E-409C-BE32-E72D297353CC}">
                  <c16:uniqueId val="{00000006-3A8F-459B-A07E-EA54D60D6F26}"/>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{8DBD8496-4DC7-4C90-B391-CF3F6EA46530}</c15:txfldGUID>
                      <c15:f>Diagramm!$I$53</c15:f>
                      <c15:dlblFieldTableCache>
                        <c:ptCount val="1"/>
                      </c15:dlblFieldTableCache>
                    </c15:dlblFTEntry>
                  </c15:dlblFieldTable>
                  <c15:showDataLabelsRange val="0"/>
                </c:ext>
                <c:ext xmlns:c16="http://schemas.microsoft.com/office/drawing/2014/chart" uri="{C3380CC4-5D6E-409C-BE32-E72D297353CC}">
                  <c16:uniqueId val="{00000007-3A8F-459B-A07E-EA54D60D6F26}"/>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{44193AFC-57A5-4C98-AC7F-0BF4F22C42E3}</c15:txfldGUID>
                      <c15:f>Diagramm!$I$54</c15:f>
                      <c15:dlblFieldTableCache>
                        <c:ptCount val="1"/>
                      </c15:dlblFieldTableCache>
                    </c15:dlblFTEntry>
                  </c15:dlblFieldTable>
                  <c15:showDataLabelsRange val="0"/>
                </c:ext>
                <c:ext xmlns:c16="http://schemas.microsoft.com/office/drawing/2014/chart" uri="{C3380CC4-5D6E-409C-BE32-E72D297353CC}">
                  <c16:uniqueId val="{00000008-3A8F-459B-A07E-EA54D60D6F26}"/>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{247C2000-E9C3-4CA0-9981-6371F1B5F3F7}</c15:txfldGUID>
                      <c15:f>Diagramm!$I$55</c15:f>
                      <c15:dlblFieldTableCache>
                        <c:ptCount val="1"/>
                      </c15:dlblFieldTableCache>
                    </c15:dlblFTEntry>
                  </c15:dlblFieldTable>
                  <c15:showDataLabelsRange val="0"/>
                </c:ext>
                <c:ext xmlns:c16="http://schemas.microsoft.com/office/drawing/2014/chart" uri="{C3380CC4-5D6E-409C-BE32-E72D297353CC}">
                  <c16:uniqueId val="{00000009-3A8F-459B-A07E-EA54D60D6F26}"/>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{5966DF4C-5223-4059-9805-6DC220DBC30D}</c15:txfldGUID>
                      <c15:f>Diagramm!$I$56</c15:f>
                      <c15:dlblFieldTableCache>
                        <c:ptCount val="1"/>
                      </c15:dlblFieldTableCache>
                    </c15:dlblFTEntry>
                  </c15:dlblFieldTable>
                  <c15:showDataLabelsRange val="0"/>
                </c:ext>
                <c:ext xmlns:c16="http://schemas.microsoft.com/office/drawing/2014/chart" uri="{C3380CC4-5D6E-409C-BE32-E72D297353CC}">
                  <c16:uniqueId val="{0000000A-3A8F-459B-A07E-EA54D60D6F26}"/>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{CAFF5DF4-21D8-4C9E-8073-22A664649CDA}</c15:txfldGUID>
                      <c15:f>Diagramm!$I$57</c15:f>
                      <c15:dlblFieldTableCache>
                        <c:ptCount val="1"/>
                      </c15:dlblFieldTableCache>
                    </c15:dlblFTEntry>
                  </c15:dlblFieldTable>
                  <c15:showDataLabelsRange val="0"/>
                </c:ext>
                <c:ext xmlns:c16="http://schemas.microsoft.com/office/drawing/2014/chart" uri="{C3380CC4-5D6E-409C-BE32-E72D297353CC}">
                  <c16:uniqueId val="{0000000B-3A8F-459B-A07E-EA54D60D6F26}"/>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{23FA2953-7885-4162-9D30-F4E530F410C9}</c15:txfldGUID>
                      <c15:f>Diagramm!$I$58</c15:f>
                      <c15:dlblFieldTableCache>
                        <c:ptCount val="1"/>
                      </c15:dlblFieldTableCache>
                    </c15:dlblFTEntry>
                  </c15:dlblFieldTable>
                  <c15:showDataLabelsRange val="0"/>
                </c:ext>
                <c:ext xmlns:c16="http://schemas.microsoft.com/office/drawing/2014/chart" uri="{C3380CC4-5D6E-409C-BE32-E72D297353CC}">
                  <c16:uniqueId val="{0000000C-3A8F-459B-A07E-EA54D60D6F26}"/>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{56A352F4-4CB0-416A-AA96-CEB493BDE6FE}</c15:txfldGUID>
                      <c15:f>Diagramm!$I$59</c15:f>
                      <c15:dlblFieldTableCache>
                        <c:ptCount val="1"/>
                      </c15:dlblFieldTableCache>
                    </c15:dlblFTEntry>
                  </c15:dlblFieldTable>
                  <c15:showDataLabelsRange val="0"/>
                </c:ext>
                <c:ext xmlns:c16="http://schemas.microsoft.com/office/drawing/2014/chart" uri="{C3380CC4-5D6E-409C-BE32-E72D297353CC}">
                  <c16:uniqueId val="{0000000D-3A8F-459B-A07E-EA54D60D6F26}"/>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{8667801F-429E-480F-81BF-9E61F600BFEB}</c15:txfldGUID>
                      <c15:f>Diagramm!$I$60</c15:f>
                      <c15:dlblFieldTableCache>
                        <c:ptCount val="1"/>
                      </c15:dlblFieldTableCache>
                    </c15:dlblFTEntry>
                  </c15:dlblFieldTable>
                  <c15:showDataLabelsRange val="0"/>
                </c:ext>
                <c:ext xmlns:c16="http://schemas.microsoft.com/office/drawing/2014/chart" uri="{C3380CC4-5D6E-409C-BE32-E72D297353CC}">
                  <c16:uniqueId val="{0000000E-3A8F-459B-A07E-EA54D60D6F26}"/>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{59F67CCB-68BD-43F2-AB4C-8AD6A8FCFC0C}</c15:txfldGUID>
                      <c15:f>Diagramm!$I$61</c15:f>
                      <c15:dlblFieldTableCache>
                        <c:ptCount val="1"/>
                      </c15:dlblFieldTableCache>
                    </c15:dlblFTEntry>
                  </c15:dlblFieldTable>
                  <c15:showDataLabelsRange val="0"/>
                </c:ext>
                <c:ext xmlns:c16="http://schemas.microsoft.com/office/drawing/2014/chart" uri="{C3380CC4-5D6E-409C-BE32-E72D297353CC}">
                  <c16:uniqueId val="{0000000F-3A8F-459B-A07E-EA54D60D6F26}"/>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{42793B07-6464-443D-9F6B-34243804394C}</c15:txfldGUID>
                      <c15:f>Diagramm!$I$62</c15:f>
                      <c15:dlblFieldTableCache>
                        <c:ptCount val="1"/>
                      </c15:dlblFieldTableCache>
                    </c15:dlblFTEntry>
                  </c15:dlblFieldTable>
                  <c15:showDataLabelsRange val="0"/>
                </c:ext>
                <c:ext xmlns:c16="http://schemas.microsoft.com/office/drawing/2014/chart" uri="{C3380CC4-5D6E-409C-BE32-E72D297353CC}">
                  <c16:uniqueId val="{00000010-3A8F-459B-A07E-EA54D60D6F26}"/>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{CECB2711-CBBB-498B-AABC-E72CBB8EA12F}</c15:txfldGUID>
                      <c15:f>Diagramm!$I$63</c15:f>
                      <c15:dlblFieldTableCache>
                        <c:ptCount val="1"/>
                      </c15:dlblFieldTableCache>
                    </c15:dlblFTEntry>
                  </c15:dlblFieldTable>
                  <c15:showDataLabelsRange val="0"/>
                </c:ext>
                <c:ext xmlns:c16="http://schemas.microsoft.com/office/drawing/2014/chart" uri="{C3380CC4-5D6E-409C-BE32-E72D297353CC}">
                  <c16:uniqueId val="{00000011-3A8F-459B-A07E-EA54D60D6F26}"/>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{14BF39EC-ADE5-4DFB-A35A-0C73EFF78EE0}</c15:txfldGUID>
                      <c15:f>Diagramm!$I$64</c15:f>
                      <c15:dlblFieldTableCache>
                        <c:ptCount val="1"/>
                      </c15:dlblFieldTableCache>
                    </c15:dlblFTEntry>
                  </c15:dlblFieldTable>
                  <c15:showDataLabelsRange val="0"/>
                </c:ext>
                <c:ext xmlns:c16="http://schemas.microsoft.com/office/drawing/2014/chart" uri="{C3380CC4-5D6E-409C-BE32-E72D297353CC}">
                  <c16:uniqueId val="{00000012-3A8F-459B-A07E-EA54D60D6F26}"/>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{0C9151C1-4973-4313-9465-965284304790}</c15:txfldGUID>
                      <c15:f>Diagramm!$I$65</c15:f>
                      <c15:dlblFieldTableCache>
                        <c:ptCount val="1"/>
                      </c15:dlblFieldTableCache>
                    </c15:dlblFTEntry>
                  </c15:dlblFieldTable>
                  <c15:showDataLabelsRange val="0"/>
                </c:ext>
                <c:ext xmlns:c16="http://schemas.microsoft.com/office/drawing/2014/chart" uri="{C3380CC4-5D6E-409C-BE32-E72D297353CC}">
                  <c16:uniqueId val="{00000013-3A8F-459B-A07E-EA54D60D6F26}"/>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{41147EC5-5901-4924-9E18-AF1B984E778E}</c15:txfldGUID>
                      <c15:f>Diagramm!$I$66</c15:f>
                      <c15:dlblFieldTableCache>
                        <c:ptCount val="1"/>
                      </c15:dlblFieldTableCache>
                    </c15:dlblFTEntry>
                  </c15:dlblFieldTable>
                  <c15:showDataLabelsRange val="0"/>
                </c:ext>
                <c:ext xmlns:c16="http://schemas.microsoft.com/office/drawing/2014/chart" uri="{C3380CC4-5D6E-409C-BE32-E72D297353CC}">
                  <c16:uniqueId val="{00000014-3A8F-459B-A07E-EA54D60D6F26}"/>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{DA4E24C1-0A15-4B95-858D-61721830FCD2}</c15:txfldGUID>
                      <c15:f>Diagramm!$I$67</c15:f>
                      <c15:dlblFieldTableCache>
                        <c:ptCount val="1"/>
                      </c15:dlblFieldTableCache>
                    </c15:dlblFTEntry>
                  </c15:dlblFieldTable>
                  <c15:showDataLabelsRange val="0"/>
                </c:ext>
                <c:ext xmlns:c16="http://schemas.microsoft.com/office/drawing/2014/chart" uri="{C3380CC4-5D6E-409C-BE32-E72D297353CC}">
                  <c16:uniqueId val="{00000015-3A8F-459B-A07E-EA54D60D6F2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A8F-459B-A07E-EA54D60D6F26}"/>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{08853C83-B4AA-4001-B043-A46A40D32972}</c15:txfldGUID>
                      <c15:f>Diagramm!$K$46</c15:f>
                      <c15:dlblFieldTableCache>
                        <c:ptCount val="1"/>
                      </c15:dlblFieldTableCache>
                    </c15:dlblFTEntry>
                  </c15:dlblFieldTable>
                  <c15:showDataLabelsRange val="0"/>
                </c:ext>
                <c:ext xmlns:c16="http://schemas.microsoft.com/office/drawing/2014/chart" uri="{C3380CC4-5D6E-409C-BE32-E72D297353CC}">
                  <c16:uniqueId val="{00000017-3A8F-459B-A07E-EA54D60D6F26}"/>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{3BF5A31B-F89B-4CC2-B622-21ECBEE4BA81}</c15:txfldGUID>
                      <c15:f>Diagramm!$K$47</c15:f>
                      <c15:dlblFieldTableCache>
                        <c:ptCount val="1"/>
                      </c15:dlblFieldTableCache>
                    </c15:dlblFTEntry>
                  </c15:dlblFieldTable>
                  <c15:showDataLabelsRange val="0"/>
                </c:ext>
                <c:ext xmlns:c16="http://schemas.microsoft.com/office/drawing/2014/chart" uri="{C3380CC4-5D6E-409C-BE32-E72D297353CC}">
                  <c16:uniqueId val="{00000018-3A8F-459B-A07E-EA54D60D6F26}"/>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{1AE38C84-AF14-4F95-88E4-EE9AFCBE4A8F}</c15:txfldGUID>
                      <c15:f>Diagramm!$K$48</c15:f>
                      <c15:dlblFieldTableCache>
                        <c:ptCount val="1"/>
                      </c15:dlblFieldTableCache>
                    </c15:dlblFTEntry>
                  </c15:dlblFieldTable>
                  <c15:showDataLabelsRange val="0"/>
                </c:ext>
                <c:ext xmlns:c16="http://schemas.microsoft.com/office/drawing/2014/chart" uri="{C3380CC4-5D6E-409C-BE32-E72D297353CC}">
                  <c16:uniqueId val="{00000019-3A8F-459B-A07E-EA54D60D6F26}"/>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{23DFC809-76CD-477F-A707-FC48C05A2583}</c15:txfldGUID>
                      <c15:f>Diagramm!$K$49</c15:f>
                      <c15:dlblFieldTableCache>
                        <c:ptCount val="1"/>
                      </c15:dlblFieldTableCache>
                    </c15:dlblFTEntry>
                  </c15:dlblFieldTable>
                  <c15:showDataLabelsRange val="0"/>
                </c:ext>
                <c:ext xmlns:c16="http://schemas.microsoft.com/office/drawing/2014/chart" uri="{C3380CC4-5D6E-409C-BE32-E72D297353CC}">
                  <c16:uniqueId val="{0000001A-3A8F-459B-A07E-EA54D60D6F26}"/>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{990BC4F4-F658-4495-85D1-3C6F9A25F1AA}</c15:txfldGUID>
                      <c15:f>Diagramm!$K$50</c15:f>
                      <c15:dlblFieldTableCache>
                        <c:ptCount val="1"/>
                      </c15:dlblFieldTableCache>
                    </c15:dlblFTEntry>
                  </c15:dlblFieldTable>
                  <c15:showDataLabelsRange val="0"/>
                </c:ext>
                <c:ext xmlns:c16="http://schemas.microsoft.com/office/drawing/2014/chart" uri="{C3380CC4-5D6E-409C-BE32-E72D297353CC}">
                  <c16:uniqueId val="{0000001B-3A8F-459B-A07E-EA54D60D6F26}"/>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{C6A2B984-152B-4448-B8E8-8482640B2DE8}</c15:txfldGUID>
                      <c15:f>Diagramm!$K$51</c15:f>
                      <c15:dlblFieldTableCache>
                        <c:ptCount val="1"/>
                      </c15:dlblFieldTableCache>
                    </c15:dlblFTEntry>
                  </c15:dlblFieldTable>
                  <c15:showDataLabelsRange val="0"/>
                </c:ext>
                <c:ext xmlns:c16="http://schemas.microsoft.com/office/drawing/2014/chart" uri="{C3380CC4-5D6E-409C-BE32-E72D297353CC}">
                  <c16:uniqueId val="{0000001C-3A8F-459B-A07E-EA54D60D6F26}"/>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{6D97A579-B473-4C6F-B55E-CBFE16C95964}</c15:txfldGUID>
                      <c15:f>Diagramm!$K$52</c15:f>
                      <c15:dlblFieldTableCache>
                        <c:ptCount val="1"/>
                      </c15:dlblFieldTableCache>
                    </c15:dlblFTEntry>
                  </c15:dlblFieldTable>
                  <c15:showDataLabelsRange val="0"/>
                </c:ext>
                <c:ext xmlns:c16="http://schemas.microsoft.com/office/drawing/2014/chart" uri="{C3380CC4-5D6E-409C-BE32-E72D297353CC}">
                  <c16:uniqueId val="{0000001D-3A8F-459B-A07E-EA54D60D6F26}"/>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{EC8E0068-25C6-4801-A5BE-F894E10C778A}</c15:txfldGUID>
                      <c15:f>Diagramm!$K$53</c15:f>
                      <c15:dlblFieldTableCache>
                        <c:ptCount val="1"/>
                      </c15:dlblFieldTableCache>
                    </c15:dlblFTEntry>
                  </c15:dlblFieldTable>
                  <c15:showDataLabelsRange val="0"/>
                </c:ext>
                <c:ext xmlns:c16="http://schemas.microsoft.com/office/drawing/2014/chart" uri="{C3380CC4-5D6E-409C-BE32-E72D297353CC}">
                  <c16:uniqueId val="{0000001E-3A8F-459B-A07E-EA54D60D6F26}"/>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{A53CE404-137A-493A-B429-0E232532C07C}</c15:txfldGUID>
                      <c15:f>Diagramm!$K$54</c15:f>
                      <c15:dlblFieldTableCache>
                        <c:ptCount val="1"/>
                      </c15:dlblFieldTableCache>
                    </c15:dlblFTEntry>
                  </c15:dlblFieldTable>
                  <c15:showDataLabelsRange val="0"/>
                </c:ext>
                <c:ext xmlns:c16="http://schemas.microsoft.com/office/drawing/2014/chart" uri="{C3380CC4-5D6E-409C-BE32-E72D297353CC}">
                  <c16:uniqueId val="{0000001F-3A8F-459B-A07E-EA54D60D6F26}"/>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{D236368E-AE1A-4281-9817-18339C2DC517}</c15:txfldGUID>
                      <c15:f>Diagramm!$K$55</c15:f>
                      <c15:dlblFieldTableCache>
                        <c:ptCount val="1"/>
                      </c15:dlblFieldTableCache>
                    </c15:dlblFTEntry>
                  </c15:dlblFieldTable>
                  <c15:showDataLabelsRange val="0"/>
                </c:ext>
                <c:ext xmlns:c16="http://schemas.microsoft.com/office/drawing/2014/chart" uri="{C3380CC4-5D6E-409C-BE32-E72D297353CC}">
                  <c16:uniqueId val="{00000020-3A8F-459B-A07E-EA54D60D6F26}"/>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{1177A260-C94B-4237-8A39-6AC98AC5E3F6}</c15:txfldGUID>
                      <c15:f>Diagramm!$K$56</c15:f>
                      <c15:dlblFieldTableCache>
                        <c:ptCount val="1"/>
                      </c15:dlblFieldTableCache>
                    </c15:dlblFTEntry>
                  </c15:dlblFieldTable>
                  <c15:showDataLabelsRange val="0"/>
                </c:ext>
                <c:ext xmlns:c16="http://schemas.microsoft.com/office/drawing/2014/chart" uri="{C3380CC4-5D6E-409C-BE32-E72D297353CC}">
                  <c16:uniqueId val="{00000021-3A8F-459B-A07E-EA54D60D6F26}"/>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{494E272A-7980-4C96-82F3-2C8C2424D5C6}</c15:txfldGUID>
                      <c15:f>Diagramm!$K$57</c15:f>
                      <c15:dlblFieldTableCache>
                        <c:ptCount val="1"/>
                      </c15:dlblFieldTableCache>
                    </c15:dlblFTEntry>
                  </c15:dlblFieldTable>
                  <c15:showDataLabelsRange val="0"/>
                </c:ext>
                <c:ext xmlns:c16="http://schemas.microsoft.com/office/drawing/2014/chart" uri="{C3380CC4-5D6E-409C-BE32-E72D297353CC}">
                  <c16:uniqueId val="{00000022-3A8F-459B-A07E-EA54D60D6F26}"/>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{F9CBD22B-FA09-4FEF-9592-D48E3945834F}</c15:txfldGUID>
                      <c15:f>Diagramm!$K$58</c15:f>
                      <c15:dlblFieldTableCache>
                        <c:ptCount val="1"/>
                      </c15:dlblFieldTableCache>
                    </c15:dlblFTEntry>
                  </c15:dlblFieldTable>
                  <c15:showDataLabelsRange val="0"/>
                </c:ext>
                <c:ext xmlns:c16="http://schemas.microsoft.com/office/drawing/2014/chart" uri="{C3380CC4-5D6E-409C-BE32-E72D297353CC}">
                  <c16:uniqueId val="{00000023-3A8F-459B-A07E-EA54D60D6F26}"/>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{CDDA7B1D-33B8-47EB-AB6D-C7D5E43CF002}</c15:txfldGUID>
                      <c15:f>Diagramm!$K$59</c15:f>
                      <c15:dlblFieldTableCache>
                        <c:ptCount val="1"/>
                      </c15:dlblFieldTableCache>
                    </c15:dlblFTEntry>
                  </c15:dlblFieldTable>
                  <c15:showDataLabelsRange val="0"/>
                </c:ext>
                <c:ext xmlns:c16="http://schemas.microsoft.com/office/drawing/2014/chart" uri="{C3380CC4-5D6E-409C-BE32-E72D297353CC}">
                  <c16:uniqueId val="{00000024-3A8F-459B-A07E-EA54D60D6F26}"/>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{6122271D-A169-4269-8BD5-C448BEF125E9}</c15:txfldGUID>
                      <c15:f>Diagramm!$K$60</c15:f>
                      <c15:dlblFieldTableCache>
                        <c:ptCount val="1"/>
                      </c15:dlblFieldTableCache>
                    </c15:dlblFTEntry>
                  </c15:dlblFieldTable>
                  <c15:showDataLabelsRange val="0"/>
                </c:ext>
                <c:ext xmlns:c16="http://schemas.microsoft.com/office/drawing/2014/chart" uri="{C3380CC4-5D6E-409C-BE32-E72D297353CC}">
                  <c16:uniqueId val="{00000025-3A8F-459B-A07E-EA54D60D6F26}"/>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{72B094C7-1722-41EB-BB05-8EBFCA63E955}</c15:txfldGUID>
                      <c15:f>Diagramm!$K$61</c15:f>
                      <c15:dlblFieldTableCache>
                        <c:ptCount val="1"/>
                      </c15:dlblFieldTableCache>
                    </c15:dlblFTEntry>
                  </c15:dlblFieldTable>
                  <c15:showDataLabelsRange val="0"/>
                </c:ext>
                <c:ext xmlns:c16="http://schemas.microsoft.com/office/drawing/2014/chart" uri="{C3380CC4-5D6E-409C-BE32-E72D297353CC}">
                  <c16:uniqueId val="{00000026-3A8F-459B-A07E-EA54D60D6F26}"/>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{3860EE45-8DC1-4827-88A1-A90CE9365C21}</c15:txfldGUID>
                      <c15:f>Diagramm!$K$62</c15:f>
                      <c15:dlblFieldTableCache>
                        <c:ptCount val="1"/>
                      </c15:dlblFieldTableCache>
                    </c15:dlblFTEntry>
                  </c15:dlblFieldTable>
                  <c15:showDataLabelsRange val="0"/>
                </c:ext>
                <c:ext xmlns:c16="http://schemas.microsoft.com/office/drawing/2014/chart" uri="{C3380CC4-5D6E-409C-BE32-E72D297353CC}">
                  <c16:uniqueId val="{00000027-3A8F-459B-A07E-EA54D60D6F26}"/>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{043781A9-B3D8-4490-A45F-F8EF23DE9675}</c15:txfldGUID>
                      <c15:f>Diagramm!$K$63</c15:f>
                      <c15:dlblFieldTableCache>
                        <c:ptCount val="1"/>
                      </c15:dlblFieldTableCache>
                    </c15:dlblFTEntry>
                  </c15:dlblFieldTable>
                  <c15:showDataLabelsRange val="0"/>
                </c:ext>
                <c:ext xmlns:c16="http://schemas.microsoft.com/office/drawing/2014/chart" uri="{C3380CC4-5D6E-409C-BE32-E72D297353CC}">
                  <c16:uniqueId val="{00000028-3A8F-459B-A07E-EA54D60D6F26}"/>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{5DDB0A2D-B31C-44F2-8210-83B5C4D3B4E0}</c15:txfldGUID>
                      <c15:f>Diagramm!$K$64</c15:f>
                      <c15:dlblFieldTableCache>
                        <c:ptCount val="1"/>
                      </c15:dlblFieldTableCache>
                    </c15:dlblFTEntry>
                  </c15:dlblFieldTable>
                  <c15:showDataLabelsRange val="0"/>
                </c:ext>
                <c:ext xmlns:c16="http://schemas.microsoft.com/office/drawing/2014/chart" uri="{C3380CC4-5D6E-409C-BE32-E72D297353CC}">
                  <c16:uniqueId val="{00000029-3A8F-459B-A07E-EA54D60D6F26}"/>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{D24A4C14-3020-4A3C-90C6-F98653B12545}</c15:txfldGUID>
                      <c15:f>Diagramm!$K$65</c15:f>
                      <c15:dlblFieldTableCache>
                        <c:ptCount val="1"/>
                      </c15:dlblFieldTableCache>
                    </c15:dlblFTEntry>
                  </c15:dlblFieldTable>
                  <c15:showDataLabelsRange val="0"/>
                </c:ext>
                <c:ext xmlns:c16="http://schemas.microsoft.com/office/drawing/2014/chart" uri="{C3380CC4-5D6E-409C-BE32-E72D297353CC}">
                  <c16:uniqueId val="{0000002A-3A8F-459B-A07E-EA54D60D6F26}"/>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{160441F7-091E-46B4-AA39-A52A672431AD}</c15:txfldGUID>
                      <c15:f>Diagramm!$K$66</c15:f>
                      <c15:dlblFieldTableCache>
                        <c:ptCount val="1"/>
                      </c15:dlblFieldTableCache>
                    </c15:dlblFTEntry>
                  </c15:dlblFieldTable>
                  <c15:showDataLabelsRange val="0"/>
                </c:ext>
                <c:ext xmlns:c16="http://schemas.microsoft.com/office/drawing/2014/chart" uri="{C3380CC4-5D6E-409C-BE32-E72D297353CC}">
                  <c16:uniqueId val="{0000002B-3A8F-459B-A07E-EA54D60D6F26}"/>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{7FA07AB4-4EEF-44B0-BE08-7223F32348A9}</c15:txfldGUID>
                      <c15:f>Diagramm!$K$67</c15:f>
                      <c15:dlblFieldTableCache>
                        <c:ptCount val="1"/>
                      </c15:dlblFieldTableCache>
                    </c15:dlblFTEntry>
                  </c15:dlblFieldTable>
                  <c15:showDataLabelsRange val="0"/>
                </c:ext>
                <c:ext xmlns:c16="http://schemas.microsoft.com/office/drawing/2014/chart" uri="{C3380CC4-5D6E-409C-BE32-E72D297353CC}">
                  <c16:uniqueId val="{0000002C-3A8F-459B-A07E-EA54D60D6F2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A8F-459B-A07E-EA54D60D6F26}"/>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{8D828D0B-47B7-426B-B897-D418E764CEDD}</c15:txfldGUID>
                      <c15:f>Diagramm!$J$46</c15:f>
                      <c15:dlblFieldTableCache>
                        <c:ptCount val="1"/>
                      </c15:dlblFieldTableCache>
                    </c15:dlblFTEntry>
                  </c15:dlblFieldTable>
                  <c15:showDataLabelsRange val="0"/>
                </c:ext>
                <c:ext xmlns:c16="http://schemas.microsoft.com/office/drawing/2014/chart" uri="{C3380CC4-5D6E-409C-BE32-E72D297353CC}">
                  <c16:uniqueId val="{0000002E-3A8F-459B-A07E-EA54D60D6F26}"/>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{08DAC674-11DC-4E30-AFCA-C685B9DEA3C6}</c15:txfldGUID>
                      <c15:f>Diagramm!$J$47</c15:f>
                      <c15:dlblFieldTableCache>
                        <c:ptCount val="1"/>
                      </c15:dlblFieldTableCache>
                    </c15:dlblFTEntry>
                  </c15:dlblFieldTable>
                  <c15:showDataLabelsRange val="0"/>
                </c:ext>
                <c:ext xmlns:c16="http://schemas.microsoft.com/office/drawing/2014/chart" uri="{C3380CC4-5D6E-409C-BE32-E72D297353CC}">
                  <c16:uniqueId val="{0000002F-3A8F-459B-A07E-EA54D60D6F26}"/>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{1E58DB61-837C-4D97-80B4-BE337826BA13}</c15:txfldGUID>
                      <c15:f>Diagramm!$J$48</c15:f>
                      <c15:dlblFieldTableCache>
                        <c:ptCount val="1"/>
                      </c15:dlblFieldTableCache>
                    </c15:dlblFTEntry>
                  </c15:dlblFieldTable>
                  <c15:showDataLabelsRange val="0"/>
                </c:ext>
                <c:ext xmlns:c16="http://schemas.microsoft.com/office/drawing/2014/chart" uri="{C3380CC4-5D6E-409C-BE32-E72D297353CC}">
                  <c16:uniqueId val="{00000030-3A8F-459B-A07E-EA54D60D6F26}"/>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{B3C081E7-0689-4F12-A515-DA27E7EEBDE2}</c15:txfldGUID>
                      <c15:f>Diagramm!$J$49</c15:f>
                      <c15:dlblFieldTableCache>
                        <c:ptCount val="1"/>
                      </c15:dlblFieldTableCache>
                    </c15:dlblFTEntry>
                  </c15:dlblFieldTable>
                  <c15:showDataLabelsRange val="0"/>
                </c:ext>
                <c:ext xmlns:c16="http://schemas.microsoft.com/office/drawing/2014/chart" uri="{C3380CC4-5D6E-409C-BE32-E72D297353CC}">
                  <c16:uniqueId val="{00000031-3A8F-459B-A07E-EA54D60D6F26}"/>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{525253D2-5CAF-41D2-A5D5-1BF1A6999545}</c15:txfldGUID>
                      <c15:f>Diagramm!$J$50</c15:f>
                      <c15:dlblFieldTableCache>
                        <c:ptCount val="1"/>
                      </c15:dlblFieldTableCache>
                    </c15:dlblFTEntry>
                  </c15:dlblFieldTable>
                  <c15:showDataLabelsRange val="0"/>
                </c:ext>
                <c:ext xmlns:c16="http://schemas.microsoft.com/office/drawing/2014/chart" uri="{C3380CC4-5D6E-409C-BE32-E72D297353CC}">
                  <c16:uniqueId val="{00000032-3A8F-459B-A07E-EA54D60D6F26}"/>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{E7CB3826-6398-415F-978E-71589E2DB9E6}</c15:txfldGUID>
                      <c15:f>Diagramm!$J$51</c15:f>
                      <c15:dlblFieldTableCache>
                        <c:ptCount val="1"/>
                      </c15:dlblFieldTableCache>
                    </c15:dlblFTEntry>
                  </c15:dlblFieldTable>
                  <c15:showDataLabelsRange val="0"/>
                </c:ext>
                <c:ext xmlns:c16="http://schemas.microsoft.com/office/drawing/2014/chart" uri="{C3380CC4-5D6E-409C-BE32-E72D297353CC}">
                  <c16:uniqueId val="{00000033-3A8F-459B-A07E-EA54D60D6F26}"/>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{AD195036-5044-41EE-A479-E08367D28EF9}</c15:txfldGUID>
                      <c15:f>Diagramm!$J$52</c15:f>
                      <c15:dlblFieldTableCache>
                        <c:ptCount val="1"/>
                      </c15:dlblFieldTableCache>
                    </c15:dlblFTEntry>
                  </c15:dlblFieldTable>
                  <c15:showDataLabelsRange val="0"/>
                </c:ext>
                <c:ext xmlns:c16="http://schemas.microsoft.com/office/drawing/2014/chart" uri="{C3380CC4-5D6E-409C-BE32-E72D297353CC}">
                  <c16:uniqueId val="{00000034-3A8F-459B-A07E-EA54D60D6F26}"/>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{D4955738-AF0F-4F94-B7BC-0861E4755310}</c15:txfldGUID>
                      <c15:f>Diagramm!$J$53</c15:f>
                      <c15:dlblFieldTableCache>
                        <c:ptCount val="1"/>
                      </c15:dlblFieldTableCache>
                    </c15:dlblFTEntry>
                  </c15:dlblFieldTable>
                  <c15:showDataLabelsRange val="0"/>
                </c:ext>
                <c:ext xmlns:c16="http://schemas.microsoft.com/office/drawing/2014/chart" uri="{C3380CC4-5D6E-409C-BE32-E72D297353CC}">
                  <c16:uniqueId val="{00000035-3A8F-459B-A07E-EA54D60D6F26}"/>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{1DFA4BCA-1331-46E6-A896-1C5E26819508}</c15:txfldGUID>
                      <c15:f>Diagramm!$J$54</c15:f>
                      <c15:dlblFieldTableCache>
                        <c:ptCount val="1"/>
                      </c15:dlblFieldTableCache>
                    </c15:dlblFTEntry>
                  </c15:dlblFieldTable>
                  <c15:showDataLabelsRange val="0"/>
                </c:ext>
                <c:ext xmlns:c16="http://schemas.microsoft.com/office/drawing/2014/chart" uri="{C3380CC4-5D6E-409C-BE32-E72D297353CC}">
                  <c16:uniqueId val="{00000036-3A8F-459B-A07E-EA54D60D6F26}"/>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{A7DB3369-CD90-46F2-B0E5-ACA8C88C0EBB}</c15:txfldGUID>
                      <c15:f>Diagramm!$J$55</c15:f>
                      <c15:dlblFieldTableCache>
                        <c:ptCount val="1"/>
                      </c15:dlblFieldTableCache>
                    </c15:dlblFTEntry>
                  </c15:dlblFieldTable>
                  <c15:showDataLabelsRange val="0"/>
                </c:ext>
                <c:ext xmlns:c16="http://schemas.microsoft.com/office/drawing/2014/chart" uri="{C3380CC4-5D6E-409C-BE32-E72D297353CC}">
                  <c16:uniqueId val="{00000037-3A8F-459B-A07E-EA54D60D6F26}"/>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{47F8D723-3148-4C1B-AAD9-0E89160CDAE7}</c15:txfldGUID>
                      <c15:f>Diagramm!$J$56</c15:f>
                      <c15:dlblFieldTableCache>
                        <c:ptCount val="1"/>
                      </c15:dlblFieldTableCache>
                    </c15:dlblFTEntry>
                  </c15:dlblFieldTable>
                  <c15:showDataLabelsRange val="0"/>
                </c:ext>
                <c:ext xmlns:c16="http://schemas.microsoft.com/office/drawing/2014/chart" uri="{C3380CC4-5D6E-409C-BE32-E72D297353CC}">
                  <c16:uniqueId val="{00000038-3A8F-459B-A07E-EA54D60D6F26}"/>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{C629B8DC-AD9F-4CA8-956A-8A276BCB030E}</c15:txfldGUID>
                      <c15:f>Diagramm!$J$57</c15:f>
                      <c15:dlblFieldTableCache>
                        <c:ptCount val="1"/>
                      </c15:dlblFieldTableCache>
                    </c15:dlblFTEntry>
                  </c15:dlblFieldTable>
                  <c15:showDataLabelsRange val="0"/>
                </c:ext>
                <c:ext xmlns:c16="http://schemas.microsoft.com/office/drawing/2014/chart" uri="{C3380CC4-5D6E-409C-BE32-E72D297353CC}">
                  <c16:uniqueId val="{00000039-3A8F-459B-A07E-EA54D60D6F26}"/>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{B64C238D-23A7-42DF-9EA0-D1D6DC234DB4}</c15:txfldGUID>
                      <c15:f>Diagramm!$J$58</c15:f>
                      <c15:dlblFieldTableCache>
                        <c:ptCount val="1"/>
                      </c15:dlblFieldTableCache>
                    </c15:dlblFTEntry>
                  </c15:dlblFieldTable>
                  <c15:showDataLabelsRange val="0"/>
                </c:ext>
                <c:ext xmlns:c16="http://schemas.microsoft.com/office/drawing/2014/chart" uri="{C3380CC4-5D6E-409C-BE32-E72D297353CC}">
                  <c16:uniqueId val="{0000003A-3A8F-459B-A07E-EA54D60D6F26}"/>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{F3031C96-F080-424E-A5F3-43F384F16938}</c15:txfldGUID>
                      <c15:f>Diagramm!$J$59</c15:f>
                      <c15:dlblFieldTableCache>
                        <c:ptCount val="1"/>
                      </c15:dlblFieldTableCache>
                    </c15:dlblFTEntry>
                  </c15:dlblFieldTable>
                  <c15:showDataLabelsRange val="0"/>
                </c:ext>
                <c:ext xmlns:c16="http://schemas.microsoft.com/office/drawing/2014/chart" uri="{C3380CC4-5D6E-409C-BE32-E72D297353CC}">
                  <c16:uniqueId val="{0000003B-3A8F-459B-A07E-EA54D60D6F26}"/>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{05026D4A-D011-4613-A48B-EEEC7D16E3A3}</c15:txfldGUID>
                      <c15:f>Diagramm!$J$60</c15:f>
                      <c15:dlblFieldTableCache>
                        <c:ptCount val="1"/>
                      </c15:dlblFieldTableCache>
                    </c15:dlblFTEntry>
                  </c15:dlblFieldTable>
                  <c15:showDataLabelsRange val="0"/>
                </c:ext>
                <c:ext xmlns:c16="http://schemas.microsoft.com/office/drawing/2014/chart" uri="{C3380CC4-5D6E-409C-BE32-E72D297353CC}">
                  <c16:uniqueId val="{0000003C-3A8F-459B-A07E-EA54D60D6F26}"/>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{640A05CA-2F24-40D9-9CCD-0338437EB87D}</c15:txfldGUID>
                      <c15:f>Diagramm!$J$61</c15:f>
                      <c15:dlblFieldTableCache>
                        <c:ptCount val="1"/>
                      </c15:dlblFieldTableCache>
                    </c15:dlblFTEntry>
                  </c15:dlblFieldTable>
                  <c15:showDataLabelsRange val="0"/>
                </c:ext>
                <c:ext xmlns:c16="http://schemas.microsoft.com/office/drawing/2014/chart" uri="{C3380CC4-5D6E-409C-BE32-E72D297353CC}">
                  <c16:uniqueId val="{0000003D-3A8F-459B-A07E-EA54D60D6F26}"/>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{D60BCE70-5692-4BA0-A235-5FCF74D5FB36}</c15:txfldGUID>
                      <c15:f>Diagramm!$J$62</c15:f>
                      <c15:dlblFieldTableCache>
                        <c:ptCount val="1"/>
                      </c15:dlblFieldTableCache>
                    </c15:dlblFTEntry>
                  </c15:dlblFieldTable>
                  <c15:showDataLabelsRange val="0"/>
                </c:ext>
                <c:ext xmlns:c16="http://schemas.microsoft.com/office/drawing/2014/chart" uri="{C3380CC4-5D6E-409C-BE32-E72D297353CC}">
                  <c16:uniqueId val="{0000003E-3A8F-459B-A07E-EA54D60D6F26}"/>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{F34D6E3D-CFC9-4751-A28A-B5A6914FE726}</c15:txfldGUID>
                      <c15:f>Diagramm!$J$63</c15:f>
                      <c15:dlblFieldTableCache>
                        <c:ptCount val="1"/>
                      </c15:dlblFieldTableCache>
                    </c15:dlblFTEntry>
                  </c15:dlblFieldTable>
                  <c15:showDataLabelsRange val="0"/>
                </c:ext>
                <c:ext xmlns:c16="http://schemas.microsoft.com/office/drawing/2014/chart" uri="{C3380CC4-5D6E-409C-BE32-E72D297353CC}">
                  <c16:uniqueId val="{0000003F-3A8F-459B-A07E-EA54D60D6F26}"/>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{B5D86309-DEA6-4803-9141-05CB94D1CDC5}</c15:txfldGUID>
                      <c15:f>Diagramm!$J$64</c15:f>
                      <c15:dlblFieldTableCache>
                        <c:ptCount val="1"/>
                      </c15:dlblFieldTableCache>
                    </c15:dlblFTEntry>
                  </c15:dlblFieldTable>
                  <c15:showDataLabelsRange val="0"/>
                </c:ext>
                <c:ext xmlns:c16="http://schemas.microsoft.com/office/drawing/2014/chart" uri="{C3380CC4-5D6E-409C-BE32-E72D297353CC}">
                  <c16:uniqueId val="{00000040-3A8F-459B-A07E-EA54D60D6F26}"/>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{ADA46912-65A9-441F-BEB4-DFB5215F4BFA}</c15:txfldGUID>
                      <c15:f>Diagramm!$J$65</c15:f>
                      <c15:dlblFieldTableCache>
                        <c:ptCount val="1"/>
                      </c15:dlblFieldTableCache>
                    </c15:dlblFTEntry>
                  </c15:dlblFieldTable>
                  <c15:showDataLabelsRange val="0"/>
                </c:ext>
                <c:ext xmlns:c16="http://schemas.microsoft.com/office/drawing/2014/chart" uri="{C3380CC4-5D6E-409C-BE32-E72D297353CC}">
                  <c16:uniqueId val="{00000041-3A8F-459B-A07E-EA54D60D6F26}"/>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{29BBB6C2-D083-422C-9EEA-129F3EB628D0}</c15:txfldGUID>
                      <c15:f>Diagramm!$J$66</c15:f>
                      <c15:dlblFieldTableCache>
                        <c:ptCount val="1"/>
                      </c15:dlblFieldTableCache>
                    </c15:dlblFTEntry>
                  </c15:dlblFieldTable>
                  <c15:showDataLabelsRange val="0"/>
                </c:ext>
                <c:ext xmlns:c16="http://schemas.microsoft.com/office/drawing/2014/chart" uri="{C3380CC4-5D6E-409C-BE32-E72D297353CC}">
                  <c16:uniqueId val="{00000042-3A8F-459B-A07E-EA54D60D6F26}"/>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{1D4B0F83-7AB6-45F0-9AF5-C7D8350F5FB7}</c15:txfldGUID>
                      <c15:f>Diagramm!$J$67</c15:f>
                      <c15:dlblFieldTableCache>
                        <c:ptCount val="1"/>
                      </c15:dlblFieldTableCache>
                    </c15:dlblFTEntry>
                  </c15:dlblFieldTable>
                  <c15:showDataLabelsRange val="0"/>
                </c:ext>
                <c:ext xmlns:c16="http://schemas.microsoft.com/office/drawing/2014/chart" uri="{C3380CC4-5D6E-409C-BE32-E72D297353CC}">
                  <c16:uniqueId val="{00000043-3A8F-459B-A07E-EA54D60D6F2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A8F-459B-A07E-EA54D60D6F26}"/>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FF5-4705-B518-F71AFCC1063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FF5-4705-B518-F71AFCC1063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FF5-4705-B518-F71AFCC1063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FF5-4705-B518-F71AFCC1063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FF5-4705-B518-F71AFCC1063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FF5-4705-B518-F71AFCC1063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FF5-4705-B518-F71AFCC1063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FF5-4705-B518-F71AFCC1063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FF5-4705-B518-F71AFCC1063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FF5-4705-B518-F71AFCC1063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FF5-4705-B518-F71AFCC1063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FF5-4705-B518-F71AFCC1063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FF5-4705-B518-F71AFCC1063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FF5-4705-B518-F71AFCC1063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FF5-4705-B518-F71AFCC1063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FF5-4705-B518-F71AFCC1063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FF5-4705-B518-F71AFCC1063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FF5-4705-B518-F71AFCC1063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FF5-4705-B518-F71AFCC1063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FF5-4705-B518-F71AFCC1063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FF5-4705-B518-F71AFCC1063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FF5-4705-B518-F71AFCC1063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FF5-4705-B518-F71AFCC1063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FF5-4705-B518-F71AFCC1063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FF5-4705-B518-F71AFCC1063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FF5-4705-B518-F71AFCC1063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FF5-4705-B518-F71AFCC1063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FF5-4705-B518-F71AFCC1063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FF5-4705-B518-F71AFCC1063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FF5-4705-B518-F71AFCC1063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FF5-4705-B518-F71AFCC1063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FF5-4705-B518-F71AFCC1063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FF5-4705-B518-F71AFCC1063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FF5-4705-B518-F71AFCC1063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FF5-4705-B518-F71AFCC1063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FF5-4705-B518-F71AFCC1063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FF5-4705-B518-F71AFCC1063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FF5-4705-B518-F71AFCC1063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FF5-4705-B518-F71AFCC1063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FF5-4705-B518-F71AFCC1063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FF5-4705-B518-F71AFCC1063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FF5-4705-B518-F71AFCC1063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FF5-4705-B518-F71AFCC1063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FF5-4705-B518-F71AFCC1063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FF5-4705-B518-F71AFCC1063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FF5-4705-B518-F71AFCC1063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FF5-4705-B518-F71AFCC1063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FF5-4705-B518-F71AFCC1063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FF5-4705-B518-F71AFCC1063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FF5-4705-B518-F71AFCC1063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FF5-4705-B518-F71AFCC1063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FF5-4705-B518-F71AFCC1063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FF5-4705-B518-F71AFCC1063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FF5-4705-B518-F71AFCC1063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FF5-4705-B518-F71AFCC1063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FF5-4705-B518-F71AFCC1063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FF5-4705-B518-F71AFCC1063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FF5-4705-B518-F71AFCC1063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FF5-4705-B518-F71AFCC1063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FF5-4705-B518-F71AFCC1063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FF5-4705-B518-F71AFCC1063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FF5-4705-B518-F71AFCC1063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FF5-4705-B518-F71AFCC1063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FF5-4705-B518-F71AFCC1063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FF5-4705-B518-F71AFCC1063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FF5-4705-B518-F71AFCC1063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FF5-4705-B518-F71AFCC1063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FF5-4705-B518-F71AFCC1063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FF5-4705-B518-F71AFCC1063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101.86087564128496</c:v>
                </c:pt>
                <c:pt idx="2">
                  <c:v>103.65739293529228</c:v>
                </c:pt>
                <c:pt idx="3">
                  <c:v>101.96384899692919</c:v>
                </c:pt>
                <c:pt idx="4">
                  <c:v>102.05762830296233</c:v>
                </c:pt>
                <c:pt idx="5">
                  <c:v>102.99542136329367</c:v>
                </c:pt>
                <c:pt idx="6">
                  <c:v>104.99788536858945</c:v>
                </c:pt>
                <c:pt idx="7">
                  <c:v>103.51212695143704</c:v>
                </c:pt>
                <c:pt idx="8">
                  <c:v>103.75852748101428</c:v>
                </c:pt>
                <c:pt idx="9">
                  <c:v>105.12108563337807</c:v>
                </c:pt>
                <c:pt idx="10">
                  <c:v>107.02609271279628</c:v>
                </c:pt>
                <c:pt idx="11">
                  <c:v>105.74076457716566</c:v>
                </c:pt>
                <c:pt idx="12">
                  <c:v>105.63227479175477</c:v>
                </c:pt>
                <c:pt idx="13">
                  <c:v>108.09811889744958</c:v>
                </c:pt>
                <c:pt idx="14">
                  <c:v>109.85418237316809</c:v>
                </c:pt>
                <c:pt idx="15">
                  <c:v>108.73618594045934</c:v>
                </c:pt>
                <c:pt idx="16">
                  <c:v>108.29487155912693</c:v>
                </c:pt>
                <c:pt idx="17">
                  <c:v>109.27495724766931</c:v>
                </c:pt>
                <c:pt idx="18">
                  <c:v>110.63016016034422</c:v>
                </c:pt>
                <c:pt idx="19">
                  <c:v>109.46435466965781</c:v>
                </c:pt>
                <c:pt idx="20">
                  <c:v>109.22163175992499</c:v>
                </c:pt>
                <c:pt idx="21">
                  <c:v>109.35770369416913</c:v>
                </c:pt>
                <c:pt idx="22">
                  <c:v>110.47386131695566</c:v>
                </c:pt>
                <c:pt idx="23">
                  <c:v>109.01752385855875</c:v>
                </c:pt>
                <c:pt idx="24">
                  <c:v>107.91239909530552</c:v>
                </c:pt>
              </c:numCache>
            </c:numRef>
          </c:val>
          <c:smooth val="0"/>
          <c:extLst>
            <c:ext xmlns:c16="http://schemas.microsoft.com/office/drawing/2014/chart" uri="{C3380CC4-5D6E-409C-BE32-E72D297353CC}">
              <c16:uniqueId val="{00000000-D7BB-4138-867F-357335D71B5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106.22104566512243</c:v>
                </c:pt>
                <c:pt idx="2">
                  <c:v>109.72865651886168</c:v>
                </c:pt>
                <c:pt idx="3">
                  <c:v>106.22104566512243</c:v>
                </c:pt>
                <c:pt idx="4">
                  <c:v>102.44870946393117</c:v>
                </c:pt>
                <c:pt idx="5">
                  <c:v>105.36068828590336</c:v>
                </c:pt>
                <c:pt idx="6">
                  <c:v>113.50099272005293</c:v>
                </c:pt>
                <c:pt idx="7">
                  <c:v>113.56717405691595</c:v>
                </c:pt>
                <c:pt idx="8">
                  <c:v>110.39046988749173</c:v>
                </c:pt>
                <c:pt idx="9">
                  <c:v>115.35407015221708</c:v>
                </c:pt>
                <c:pt idx="10">
                  <c:v>120.31767041694241</c:v>
                </c:pt>
                <c:pt idx="11">
                  <c:v>121.2442091330245</c:v>
                </c:pt>
                <c:pt idx="12">
                  <c:v>119.19258769027135</c:v>
                </c:pt>
                <c:pt idx="13">
                  <c:v>125.6783587028458</c:v>
                </c:pt>
                <c:pt idx="14">
                  <c:v>128.92124420913302</c:v>
                </c:pt>
                <c:pt idx="15">
                  <c:v>124.55327597617472</c:v>
                </c:pt>
                <c:pt idx="16">
                  <c:v>121.11184645929849</c:v>
                </c:pt>
                <c:pt idx="17">
                  <c:v>127.39907346128392</c:v>
                </c:pt>
                <c:pt idx="18">
                  <c:v>131.83322303110523</c:v>
                </c:pt>
                <c:pt idx="19">
                  <c:v>132.7597617471873</c:v>
                </c:pt>
                <c:pt idx="20">
                  <c:v>130.17868960953012</c:v>
                </c:pt>
                <c:pt idx="21">
                  <c:v>136.79682329583059</c:v>
                </c:pt>
                <c:pt idx="22">
                  <c:v>141.42951687624091</c:v>
                </c:pt>
                <c:pt idx="23">
                  <c:v>139.90734612839179</c:v>
                </c:pt>
                <c:pt idx="24">
                  <c:v>136.00264725347452</c:v>
                </c:pt>
              </c:numCache>
            </c:numRef>
          </c:val>
          <c:smooth val="0"/>
          <c:extLst>
            <c:ext xmlns:c16="http://schemas.microsoft.com/office/drawing/2014/chart" uri="{C3380CC4-5D6E-409C-BE32-E72D297353CC}">
              <c16:uniqueId val="{00000001-D7BB-4138-867F-357335D71B5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99.73962571196094</c:v>
                </c:pt>
                <c:pt idx="2">
                  <c:v>99.446704637917009</c:v>
                </c:pt>
                <c:pt idx="3">
                  <c:v>98.242473555736382</c:v>
                </c:pt>
                <c:pt idx="4">
                  <c:v>91.082180634662322</c:v>
                </c:pt>
                <c:pt idx="5">
                  <c:v>91.114727420667208</c:v>
                </c:pt>
                <c:pt idx="6">
                  <c:v>93.148901545972336</c:v>
                </c:pt>
                <c:pt idx="7">
                  <c:v>94.434499593165171</c:v>
                </c:pt>
                <c:pt idx="8">
                  <c:v>93.962571196094387</c:v>
                </c:pt>
                <c:pt idx="9">
                  <c:v>93.816110659072422</c:v>
                </c:pt>
                <c:pt idx="10">
                  <c:v>92.530512611879573</c:v>
                </c:pt>
                <c:pt idx="11">
                  <c:v>92.139951179820983</c:v>
                </c:pt>
                <c:pt idx="12">
                  <c:v>91.082180634662322</c:v>
                </c:pt>
                <c:pt idx="13">
                  <c:v>92.286411716842963</c:v>
                </c:pt>
                <c:pt idx="14">
                  <c:v>90.170870626525641</c:v>
                </c:pt>
                <c:pt idx="15">
                  <c:v>85.191212367778675</c:v>
                </c:pt>
                <c:pt idx="16">
                  <c:v>83.921887713588291</c:v>
                </c:pt>
                <c:pt idx="17">
                  <c:v>84.768104149715214</c:v>
                </c:pt>
                <c:pt idx="18">
                  <c:v>83.938161106590726</c:v>
                </c:pt>
                <c:pt idx="19">
                  <c:v>84.393816110659074</c:v>
                </c:pt>
                <c:pt idx="20">
                  <c:v>82.278275020341738</c:v>
                </c:pt>
                <c:pt idx="21">
                  <c:v>83.694060211554117</c:v>
                </c:pt>
                <c:pt idx="22">
                  <c:v>80.748576078112293</c:v>
                </c:pt>
                <c:pt idx="23">
                  <c:v>80.179007323026852</c:v>
                </c:pt>
                <c:pt idx="24">
                  <c:v>77.168429617575256</c:v>
                </c:pt>
              </c:numCache>
            </c:numRef>
          </c:val>
          <c:smooth val="0"/>
          <c:extLst>
            <c:ext xmlns:c16="http://schemas.microsoft.com/office/drawing/2014/chart" uri="{C3380CC4-5D6E-409C-BE32-E72D297353CC}">
              <c16:uniqueId val="{00000002-D7BB-4138-867F-357335D71B5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7BB-4138-867F-357335D71B55}"/>
                </c:ext>
              </c:extLst>
            </c:dLbl>
            <c:dLbl>
              <c:idx val="1"/>
              <c:delete val="1"/>
              <c:extLst>
                <c:ext xmlns:c15="http://schemas.microsoft.com/office/drawing/2012/chart" uri="{CE6537A1-D6FC-4f65-9D91-7224C49458BB}"/>
                <c:ext xmlns:c16="http://schemas.microsoft.com/office/drawing/2014/chart" uri="{C3380CC4-5D6E-409C-BE32-E72D297353CC}">
                  <c16:uniqueId val="{00000004-D7BB-4138-867F-357335D71B55}"/>
                </c:ext>
              </c:extLst>
            </c:dLbl>
            <c:dLbl>
              <c:idx val="2"/>
              <c:delete val="1"/>
              <c:extLst>
                <c:ext xmlns:c15="http://schemas.microsoft.com/office/drawing/2012/chart" uri="{CE6537A1-D6FC-4f65-9D91-7224C49458BB}"/>
                <c:ext xmlns:c16="http://schemas.microsoft.com/office/drawing/2014/chart" uri="{C3380CC4-5D6E-409C-BE32-E72D297353CC}">
                  <c16:uniqueId val="{00000005-D7BB-4138-867F-357335D71B55}"/>
                </c:ext>
              </c:extLst>
            </c:dLbl>
            <c:dLbl>
              <c:idx val="3"/>
              <c:delete val="1"/>
              <c:extLst>
                <c:ext xmlns:c15="http://schemas.microsoft.com/office/drawing/2012/chart" uri="{CE6537A1-D6FC-4f65-9D91-7224C49458BB}"/>
                <c:ext xmlns:c16="http://schemas.microsoft.com/office/drawing/2014/chart" uri="{C3380CC4-5D6E-409C-BE32-E72D297353CC}">
                  <c16:uniqueId val="{00000006-D7BB-4138-867F-357335D71B55}"/>
                </c:ext>
              </c:extLst>
            </c:dLbl>
            <c:dLbl>
              <c:idx val="4"/>
              <c:delete val="1"/>
              <c:extLst>
                <c:ext xmlns:c15="http://schemas.microsoft.com/office/drawing/2012/chart" uri="{CE6537A1-D6FC-4f65-9D91-7224C49458BB}"/>
                <c:ext xmlns:c16="http://schemas.microsoft.com/office/drawing/2014/chart" uri="{C3380CC4-5D6E-409C-BE32-E72D297353CC}">
                  <c16:uniqueId val="{00000007-D7BB-4138-867F-357335D71B55}"/>
                </c:ext>
              </c:extLst>
            </c:dLbl>
            <c:dLbl>
              <c:idx val="5"/>
              <c:delete val="1"/>
              <c:extLst>
                <c:ext xmlns:c15="http://schemas.microsoft.com/office/drawing/2012/chart" uri="{CE6537A1-D6FC-4f65-9D91-7224C49458BB}"/>
                <c:ext xmlns:c16="http://schemas.microsoft.com/office/drawing/2014/chart" uri="{C3380CC4-5D6E-409C-BE32-E72D297353CC}">
                  <c16:uniqueId val="{00000008-D7BB-4138-867F-357335D71B55}"/>
                </c:ext>
              </c:extLst>
            </c:dLbl>
            <c:dLbl>
              <c:idx val="6"/>
              <c:delete val="1"/>
              <c:extLst>
                <c:ext xmlns:c15="http://schemas.microsoft.com/office/drawing/2012/chart" uri="{CE6537A1-D6FC-4f65-9D91-7224C49458BB}"/>
                <c:ext xmlns:c16="http://schemas.microsoft.com/office/drawing/2014/chart" uri="{C3380CC4-5D6E-409C-BE32-E72D297353CC}">
                  <c16:uniqueId val="{00000009-D7BB-4138-867F-357335D71B55}"/>
                </c:ext>
              </c:extLst>
            </c:dLbl>
            <c:dLbl>
              <c:idx val="7"/>
              <c:delete val="1"/>
              <c:extLst>
                <c:ext xmlns:c15="http://schemas.microsoft.com/office/drawing/2012/chart" uri="{CE6537A1-D6FC-4f65-9D91-7224C49458BB}"/>
                <c:ext xmlns:c16="http://schemas.microsoft.com/office/drawing/2014/chart" uri="{C3380CC4-5D6E-409C-BE32-E72D297353CC}">
                  <c16:uniqueId val="{0000000A-D7BB-4138-867F-357335D71B55}"/>
                </c:ext>
              </c:extLst>
            </c:dLbl>
            <c:dLbl>
              <c:idx val="8"/>
              <c:delete val="1"/>
              <c:extLst>
                <c:ext xmlns:c15="http://schemas.microsoft.com/office/drawing/2012/chart" uri="{CE6537A1-D6FC-4f65-9D91-7224C49458BB}"/>
                <c:ext xmlns:c16="http://schemas.microsoft.com/office/drawing/2014/chart" uri="{C3380CC4-5D6E-409C-BE32-E72D297353CC}">
                  <c16:uniqueId val="{0000000B-D7BB-4138-867F-357335D71B55}"/>
                </c:ext>
              </c:extLst>
            </c:dLbl>
            <c:dLbl>
              <c:idx val="9"/>
              <c:delete val="1"/>
              <c:extLst>
                <c:ext xmlns:c15="http://schemas.microsoft.com/office/drawing/2012/chart" uri="{CE6537A1-D6FC-4f65-9D91-7224C49458BB}"/>
                <c:ext xmlns:c16="http://schemas.microsoft.com/office/drawing/2014/chart" uri="{C3380CC4-5D6E-409C-BE32-E72D297353CC}">
                  <c16:uniqueId val="{0000000C-D7BB-4138-867F-357335D71B55}"/>
                </c:ext>
              </c:extLst>
            </c:dLbl>
            <c:dLbl>
              <c:idx val="10"/>
              <c:delete val="1"/>
              <c:extLst>
                <c:ext xmlns:c15="http://schemas.microsoft.com/office/drawing/2012/chart" uri="{CE6537A1-D6FC-4f65-9D91-7224C49458BB}"/>
                <c:ext xmlns:c16="http://schemas.microsoft.com/office/drawing/2014/chart" uri="{C3380CC4-5D6E-409C-BE32-E72D297353CC}">
                  <c16:uniqueId val="{0000000D-D7BB-4138-867F-357335D71B55}"/>
                </c:ext>
              </c:extLst>
            </c:dLbl>
            <c:dLbl>
              <c:idx val="11"/>
              <c:delete val="1"/>
              <c:extLst>
                <c:ext xmlns:c15="http://schemas.microsoft.com/office/drawing/2012/chart" uri="{CE6537A1-D6FC-4f65-9D91-7224C49458BB}"/>
                <c:ext xmlns:c16="http://schemas.microsoft.com/office/drawing/2014/chart" uri="{C3380CC4-5D6E-409C-BE32-E72D297353CC}">
                  <c16:uniqueId val="{0000000E-D7BB-4138-867F-357335D71B55}"/>
                </c:ext>
              </c:extLst>
            </c:dLbl>
            <c:dLbl>
              <c:idx val="12"/>
              <c:delete val="1"/>
              <c:extLst>
                <c:ext xmlns:c15="http://schemas.microsoft.com/office/drawing/2012/chart" uri="{CE6537A1-D6FC-4f65-9D91-7224C49458BB}"/>
                <c:ext xmlns:c16="http://schemas.microsoft.com/office/drawing/2014/chart" uri="{C3380CC4-5D6E-409C-BE32-E72D297353CC}">
                  <c16:uniqueId val="{0000000F-D7BB-4138-867F-357335D71B5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7BB-4138-867F-357335D71B55}"/>
                </c:ext>
              </c:extLst>
            </c:dLbl>
            <c:dLbl>
              <c:idx val="14"/>
              <c:delete val="1"/>
              <c:extLst>
                <c:ext xmlns:c15="http://schemas.microsoft.com/office/drawing/2012/chart" uri="{CE6537A1-D6FC-4f65-9D91-7224C49458BB}"/>
                <c:ext xmlns:c16="http://schemas.microsoft.com/office/drawing/2014/chart" uri="{C3380CC4-5D6E-409C-BE32-E72D297353CC}">
                  <c16:uniqueId val="{00000011-D7BB-4138-867F-357335D71B55}"/>
                </c:ext>
              </c:extLst>
            </c:dLbl>
            <c:dLbl>
              <c:idx val="15"/>
              <c:delete val="1"/>
              <c:extLst>
                <c:ext xmlns:c15="http://schemas.microsoft.com/office/drawing/2012/chart" uri="{CE6537A1-D6FC-4f65-9D91-7224C49458BB}"/>
                <c:ext xmlns:c16="http://schemas.microsoft.com/office/drawing/2014/chart" uri="{C3380CC4-5D6E-409C-BE32-E72D297353CC}">
                  <c16:uniqueId val="{00000012-D7BB-4138-867F-357335D71B55}"/>
                </c:ext>
              </c:extLst>
            </c:dLbl>
            <c:dLbl>
              <c:idx val="16"/>
              <c:delete val="1"/>
              <c:extLst>
                <c:ext xmlns:c15="http://schemas.microsoft.com/office/drawing/2012/chart" uri="{CE6537A1-D6FC-4f65-9D91-7224C49458BB}"/>
                <c:ext xmlns:c16="http://schemas.microsoft.com/office/drawing/2014/chart" uri="{C3380CC4-5D6E-409C-BE32-E72D297353CC}">
                  <c16:uniqueId val="{00000013-D7BB-4138-867F-357335D71B55}"/>
                </c:ext>
              </c:extLst>
            </c:dLbl>
            <c:dLbl>
              <c:idx val="17"/>
              <c:delete val="1"/>
              <c:extLst>
                <c:ext xmlns:c15="http://schemas.microsoft.com/office/drawing/2012/chart" uri="{CE6537A1-D6FC-4f65-9D91-7224C49458BB}"/>
                <c:ext xmlns:c16="http://schemas.microsoft.com/office/drawing/2014/chart" uri="{C3380CC4-5D6E-409C-BE32-E72D297353CC}">
                  <c16:uniqueId val="{00000014-D7BB-4138-867F-357335D71B55}"/>
                </c:ext>
              </c:extLst>
            </c:dLbl>
            <c:dLbl>
              <c:idx val="18"/>
              <c:delete val="1"/>
              <c:extLst>
                <c:ext xmlns:c15="http://schemas.microsoft.com/office/drawing/2012/chart" uri="{CE6537A1-D6FC-4f65-9D91-7224C49458BB}"/>
                <c:ext xmlns:c16="http://schemas.microsoft.com/office/drawing/2014/chart" uri="{C3380CC4-5D6E-409C-BE32-E72D297353CC}">
                  <c16:uniqueId val="{00000015-D7BB-4138-867F-357335D71B55}"/>
                </c:ext>
              </c:extLst>
            </c:dLbl>
            <c:dLbl>
              <c:idx val="19"/>
              <c:delete val="1"/>
              <c:extLst>
                <c:ext xmlns:c15="http://schemas.microsoft.com/office/drawing/2012/chart" uri="{CE6537A1-D6FC-4f65-9D91-7224C49458BB}"/>
                <c:ext xmlns:c16="http://schemas.microsoft.com/office/drawing/2014/chart" uri="{C3380CC4-5D6E-409C-BE32-E72D297353CC}">
                  <c16:uniqueId val="{00000016-D7BB-4138-867F-357335D71B55}"/>
                </c:ext>
              </c:extLst>
            </c:dLbl>
            <c:dLbl>
              <c:idx val="20"/>
              <c:delete val="1"/>
              <c:extLst>
                <c:ext xmlns:c15="http://schemas.microsoft.com/office/drawing/2012/chart" uri="{CE6537A1-D6FC-4f65-9D91-7224C49458BB}"/>
                <c:ext xmlns:c16="http://schemas.microsoft.com/office/drawing/2014/chart" uri="{C3380CC4-5D6E-409C-BE32-E72D297353CC}">
                  <c16:uniqueId val="{00000017-D7BB-4138-867F-357335D71B55}"/>
                </c:ext>
              </c:extLst>
            </c:dLbl>
            <c:dLbl>
              <c:idx val="21"/>
              <c:delete val="1"/>
              <c:extLst>
                <c:ext xmlns:c15="http://schemas.microsoft.com/office/drawing/2012/chart" uri="{CE6537A1-D6FC-4f65-9D91-7224C49458BB}"/>
                <c:ext xmlns:c16="http://schemas.microsoft.com/office/drawing/2014/chart" uri="{C3380CC4-5D6E-409C-BE32-E72D297353CC}">
                  <c16:uniqueId val="{00000018-D7BB-4138-867F-357335D71B55}"/>
                </c:ext>
              </c:extLst>
            </c:dLbl>
            <c:dLbl>
              <c:idx val="22"/>
              <c:delete val="1"/>
              <c:extLst>
                <c:ext xmlns:c15="http://schemas.microsoft.com/office/drawing/2012/chart" uri="{CE6537A1-D6FC-4f65-9D91-7224C49458BB}"/>
                <c:ext xmlns:c16="http://schemas.microsoft.com/office/drawing/2014/chart" uri="{C3380CC4-5D6E-409C-BE32-E72D297353CC}">
                  <c16:uniqueId val="{00000019-D7BB-4138-867F-357335D71B55}"/>
                </c:ext>
              </c:extLst>
            </c:dLbl>
            <c:dLbl>
              <c:idx val="23"/>
              <c:delete val="1"/>
              <c:extLst>
                <c:ext xmlns:c15="http://schemas.microsoft.com/office/drawing/2012/chart" uri="{CE6537A1-D6FC-4f65-9D91-7224C49458BB}"/>
                <c:ext xmlns:c16="http://schemas.microsoft.com/office/drawing/2014/chart" uri="{C3380CC4-5D6E-409C-BE32-E72D297353CC}">
                  <c16:uniqueId val="{0000001A-D7BB-4138-867F-357335D71B55}"/>
                </c:ext>
              </c:extLst>
            </c:dLbl>
            <c:dLbl>
              <c:idx val="24"/>
              <c:delete val="1"/>
              <c:extLst>
                <c:ext xmlns:c15="http://schemas.microsoft.com/office/drawing/2012/chart" uri="{CE6537A1-D6FC-4f65-9D91-7224C49458BB}"/>
                <c:ext xmlns:c16="http://schemas.microsoft.com/office/drawing/2014/chart" uri="{C3380CC4-5D6E-409C-BE32-E72D297353CC}">
                  <c16:uniqueId val="{0000001B-D7BB-4138-867F-357335D71B5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7BB-4138-867F-357335D71B5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Weißenfels (046)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58686</v>
      </c>
      <c r="F11" s="238">
        <v>59287</v>
      </c>
      <c r="G11" s="238">
        <v>60079</v>
      </c>
      <c r="H11" s="238">
        <v>59472</v>
      </c>
      <c r="I11" s="265">
        <v>59398</v>
      </c>
      <c r="J11" s="263">
        <v>-712</v>
      </c>
      <c r="K11" s="266">
        <v>-1.1986935587056804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16.092424087516616</v>
      </c>
      <c r="E13" s="115">
        <v>9444</v>
      </c>
      <c r="F13" s="114">
        <v>9515</v>
      </c>
      <c r="G13" s="114">
        <v>9713</v>
      </c>
      <c r="H13" s="114">
        <v>9662</v>
      </c>
      <c r="I13" s="140">
        <v>9506</v>
      </c>
      <c r="J13" s="115">
        <v>-62</v>
      </c>
      <c r="K13" s="116">
        <v>-0.6522196507468967</v>
      </c>
    </row>
    <row r="14" spans="1:255" ht="14.1" customHeight="1" x14ac:dyDescent="0.2">
      <c r="A14" s="306" t="s">
        <v>230</v>
      </c>
      <c r="B14" s="307"/>
      <c r="C14" s="308"/>
      <c r="D14" s="113">
        <v>65.571005009712707</v>
      </c>
      <c r="E14" s="115">
        <v>38481</v>
      </c>
      <c r="F14" s="114">
        <v>38978</v>
      </c>
      <c r="G14" s="114">
        <v>39505</v>
      </c>
      <c r="H14" s="114">
        <v>39082</v>
      </c>
      <c r="I14" s="140">
        <v>39095</v>
      </c>
      <c r="J14" s="115">
        <v>-614</v>
      </c>
      <c r="K14" s="116">
        <v>-1.5705333162808544</v>
      </c>
    </row>
    <row r="15" spans="1:255" ht="14.1" customHeight="1" x14ac:dyDescent="0.2">
      <c r="A15" s="306" t="s">
        <v>231</v>
      </c>
      <c r="B15" s="307"/>
      <c r="C15" s="308"/>
      <c r="D15" s="113">
        <v>8.8760522100671366</v>
      </c>
      <c r="E15" s="115">
        <v>5209</v>
      </c>
      <c r="F15" s="114">
        <v>5253</v>
      </c>
      <c r="G15" s="114">
        <v>5302</v>
      </c>
      <c r="H15" s="114">
        <v>5211</v>
      </c>
      <c r="I15" s="140">
        <v>5246</v>
      </c>
      <c r="J15" s="115">
        <v>-37</v>
      </c>
      <c r="K15" s="116">
        <v>-0.70529927563858175</v>
      </c>
    </row>
    <row r="16" spans="1:255" ht="14.1" customHeight="1" x14ac:dyDescent="0.2">
      <c r="A16" s="306" t="s">
        <v>232</v>
      </c>
      <c r="B16" s="307"/>
      <c r="C16" s="308"/>
      <c r="D16" s="113">
        <v>8.7209896738574795</v>
      </c>
      <c r="E16" s="115">
        <v>5118</v>
      </c>
      <c r="F16" s="114">
        <v>5100</v>
      </c>
      <c r="G16" s="114">
        <v>5113</v>
      </c>
      <c r="H16" s="114">
        <v>5089</v>
      </c>
      <c r="I16" s="140">
        <v>5124</v>
      </c>
      <c r="J16" s="115">
        <v>-6</v>
      </c>
      <c r="K16" s="116">
        <v>-0.117096018735363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1.4398664076611116</v>
      </c>
      <c r="E18" s="115">
        <v>845</v>
      </c>
      <c r="F18" s="114">
        <v>807</v>
      </c>
      <c r="G18" s="114">
        <v>872</v>
      </c>
      <c r="H18" s="114">
        <v>868</v>
      </c>
      <c r="I18" s="140">
        <v>843</v>
      </c>
      <c r="J18" s="115">
        <v>2</v>
      </c>
      <c r="K18" s="116">
        <v>0.23724792408066431</v>
      </c>
    </row>
    <row r="19" spans="1:255" ht="14.1" customHeight="1" x14ac:dyDescent="0.2">
      <c r="A19" s="306" t="s">
        <v>235</v>
      </c>
      <c r="B19" s="307" t="s">
        <v>236</v>
      </c>
      <c r="C19" s="308"/>
      <c r="D19" s="113">
        <v>0.79405650410660122</v>
      </c>
      <c r="E19" s="115">
        <v>466</v>
      </c>
      <c r="F19" s="114">
        <v>426</v>
      </c>
      <c r="G19" s="114">
        <v>474</v>
      </c>
      <c r="H19" s="114">
        <v>481</v>
      </c>
      <c r="I19" s="140">
        <v>465</v>
      </c>
      <c r="J19" s="115">
        <v>1</v>
      </c>
      <c r="K19" s="116">
        <v>0.21505376344086022</v>
      </c>
    </row>
    <row r="20" spans="1:255" ht="14.1" customHeight="1" x14ac:dyDescent="0.2">
      <c r="A20" s="306">
        <v>12</v>
      </c>
      <c r="B20" s="307" t="s">
        <v>237</v>
      </c>
      <c r="C20" s="308"/>
      <c r="D20" s="113">
        <v>0.88095968374058553</v>
      </c>
      <c r="E20" s="115">
        <v>517</v>
      </c>
      <c r="F20" s="114">
        <v>510</v>
      </c>
      <c r="G20" s="114">
        <v>512</v>
      </c>
      <c r="H20" s="114">
        <v>520</v>
      </c>
      <c r="I20" s="140">
        <v>490</v>
      </c>
      <c r="J20" s="115">
        <v>27</v>
      </c>
      <c r="K20" s="116">
        <v>5.5102040816326534</v>
      </c>
    </row>
    <row r="21" spans="1:255" ht="14.1" customHeight="1" x14ac:dyDescent="0.2">
      <c r="A21" s="306">
        <v>21</v>
      </c>
      <c r="B21" s="307" t="s">
        <v>238</v>
      </c>
      <c r="C21" s="308"/>
      <c r="D21" s="113">
        <v>1.6818321235047542</v>
      </c>
      <c r="E21" s="115">
        <v>987</v>
      </c>
      <c r="F21" s="114">
        <v>984</v>
      </c>
      <c r="G21" s="114">
        <v>991</v>
      </c>
      <c r="H21" s="114">
        <v>979</v>
      </c>
      <c r="I21" s="140">
        <v>984</v>
      </c>
      <c r="J21" s="115">
        <v>3</v>
      </c>
      <c r="K21" s="116">
        <v>0.3048780487804878</v>
      </c>
    </row>
    <row r="22" spans="1:255" ht="14.1" customHeight="1" x14ac:dyDescent="0.2">
      <c r="A22" s="306">
        <v>22</v>
      </c>
      <c r="B22" s="307" t="s">
        <v>239</v>
      </c>
      <c r="C22" s="308"/>
      <c r="D22" s="113">
        <v>1.2183484987901714</v>
      </c>
      <c r="E22" s="115">
        <v>715</v>
      </c>
      <c r="F22" s="114">
        <v>727</v>
      </c>
      <c r="G22" s="114">
        <v>745</v>
      </c>
      <c r="H22" s="114">
        <v>742</v>
      </c>
      <c r="I22" s="140">
        <v>732</v>
      </c>
      <c r="J22" s="115">
        <v>-17</v>
      </c>
      <c r="K22" s="116">
        <v>-2.3224043715846996</v>
      </c>
    </row>
    <row r="23" spans="1:255" ht="14.1" customHeight="1" x14ac:dyDescent="0.2">
      <c r="A23" s="306">
        <v>23</v>
      </c>
      <c r="B23" s="307" t="s">
        <v>240</v>
      </c>
      <c r="C23" s="308"/>
      <c r="D23" s="113">
        <v>0.46859557645775823</v>
      </c>
      <c r="E23" s="115">
        <v>275</v>
      </c>
      <c r="F23" s="114">
        <v>273</v>
      </c>
      <c r="G23" s="114">
        <v>280</v>
      </c>
      <c r="H23" s="114">
        <v>292</v>
      </c>
      <c r="I23" s="140">
        <v>298</v>
      </c>
      <c r="J23" s="115">
        <v>-23</v>
      </c>
      <c r="K23" s="116">
        <v>-7.7181208053691277</v>
      </c>
    </row>
    <row r="24" spans="1:255" ht="14.1" customHeight="1" x14ac:dyDescent="0.2">
      <c r="A24" s="306">
        <v>24</v>
      </c>
      <c r="B24" s="307" t="s">
        <v>241</v>
      </c>
      <c r="C24" s="308"/>
      <c r="D24" s="113">
        <v>3.4522714105578842</v>
      </c>
      <c r="E24" s="115">
        <v>2026</v>
      </c>
      <c r="F24" s="114">
        <v>2064</v>
      </c>
      <c r="G24" s="114">
        <v>2143</v>
      </c>
      <c r="H24" s="114">
        <v>2099</v>
      </c>
      <c r="I24" s="140">
        <v>2156</v>
      </c>
      <c r="J24" s="115">
        <v>-130</v>
      </c>
      <c r="K24" s="116">
        <v>-6.0296846011131722</v>
      </c>
    </row>
    <row r="25" spans="1:255" ht="14.1" customHeight="1" x14ac:dyDescent="0.2">
      <c r="A25" s="306">
        <v>25</v>
      </c>
      <c r="B25" s="307" t="s">
        <v>242</v>
      </c>
      <c r="C25" s="308"/>
      <c r="D25" s="113">
        <v>4.2020243328902973</v>
      </c>
      <c r="E25" s="115">
        <v>2466</v>
      </c>
      <c r="F25" s="114">
        <v>2499</v>
      </c>
      <c r="G25" s="114">
        <v>2521</v>
      </c>
      <c r="H25" s="114">
        <v>2459</v>
      </c>
      <c r="I25" s="140">
        <v>2457</v>
      </c>
      <c r="J25" s="115">
        <v>9</v>
      </c>
      <c r="K25" s="116">
        <v>0.36630036630036628</v>
      </c>
    </row>
    <row r="26" spans="1:255" ht="14.1" customHeight="1" x14ac:dyDescent="0.2">
      <c r="A26" s="306">
        <v>26</v>
      </c>
      <c r="B26" s="307" t="s">
        <v>243</v>
      </c>
      <c r="C26" s="308"/>
      <c r="D26" s="113">
        <v>2.8388372013768191</v>
      </c>
      <c r="E26" s="115">
        <v>1666</v>
      </c>
      <c r="F26" s="114">
        <v>1690</v>
      </c>
      <c r="G26" s="114">
        <v>1708</v>
      </c>
      <c r="H26" s="114">
        <v>1687</v>
      </c>
      <c r="I26" s="140">
        <v>1709</v>
      </c>
      <c r="J26" s="115">
        <v>-43</v>
      </c>
      <c r="K26" s="116">
        <v>-2.5160912814511409</v>
      </c>
    </row>
    <row r="27" spans="1:255" ht="14.1" customHeight="1" x14ac:dyDescent="0.2">
      <c r="A27" s="306">
        <v>27</v>
      </c>
      <c r="B27" s="307" t="s">
        <v>244</v>
      </c>
      <c r="C27" s="308"/>
      <c r="D27" s="113">
        <v>2.1470197321337285</v>
      </c>
      <c r="E27" s="115">
        <v>1260</v>
      </c>
      <c r="F27" s="114">
        <v>1256</v>
      </c>
      <c r="G27" s="114">
        <v>1247</v>
      </c>
      <c r="H27" s="114">
        <v>1207</v>
      </c>
      <c r="I27" s="140">
        <v>1206</v>
      </c>
      <c r="J27" s="115">
        <v>54</v>
      </c>
      <c r="K27" s="116">
        <v>4.4776119402985071</v>
      </c>
    </row>
    <row r="28" spans="1:255" ht="14.1" customHeight="1" x14ac:dyDescent="0.2">
      <c r="A28" s="306">
        <v>28</v>
      </c>
      <c r="B28" s="307" t="s">
        <v>245</v>
      </c>
      <c r="C28" s="308"/>
      <c r="D28" s="113">
        <v>0.12268684183621306</v>
      </c>
      <c r="E28" s="115">
        <v>72</v>
      </c>
      <c r="F28" s="114">
        <v>67</v>
      </c>
      <c r="G28" s="114">
        <v>69</v>
      </c>
      <c r="H28" s="114">
        <v>72</v>
      </c>
      <c r="I28" s="140">
        <v>71</v>
      </c>
      <c r="J28" s="115">
        <v>1</v>
      </c>
      <c r="K28" s="116">
        <v>1.408450704225352</v>
      </c>
    </row>
    <row r="29" spans="1:255" ht="14.1" customHeight="1" x14ac:dyDescent="0.2">
      <c r="A29" s="306">
        <v>29</v>
      </c>
      <c r="B29" s="307" t="s">
        <v>246</v>
      </c>
      <c r="C29" s="308"/>
      <c r="D29" s="113">
        <v>5.4169648638516854</v>
      </c>
      <c r="E29" s="115">
        <v>3179</v>
      </c>
      <c r="F29" s="114">
        <v>3211</v>
      </c>
      <c r="G29" s="114">
        <v>3284</v>
      </c>
      <c r="H29" s="114">
        <v>3354</v>
      </c>
      <c r="I29" s="140">
        <v>3349</v>
      </c>
      <c r="J29" s="115">
        <v>-170</v>
      </c>
      <c r="K29" s="116">
        <v>-5.0761421319796955</v>
      </c>
    </row>
    <row r="30" spans="1:255" ht="14.1" customHeight="1" x14ac:dyDescent="0.2">
      <c r="A30" s="306" t="s">
        <v>247</v>
      </c>
      <c r="B30" s="307" t="s">
        <v>248</v>
      </c>
      <c r="C30" s="308"/>
      <c r="D30" s="113">
        <v>3.6806052550863919</v>
      </c>
      <c r="E30" s="115">
        <v>2160</v>
      </c>
      <c r="F30" s="114">
        <v>2159</v>
      </c>
      <c r="G30" s="114">
        <v>2212</v>
      </c>
      <c r="H30" s="114">
        <v>2300</v>
      </c>
      <c r="I30" s="140">
        <v>2320</v>
      </c>
      <c r="J30" s="115">
        <v>-160</v>
      </c>
      <c r="K30" s="116">
        <v>-6.8965517241379306</v>
      </c>
    </row>
    <row r="31" spans="1:255" ht="14.1" customHeight="1" x14ac:dyDescent="0.2">
      <c r="A31" s="306" t="s">
        <v>249</v>
      </c>
      <c r="B31" s="307" t="s">
        <v>250</v>
      </c>
      <c r="C31" s="308"/>
      <c r="D31" s="113">
        <v>1.5216576355519205</v>
      </c>
      <c r="E31" s="115">
        <v>893</v>
      </c>
      <c r="F31" s="114">
        <v>929</v>
      </c>
      <c r="G31" s="114">
        <v>952</v>
      </c>
      <c r="H31" s="114">
        <v>934</v>
      </c>
      <c r="I31" s="140">
        <v>910</v>
      </c>
      <c r="J31" s="115">
        <v>-17</v>
      </c>
      <c r="K31" s="116">
        <v>-1.8681318681318682</v>
      </c>
    </row>
    <row r="32" spans="1:255" ht="14.1" customHeight="1" x14ac:dyDescent="0.2">
      <c r="A32" s="306">
        <v>31</v>
      </c>
      <c r="B32" s="307" t="s">
        <v>251</v>
      </c>
      <c r="C32" s="308"/>
      <c r="D32" s="113">
        <v>0.48733939951606858</v>
      </c>
      <c r="E32" s="115">
        <v>286</v>
      </c>
      <c r="F32" s="114">
        <v>289</v>
      </c>
      <c r="G32" s="114">
        <v>291</v>
      </c>
      <c r="H32" s="114">
        <v>299</v>
      </c>
      <c r="I32" s="140">
        <v>293</v>
      </c>
      <c r="J32" s="115">
        <v>-7</v>
      </c>
      <c r="K32" s="116">
        <v>-2.3890784982935154</v>
      </c>
    </row>
    <row r="33" spans="1:11" ht="14.1" customHeight="1" x14ac:dyDescent="0.2">
      <c r="A33" s="306">
        <v>32</v>
      </c>
      <c r="B33" s="307" t="s">
        <v>252</v>
      </c>
      <c r="C33" s="308"/>
      <c r="D33" s="113">
        <v>3.288688954776267</v>
      </c>
      <c r="E33" s="115">
        <v>1930</v>
      </c>
      <c r="F33" s="114">
        <v>1921</v>
      </c>
      <c r="G33" s="114">
        <v>2064</v>
      </c>
      <c r="H33" s="114">
        <v>2043</v>
      </c>
      <c r="I33" s="140">
        <v>2019</v>
      </c>
      <c r="J33" s="115">
        <v>-89</v>
      </c>
      <c r="K33" s="116">
        <v>-4.4081228330856863</v>
      </c>
    </row>
    <row r="34" spans="1:11" ht="14.1" customHeight="1" x14ac:dyDescent="0.2">
      <c r="A34" s="306">
        <v>33</v>
      </c>
      <c r="B34" s="307" t="s">
        <v>253</v>
      </c>
      <c r="C34" s="308"/>
      <c r="D34" s="113">
        <v>1.076917833895648</v>
      </c>
      <c r="E34" s="115">
        <v>632</v>
      </c>
      <c r="F34" s="114">
        <v>626</v>
      </c>
      <c r="G34" s="114">
        <v>647</v>
      </c>
      <c r="H34" s="114">
        <v>640</v>
      </c>
      <c r="I34" s="140">
        <v>644</v>
      </c>
      <c r="J34" s="115">
        <v>-12</v>
      </c>
      <c r="K34" s="116">
        <v>-1.8633540372670807</v>
      </c>
    </row>
    <row r="35" spans="1:11" ht="14.1" customHeight="1" x14ac:dyDescent="0.2">
      <c r="A35" s="306">
        <v>34</v>
      </c>
      <c r="B35" s="307" t="s">
        <v>254</v>
      </c>
      <c r="C35" s="308"/>
      <c r="D35" s="113">
        <v>3.3636642470095084</v>
      </c>
      <c r="E35" s="115">
        <v>1974</v>
      </c>
      <c r="F35" s="114">
        <v>1967</v>
      </c>
      <c r="G35" s="114">
        <v>2032</v>
      </c>
      <c r="H35" s="114">
        <v>2022</v>
      </c>
      <c r="I35" s="140">
        <v>1949</v>
      </c>
      <c r="J35" s="115">
        <v>25</v>
      </c>
      <c r="K35" s="116">
        <v>1.2827090815802975</v>
      </c>
    </row>
    <row r="36" spans="1:11" ht="14.1" customHeight="1" x14ac:dyDescent="0.2">
      <c r="A36" s="306">
        <v>41</v>
      </c>
      <c r="B36" s="307" t="s">
        <v>255</v>
      </c>
      <c r="C36" s="308"/>
      <c r="D36" s="113">
        <v>1.3325154210544252</v>
      </c>
      <c r="E36" s="115">
        <v>782</v>
      </c>
      <c r="F36" s="114">
        <v>769</v>
      </c>
      <c r="G36" s="114">
        <v>766</v>
      </c>
      <c r="H36" s="114">
        <v>756</v>
      </c>
      <c r="I36" s="140">
        <v>756</v>
      </c>
      <c r="J36" s="115">
        <v>26</v>
      </c>
      <c r="K36" s="116">
        <v>3.4391534391534391</v>
      </c>
    </row>
    <row r="37" spans="1:11" ht="14.1" customHeight="1" x14ac:dyDescent="0.2">
      <c r="A37" s="306">
        <v>42</v>
      </c>
      <c r="B37" s="307" t="s">
        <v>256</v>
      </c>
      <c r="C37" s="308"/>
      <c r="D37" s="113">
        <v>0.10394301877790274</v>
      </c>
      <c r="E37" s="115">
        <v>61</v>
      </c>
      <c r="F37" s="114">
        <v>60</v>
      </c>
      <c r="G37" s="114">
        <v>63</v>
      </c>
      <c r="H37" s="114">
        <v>62</v>
      </c>
      <c r="I37" s="140">
        <v>62</v>
      </c>
      <c r="J37" s="115">
        <v>-1</v>
      </c>
      <c r="K37" s="116">
        <v>-1.6129032258064515</v>
      </c>
    </row>
    <row r="38" spans="1:11" ht="14.1" customHeight="1" x14ac:dyDescent="0.2">
      <c r="A38" s="306">
        <v>43</v>
      </c>
      <c r="B38" s="307" t="s">
        <v>257</v>
      </c>
      <c r="C38" s="308"/>
      <c r="D38" s="113">
        <v>0.47541151211532562</v>
      </c>
      <c r="E38" s="115">
        <v>279</v>
      </c>
      <c r="F38" s="114">
        <v>278</v>
      </c>
      <c r="G38" s="114">
        <v>282</v>
      </c>
      <c r="H38" s="114">
        <v>279</v>
      </c>
      <c r="I38" s="140">
        <v>274</v>
      </c>
      <c r="J38" s="115">
        <v>5</v>
      </c>
      <c r="K38" s="116">
        <v>1.8248175182481752</v>
      </c>
    </row>
    <row r="39" spans="1:11" ht="14.1" customHeight="1" x14ac:dyDescent="0.2">
      <c r="A39" s="306">
        <v>51</v>
      </c>
      <c r="B39" s="307" t="s">
        <v>258</v>
      </c>
      <c r="C39" s="308"/>
      <c r="D39" s="113">
        <v>7.6338479364754797</v>
      </c>
      <c r="E39" s="115">
        <v>4480</v>
      </c>
      <c r="F39" s="114">
        <v>4533</v>
      </c>
      <c r="G39" s="114">
        <v>4600</v>
      </c>
      <c r="H39" s="114">
        <v>4486</v>
      </c>
      <c r="I39" s="140">
        <v>4468</v>
      </c>
      <c r="J39" s="115">
        <v>12</v>
      </c>
      <c r="K39" s="116">
        <v>0.26857654431512984</v>
      </c>
    </row>
    <row r="40" spans="1:11" ht="14.1" customHeight="1" x14ac:dyDescent="0.2">
      <c r="A40" s="306" t="s">
        <v>259</v>
      </c>
      <c r="B40" s="307" t="s">
        <v>260</v>
      </c>
      <c r="C40" s="308"/>
      <c r="D40" s="113">
        <v>6.3285962580513244</v>
      </c>
      <c r="E40" s="115">
        <v>3714</v>
      </c>
      <c r="F40" s="114">
        <v>3710</v>
      </c>
      <c r="G40" s="114">
        <v>3763</v>
      </c>
      <c r="H40" s="114">
        <v>3695</v>
      </c>
      <c r="I40" s="140">
        <v>3696</v>
      </c>
      <c r="J40" s="115">
        <v>18</v>
      </c>
      <c r="K40" s="116">
        <v>0.48701298701298701</v>
      </c>
    </row>
    <row r="41" spans="1:11" ht="14.1" customHeight="1" x14ac:dyDescent="0.2">
      <c r="A41" s="306"/>
      <c r="B41" s="307" t="s">
        <v>261</v>
      </c>
      <c r="C41" s="308"/>
      <c r="D41" s="113">
        <v>5.0199366117983848</v>
      </c>
      <c r="E41" s="115">
        <v>2946</v>
      </c>
      <c r="F41" s="114">
        <v>2915</v>
      </c>
      <c r="G41" s="114">
        <v>2952</v>
      </c>
      <c r="H41" s="114">
        <v>2899</v>
      </c>
      <c r="I41" s="140">
        <v>2907</v>
      </c>
      <c r="J41" s="115">
        <v>39</v>
      </c>
      <c r="K41" s="116">
        <v>1.3415892672858618</v>
      </c>
    </row>
    <row r="42" spans="1:11" ht="14.1" customHeight="1" x14ac:dyDescent="0.2">
      <c r="A42" s="306">
        <v>52</v>
      </c>
      <c r="B42" s="307" t="s">
        <v>262</v>
      </c>
      <c r="C42" s="308"/>
      <c r="D42" s="113">
        <v>5.3931090890501991</v>
      </c>
      <c r="E42" s="115">
        <v>3165</v>
      </c>
      <c r="F42" s="114">
        <v>3183</v>
      </c>
      <c r="G42" s="114">
        <v>3230</v>
      </c>
      <c r="H42" s="114">
        <v>3224</v>
      </c>
      <c r="I42" s="140">
        <v>3230</v>
      </c>
      <c r="J42" s="115">
        <v>-65</v>
      </c>
      <c r="K42" s="116">
        <v>-2.0123839009287927</v>
      </c>
    </row>
    <row r="43" spans="1:11" ht="14.1" customHeight="1" x14ac:dyDescent="0.2">
      <c r="A43" s="306" t="s">
        <v>263</v>
      </c>
      <c r="B43" s="307" t="s">
        <v>264</v>
      </c>
      <c r="C43" s="308"/>
      <c r="D43" s="113">
        <v>4.0196980540503695</v>
      </c>
      <c r="E43" s="115">
        <v>2359</v>
      </c>
      <c r="F43" s="114">
        <v>2375</v>
      </c>
      <c r="G43" s="114">
        <v>2382</v>
      </c>
      <c r="H43" s="114">
        <v>2370</v>
      </c>
      <c r="I43" s="140">
        <v>2377</v>
      </c>
      <c r="J43" s="115">
        <v>-18</v>
      </c>
      <c r="K43" s="116">
        <v>-0.75725704669751792</v>
      </c>
    </row>
    <row r="44" spans="1:11" ht="14.1" customHeight="1" x14ac:dyDescent="0.2">
      <c r="A44" s="306">
        <v>53</v>
      </c>
      <c r="B44" s="307" t="s">
        <v>265</v>
      </c>
      <c r="C44" s="308"/>
      <c r="D44" s="113">
        <v>2.0976041986163652</v>
      </c>
      <c r="E44" s="115">
        <v>1231</v>
      </c>
      <c r="F44" s="114">
        <v>1567</v>
      </c>
      <c r="G44" s="114">
        <v>1555</v>
      </c>
      <c r="H44" s="114">
        <v>1565</v>
      </c>
      <c r="I44" s="140">
        <v>1576</v>
      </c>
      <c r="J44" s="115">
        <v>-345</v>
      </c>
      <c r="K44" s="116">
        <v>-21.890862944162436</v>
      </c>
    </row>
    <row r="45" spans="1:11" ht="14.1" customHeight="1" x14ac:dyDescent="0.2">
      <c r="A45" s="306" t="s">
        <v>266</v>
      </c>
      <c r="B45" s="307" t="s">
        <v>267</v>
      </c>
      <c r="C45" s="308"/>
      <c r="D45" s="113">
        <v>1.9101659680332617</v>
      </c>
      <c r="E45" s="115">
        <v>1121</v>
      </c>
      <c r="F45" s="114">
        <v>1455</v>
      </c>
      <c r="G45" s="114">
        <v>1443</v>
      </c>
      <c r="H45" s="114">
        <v>1452</v>
      </c>
      <c r="I45" s="140">
        <v>1464</v>
      </c>
      <c r="J45" s="115">
        <v>-343</v>
      </c>
      <c r="K45" s="116">
        <v>-23.428961748633881</v>
      </c>
    </row>
    <row r="46" spans="1:11" ht="14.1" customHeight="1" x14ac:dyDescent="0.2">
      <c r="A46" s="306">
        <v>54</v>
      </c>
      <c r="B46" s="307" t="s">
        <v>268</v>
      </c>
      <c r="C46" s="308"/>
      <c r="D46" s="113">
        <v>2.2714105578843338</v>
      </c>
      <c r="E46" s="115">
        <v>1333</v>
      </c>
      <c r="F46" s="114">
        <v>1357</v>
      </c>
      <c r="G46" s="114">
        <v>1360</v>
      </c>
      <c r="H46" s="114">
        <v>1355</v>
      </c>
      <c r="I46" s="140">
        <v>1322</v>
      </c>
      <c r="J46" s="115">
        <v>11</v>
      </c>
      <c r="K46" s="116">
        <v>0.83207261724659609</v>
      </c>
    </row>
    <row r="47" spans="1:11" ht="14.1" customHeight="1" x14ac:dyDescent="0.2">
      <c r="A47" s="306">
        <v>61</v>
      </c>
      <c r="B47" s="307" t="s">
        <v>269</v>
      </c>
      <c r="C47" s="308"/>
      <c r="D47" s="113">
        <v>1.4074907132876666</v>
      </c>
      <c r="E47" s="115">
        <v>826</v>
      </c>
      <c r="F47" s="114">
        <v>821</v>
      </c>
      <c r="G47" s="114">
        <v>821</v>
      </c>
      <c r="H47" s="114">
        <v>814</v>
      </c>
      <c r="I47" s="140">
        <v>806</v>
      </c>
      <c r="J47" s="115">
        <v>20</v>
      </c>
      <c r="K47" s="116">
        <v>2.4813895781637716</v>
      </c>
    </row>
    <row r="48" spans="1:11" ht="14.1" customHeight="1" x14ac:dyDescent="0.2">
      <c r="A48" s="306">
        <v>62</v>
      </c>
      <c r="B48" s="307" t="s">
        <v>270</v>
      </c>
      <c r="C48" s="308"/>
      <c r="D48" s="113">
        <v>7.6270320008179127</v>
      </c>
      <c r="E48" s="115">
        <v>4476</v>
      </c>
      <c r="F48" s="114">
        <v>4516</v>
      </c>
      <c r="G48" s="114">
        <v>4488</v>
      </c>
      <c r="H48" s="114">
        <v>4428</v>
      </c>
      <c r="I48" s="140">
        <v>4446</v>
      </c>
      <c r="J48" s="115">
        <v>30</v>
      </c>
      <c r="K48" s="116">
        <v>0.67476383265856954</v>
      </c>
    </row>
    <row r="49" spans="1:11" ht="14.1" customHeight="1" x14ac:dyDescent="0.2">
      <c r="A49" s="306">
        <v>63</v>
      </c>
      <c r="B49" s="307" t="s">
        <v>271</v>
      </c>
      <c r="C49" s="308"/>
      <c r="D49" s="113">
        <v>1.930613775005964</v>
      </c>
      <c r="E49" s="115">
        <v>1133</v>
      </c>
      <c r="F49" s="114">
        <v>1171</v>
      </c>
      <c r="G49" s="114">
        <v>1231</v>
      </c>
      <c r="H49" s="114">
        <v>1225</v>
      </c>
      <c r="I49" s="140">
        <v>1143</v>
      </c>
      <c r="J49" s="115">
        <v>-10</v>
      </c>
      <c r="K49" s="116">
        <v>-0.87489063867016625</v>
      </c>
    </row>
    <row r="50" spans="1:11" ht="14.1" customHeight="1" x14ac:dyDescent="0.2">
      <c r="A50" s="306" t="s">
        <v>272</v>
      </c>
      <c r="B50" s="307" t="s">
        <v>273</v>
      </c>
      <c r="C50" s="308"/>
      <c r="D50" s="113">
        <v>0.39873223596769247</v>
      </c>
      <c r="E50" s="115">
        <v>234</v>
      </c>
      <c r="F50" s="114">
        <v>241</v>
      </c>
      <c r="G50" s="114">
        <v>255</v>
      </c>
      <c r="H50" s="114">
        <v>248</v>
      </c>
      <c r="I50" s="140">
        <v>231</v>
      </c>
      <c r="J50" s="115">
        <v>3</v>
      </c>
      <c r="K50" s="116">
        <v>1.2987012987012987</v>
      </c>
    </row>
    <row r="51" spans="1:11" ht="14.1" customHeight="1" x14ac:dyDescent="0.2">
      <c r="A51" s="306" t="s">
        <v>274</v>
      </c>
      <c r="B51" s="307" t="s">
        <v>275</v>
      </c>
      <c r="C51" s="308"/>
      <c r="D51" s="113">
        <v>1.2950277749378045</v>
      </c>
      <c r="E51" s="115">
        <v>760</v>
      </c>
      <c r="F51" s="114">
        <v>790</v>
      </c>
      <c r="G51" s="114">
        <v>832</v>
      </c>
      <c r="H51" s="114">
        <v>836</v>
      </c>
      <c r="I51" s="140">
        <v>774</v>
      </c>
      <c r="J51" s="115">
        <v>-14</v>
      </c>
      <c r="K51" s="116">
        <v>-1.8087855297157622</v>
      </c>
    </row>
    <row r="52" spans="1:11" ht="14.1" customHeight="1" x14ac:dyDescent="0.2">
      <c r="A52" s="306">
        <v>71</v>
      </c>
      <c r="B52" s="307" t="s">
        <v>276</v>
      </c>
      <c r="C52" s="308"/>
      <c r="D52" s="113">
        <v>9.4928943870769853</v>
      </c>
      <c r="E52" s="115">
        <v>5571</v>
      </c>
      <c r="F52" s="114">
        <v>5583</v>
      </c>
      <c r="G52" s="114">
        <v>5633</v>
      </c>
      <c r="H52" s="114">
        <v>5562</v>
      </c>
      <c r="I52" s="140">
        <v>5569</v>
      </c>
      <c r="J52" s="115">
        <v>2</v>
      </c>
      <c r="K52" s="116">
        <v>3.5913090321422161E-2</v>
      </c>
    </row>
    <row r="53" spans="1:11" ht="14.1" customHeight="1" x14ac:dyDescent="0.2">
      <c r="A53" s="306" t="s">
        <v>277</v>
      </c>
      <c r="B53" s="307" t="s">
        <v>278</v>
      </c>
      <c r="C53" s="308"/>
      <c r="D53" s="113">
        <v>3.9805064240193571</v>
      </c>
      <c r="E53" s="115">
        <v>2336</v>
      </c>
      <c r="F53" s="114">
        <v>2358</v>
      </c>
      <c r="G53" s="114">
        <v>2365</v>
      </c>
      <c r="H53" s="114">
        <v>2297</v>
      </c>
      <c r="I53" s="140">
        <v>2306</v>
      </c>
      <c r="J53" s="115">
        <v>30</v>
      </c>
      <c r="K53" s="116">
        <v>1.3009540329575022</v>
      </c>
    </row>
    <row r="54" spans="1:11" ht="14.1" customHeight="1" x14ac:dyDescent="0.2">
      <c r="A54" s="306" t="s">
        <v>279</v>
      </c>
      <c r="B54" s="307" t="s">
        <v>280</v>
      </c>
      <c r="C54" s="308"/>
      <c r="D54" s="113">
        <v>4.5189653409671813</v>
      </c>
      <c r="E54" s="115">
        <v>2652</v>
      </c>
      <c r="F54" s="114">
        <v>2644</v>
      </c>
      <c r="G54" s="114">
        <v>2683</v>
      </c>
      <c r="H54" s="114">
        <v>2668</v>
      </c>
      <c r="I54" s="140">
        <v>2662</v>
      </c>
      <c r="J54" s="115">
        <v>-10</v>
      </c>
      <c r="K54" s="116">
        <v>-0.37565740045078888</v>
      </c>
    </row>
    <row r="55" spans="1:11" ht="14.1" customHeight="1" x14ac:dyDescent="0.2">
      <c r="A55" s="306">
        <v>72</v>
      </c>
      <c r="B55" s="307" t="s">
        <v>281</v>
      </c>
      <c r="C55" s="308"/>
      <c r="D55" s="113">
        <v>2.4486248849810859</v>
      </c>
      <c r="E55" s="115">
        <v>1437</v>
      </c>
      <c r="F55" s="114">
        <v>1451</v>
      </c>
      <c r="G55" s="114">
        <v>1449</v>
      </c>
      <c r="H55" s="114">
        <v>1441</v>
      </c>
      <c r="I55" s="140">
        <v>1448</v>
      </c>
      <c r="J55" s="115">
        <v>-11</v>
      </c>
      <c r="K55" s="116">
        <v>-0.75966850828729282</v>
      </c>
    </row>
    <row r="56" spans="1:11" ht="14.1" customHeight="1" x14ac:dyDescent="0.2">
      <c r="A56" s="306" t="s">
        <v>282</v>
      </c>
      <c r="B56" s="307" t="s">
        <v>283</v>
      </c>
      <c r="C56" s="308"/>
      <c r="D56" s="113">
        <v>1.0871417373819992</v>
      </c>
      <c r="E56" s="115">
        <v>638</v>
      </c>
      <c r="F56" s="114">
        <v>638</v>
      </c>
      <c r="G56" s="114">
        <v>638</v>
      </c>
      <c r="H56" s="114">
        <v>638</v>
      </c>
      <c r="I56" s="140">
        <v>647</v>
      </c>
      <c r="J56" s="115">
        <v>-9</v>
      </c>
      <c r="K56" s="116">
        <v>-1.3910355486862442</v>
      </c>
    </row>
    <row r="57" spans="1:11" ht="14.1" customHeight="1" x14ac:dyDescent="0.2">
      <c r="A57" s="306" t="s">
        <v>284</v>
      </c>
      <c r="B57" s="307" t="s">
        <v>285</v>
      </c>
      <c r="C57" s="308"/>
      <c r="D57" s="113">
        <v>1.0326142521214601</v>
      </c>
      <c r="E57" s="115">
        <v>606</v>
      </c>
      <c r="F57" s="114">
        <v>613</v>
      </c>
      <c r="G57" s="114">
        <v>607</v>
      </c>
      <c r="H57" s="114">
        <v>603</v>
      </c>
      <c r="I57" s="140">
        <v>601</v>
      </c>
      <c r="J57" s="115">
        <v>5</v>
      </c>
      <c r="K57" s="116">
        <v>0.83194675540765395</v>
      </c>
    </row>
    <row r="58" spans="1:11" ht="14.1" customHeight="1" x14ac:dyDescent="0.2">
      <c r="A58" s="306">
        <v>73</v>
      </c>
      <c r="B58" s="307" t="s">
        <v>286</v>
      </c>
      <c r="C58" s="308"/>
      <c r="D58" s="113">
        <v>3.0518351906758001</v>
      </c>
      <c r="E58" s="115">
        <v>1791</v>
      </c>
      <c r="F58" s="114">
        <v>1784</v>
      </c>
      <c r="G58" s="114">
        <v>1778</v>
      </c>
      <c r="H58" s="114">
        <v>1753</v>
      </c>
      <c r="I58" s="140">
        <v>1761</v>
      </c>
      <c r="J58" s="115">
        <v>30</v>
      </c>
      <c r="K58" s="116">
        <v>1.7035775127768313</v>
      </c>
    </row>
    <row r="59" spans="1:11" ht="14.1" customHeight="1" x14ac:dyDescent="0.2">
      <c r="A59" s="306" t="s">
        <v>287</v>
      </c>
      <c r="B59" s="307" t="s">
        <v>288</v>
      </c>
      <c r="C59" s="308"/>
      <c r="D59" s="113">
        <v>2.3804655284054119</v>
      </c>
      <c r="E59" s="115">
        <v>1397</v>
      </c>
      <c r="F59" s="114">
        <v>1394</v>
      </c>
      <c r="G59" s="114">
        <v>1387</v>
      </c>
      <c r="H59" s="114">
        <v>1368</v>
      </c>
      <c r="I59" s="140">
        <v>1374</v>
      </c>
      <c r="J59" s="115">
        <v>23</v>
      </c>
      <c r="K59" s="116">
        <v>1.6739446870451238</v>
      </c>
    </row>
    <row r="60" spans="1:11" ht="14.1" customHeight="1" x14ac:dyDescent="0.2">
      <c r="A60" s="306">
        <v>81</v>
      </c>
      <c r="B60" s="307" t="s">
        <v>289</v>
      </c>
      <c r="C60" s="308"/>
      <c r="D60" s="113">
        <v>8.1024435129332382</v>
      </c>
      <c r="E60" s="115">
        <v>4755</v>
      </c>
      <c r="F60" s="114">
        <v>4765</v>
      </c>
      <c r="G60" s="114">
        <v>4780</v>
      </c>
      <c r="H60" s="114">
        <v>4764</v>
      </c>
      <c r="I60" s="140">
        <v>4819</v>
      </c>
      <c r="J60" s="115">
        <v>-64</v>
      </c>
      <c r="K60" s="116">
        <v>-1.3280763643909526</v>
      </c>
    </row>
    <row r="61" spans="1:11" ht="14.1" customHeight="1" x14ac:dyDescent="0.2">
      <c r="A61" s="306" t="s">
        <v>290</v>
      </c>
      <c r="B61" s="307" t="s">
        <v>291</v>
      </c>
      <c r="C61" s="308"/>
      <c r="D61" s="113">
        <v>1.8215588044848856</v>
      </c>
      <c r="E61" s="115">
        <v>1069</v>
      </c>
      <c r="F61" s="114">
        <v>1071</v>
      </c>
      <c r="G61" s="114">
        <v>1083</v>
      </c>
      <c r="H61" s="114">
        <v>1062</v>
      </c>
      <c r="I61" s="140">
        <v>1068</v>
      </c>
      <c r="J61" s="115">
        <v>1</v>
      </c>
      <c r="K61" s="116">
        <v>9.3632958801498134E-2</v>
      </c>
    </row>
    <row r="62" spans="1:11" ht="14.1" customHeight="1" x14ac:dyDescent="0.2">
      <c r="A62" s="306" t="s">
        <v>292</v>
      </c>
      <c r="B62" s="307" t="s">
        <v>293</v>
      </c>
      <c r="C62" s="308"/>
      <c r="D62" s="113">
        <v>3.3841120539822103</v>
      </c>
      <c r="E62" s="115">
        <v>1986</v>
      </c>
      <c r="F62" s="114">
        <v>1978</v>
      </c>
      <c r="G62" s="114">
        <v>1974</v>
      </c>
      <c r="H62" s="114">
        <v>1991</v>
      </c>
      <c r="I62" s="140">
        <v>2035</v>
      </c>
      <c r="J62" s="115">
        <v>-49</v>
      </c>
      <c r="K62" s="116">
        <v>-2.407862407862408</v>
      </c>
    </row>
    <row r="63" spans="1:11" ht="14.1" customHeight="1" x14ac:dyDescent="0.2">
      <c r="A63" s="306"/>
      <c r="B63" s="307" t="s">
        <v>294</v>
      </c>
      <c r="C63" s="308"/>
      <c r="D63" s="113">
        <v>2.8115734587465493</v>
      </c>
      <c r="E63" s="115">
        <v>1650</v>
      </c>
      <c r="F63" s="114">
        <v>1644</v>
      </c>
      <c r="G63" s="114">
        <v>1638</v>
      </c>
      <c r="H63" s="114">
        <v>1642</v>
      </c>
      <c r="I63" s="140">
        <v>1678</v>
      </c>
      <c r="J63" s="115">
        <v>-28</v>
      </c>
      <c r="K63" s="116">
        <v>-1.6686531585220501</v>
      </c>
    </row>
    <row r="64" spans="1:11" ht="14.1" customHeight="1" x14ac:dyDescent="0.2">
      <c r="A64" s="306" t="s">
        <v>295</v>
      </c>
      <c r="B64" s="307" t="s">
        <v>296</v>
      </c>
      <c r="C64" s="308"/>
      <c r="D64" s="113">
        <v>0.85369594111031588</v>
      </c>
      <c r="E64" s="115">
        <v>501</v>
      </c>
      <c r="F64" s="114">
        <v>505</v>
      </c>
      <c r="G64" s="114">
        <v>506</v>
      </c>
      <c r="H64" s="114">
        <v>500</v>
      </c>
      <c r="I64" s="140">
        <v>503</v>
      </c>
      <c r="J64" s="115">
        <v>-2</v>
      </c>
      <c r="K64" s="116">
        <v>-0.39761431411530818</v>
      </c>
    </row>
    <row r="65" spans="1:11" ht="14.1" customHeight="1" x14ac:dyDescent="0.2">
      <c r="A65" s="306" t="s">
        <v>297</v>
      </c>
      <c r="B65" s="307" t="s">
        <v>298</v>
      </c>
      <c r="C65" s="308"/>
      <c r="D65" s="113">
        <v>1.1893807722455101</v>
      </c>
      <c r="E65" s="115">
        <v>698</v>
      </c>
      <c r="F65" s="114">
        <v>708</v>
      </c>
      <c r="G65" s="114">
        <v>710</v>
      </c>
      <c r="H65" s="114">
        <v>706</v>
      </c>
      <c r="I65" s="140">
        <v>701</v>
      </c>
      <c r="J65" s="115">
        <v>-3</v>
      </c>
      <c r="K65" s="116">
        <v>-0.42796005706134094</v>
      </c>
    </row>
    <row r="66" spans="1:11" ht="14.1" customHeight="1" x14ac:dyDescent="0.2">
      <c r="A66" s="306">
        <v>82</v>
      </c>
      <c r="B66" s="307" t="s">
        <v>299</v>
      </c>
      <c r="C66" s="308"/>
      <c r="D66" s="113">
        <v>4.513853389224006</v>
      </c>
      <c r="E66" s="115">
        <v>2649</v>
      </c>
      <c r="F66" s="114">
        <v>2654</v>
      </c>
      <c r="G66" s="114">
        <v>2691</v>
      </c>
      <c r="H66" s="114">
        <v>2610</v>
      </c>
      <c r="I66" s="140">
        <v>2618</v>
      </c>
      <c r="J66" s="115">
        <v>31</v>
      </c>
      <c r="K66" s="116">
        <v>1.1841100076394193</v>
      </c>
    </row>
    <row r="67" spans="1:11" ht="14.1" customHeight="1" x14ac:dyDescent="0.2">
      <c r="A67" s="306" t="s">
        <v>300</v>
      </c>
      <c r="B67" s="307" t="s">
        <v>301</v>
      </c>
      <c r="C67" s="308"/>
      <c r="D67" s="113">
        <v>3.2682411478035647</v>
      </c>
      <c r="E67" s="115">
        <v>1918</v>
      </c>
      <c r="F67" s="114">
        <v>1917</v>
      </c>
      <c r="G67" s="114">
        <v>1939</v>
      </c>
      <c r="H67" s="114">
        <v>1873</v>
      </c>
      <c r="I67" s="140">
        <v>1872</v>
      </c>
      <c r="J67" s="115">
        <v>46</v>
      </c>
      <c r="K67" s="116">
        <v>2.4572649572649574</v>
      </c>
    </row>
    <row r="68" spans="1:11" ht="14.1" customHeight="1" x14ac:dyDescent="0.2">
      <c r="A68" s="306" t="s">
        <v>302</v>
      </c>
      <c r="B68" s="307" t="s">
        <v>303</v>
      </c>
      <c r="C68" s="308"/>
      <c r="D68" s="113">
        <v>0.75656885798998053</v>
      </c>
      <c r="E68" s="115">
        <v>444</v>
      </c>
      <c r="F68" s="114">
        <v>447</v>
      </c>
      <c r="G68" s="114">
        <v>453</v>
      </c>
      <c r="H68" s="114">
        <v>447</v>
      </c>
      <c r="I68" s="140">
        <v>452</v>
      </c>
      <c r="J68" s="115">
        <v>-8</v>
      </c>
      <c r="K68" s="116">
        <v>-1.7699115044247788</v>
      </c>
    </row>
    <row r="69" spans="1:11" ht="14.1" customHeight="1" x14ac:dyDescent="0.2">
      <c r="A69" s="306">
        <v>83</v>
      </c>
      <c r="B69" s="307" t="s">
        <v>304</v>
      </c>
      <c r="C69" s="308"/>
      <c r="D69" s="113">
        <v>6.5484101830078725</v>
      </c>
      <c r="E69" s="115">
        <v>3843</v>
      </c>
      <c r="F69" s="114">
        <v>3871</v>
      </c>
      <c r="G69" s="114">
        <v>3885</v>
      </c>
      <c r="H69" s="114">
        <v>3807</v>
      </c>
      <c r="I69" s="140">
        <v>3801</v>
      </c>
      <c r="J69" s="115">
        <v>42</v>
      </c>
      <c r="K69" s="116">
        <v>1.1049723756906078</v>
      </c>
    </row>
    <row r="70" spans="1:11" ht="14.1" customHeight="1" x14ac:dyDescent="0.2">
      <c r="A70" s="306" t="s">
        <v>305</v>
      </c>
      <c r="B70" s="307" t="s">
        <v>306</v>
      </c>
      <c r="C70" s="308"/>
      <c r="D70" s="113">
        <v>5.9281600381692394</v>
      </c>
      <c r="E70" s="115">
        <v>3479</v>
      </c>
      <c r="F70" s="114">
        <v>3500</v>
      </c>
      <c r="G70" s="114">
        <v>3514</v>
      </c>
      <c r="H70" s="114">
        <v>3444</v>
      </c>
      <c r="I70" s="140">
        <v>3459</v>
      </c>
      <c r="J70" s="115">
        <v>20</v>
      </c>
      <c r="K70" s="116">
        <v>0.57820179242555647</v>
      </c>
    </row>
    <row r="71" spans="1:11" ht="14.1" customHeight="1" x14ac:dyDescent="0.2">
      <c r="A71" s="306"/>
      <c r="B71" s="307" t="s">
        <v>307</v>
      </c>
      <c r="C71" s="308"/>
      <c r="D71" s="113">
        <v>3.5067988958184233</v>
      </c>
      <c r="E71" s="115">
        <v>2058</v>
      </c>
      <c r="F71" s="114">
        <v>2072</v>
      </c>
      <c r="G71" s="114">
        <v>2086</v>
      </c>
      <c r="H71" s="114">
        <v>2053</v>
      </c>
      <c r="I71" s="140">
        <v>2070</v>
      </c>
      <c r="J71" s="115">
        <v>-12</v>
      </c>
      <c r="K71" s="116">
        <v>-0.57971014492753625</v>
      </c>
    </row>
    <row r="72" spans="1:11" ht="14.1" customHeight="1" x14ac:dyDescent="0.2">
      <c r="A72" s="306">
        <v>84</v>
      </c>
      <c r="B72" s="307" t="s">
        <v>308</v>
      </c>
      <c r="C72" s="308"/>
      <c r="D72" s="113">
        <v>1.9050540162900862</v>
      </c>
      <c r="E72" s="115">
        <v>1118</v>
      </c>
      <c r="F72" s="114">
        <v>1111</v>
      </c>
      <c r="G72" s="114">
        <v>1127</v>
      </c>
      <c r="H72" s="114">
        <v>1154</v>
      </c>
      <c r="I72" s="140">
        <v>1175</v>
      </c>
      <c r="J72" s="115">
        <v>-57</v>
      </c>
      <c r="K72" s="116">
        <v>-4.8510638297872344</v>
      </c>
    </row>
    <row r="73" spans="1:11" ht="14.1" customHeight="1" x14ac:dyDescent="0.2">
      <c r="A73" s="306" t="s">
        <v>309</v>
      </c>
      <c r="B73" s="307" t="s">
        <v>310</v>
      </c>
      <c r="C73" s="308"/>
      <c r="D73" s="113">
        <v>1.3734110349998296</v>
      </c>
      <c r="E73" s="115">
        <v>806</v>
      </c>
      <c r="F73" s="114">
        <v>801</v>
      </c>
      <c r="G73" s="114">
        <v>813</v>
      </c>
      <c r="H73" s="114">
        <v>840</v>
      </c>
      <c r="I73" s="140">
        <v>860</v>
      </c>
      <c r="J73" s="115">
        <v>-54</v>
      </c>
      <c r="K73" s="116">
        <v>-6.2790697674418601</v>
      </c>
    </row>
    <row r="74" spans="1:11" ht="14.1" customHeight="1" x14ac:dyDescent="0.2">
      <c r="A74" s="306" t="s">
        <v>311</v>
      </c>
      <c r="B74" s="307" t="s">
        <v>312</v>
      </c>
      <c r="C74" s="308"/>
      <c r="D74" s="113">
        <v>0.26241352281634461</v>
      </c>
      <c r="E74" s="115">
        <v>154</v>
      </c>
      <c r="F74" s="114">
        <v>156</v>
      </c>
      <c r="G74" s="114">
        <v>154</v>
      </c>
      <c r="H74" s="114">
        <v>162</v>
      </c>
      <c r="I74" s="140">
        <v>161</v>
      </c>
      <c r="J74" s="115">
        <v>-7</v>
      </c>
      <c r="K74" s="116">
        <v>-4.3478260869565215</v>
      </c>
    </row>
    <row r="75" spans="1:11" ht="14.1" customHeight="1" x14ac:dyDescent="0.2">
      <c r="A75" s="306" t="s">
        <v>313</v>
      </c>
      <c r="B75" s="307" t="s">
        <v>314</v>
      </c>
      <c r="C75" s="308"/>
      <c r="D75" s="113" t="s">
        <v>514</v>
      </c>
      <c r="E75" s="115" t="s">
        <v>514</v>
      </c>
      <c r="F75" s="114" t="s">
        <v>514</v>
      </c>
      <c r="G75" s="114" t="s">
        <v>514</v>
      </c>
      <c r="H75" s="114">
        <v>4</v>
      </c>
      <c r="I75" s="140">
        <v>5</v>
      </c>
      <c r="J75" s="115" t="s">
        <v>514</v>
      </c>
      <c r="K75" s="116" t="s">
        <v>514</v>
      </c>
    </row>
    <row r="76" spans="1:11" ht="14.1" customHeight="1" x14ac:dyDescent="0.2">
      <c r="A76" s="306">
        <v>91</v>
      </c>
      <c r="B76" s="307" t="s">
        <v>315</v>
      </c>
      <c r="C76" s="308"/>
      <c r="D76" s="113">
        <v>0.30671710459053264</v>
      </c>
      <c r="E76" s="115">
        <v>180</v>
      </c>
      <c r="F76" s="114">
        <v>169</v>
      </c>
      <c r="G76" s="114">
        <v>167</v>
      </c>
      <c r="H76" s="114">
        <v>167</v>
      </c>
      <c r="I76" s="140">
        <v>168</v>
      </c>
      <c r="J76" s="115">
        <v>12</v>
      </c>
      <c r="K76" s="116">
        <v>7.1428571428571432</v>
      </c>
    </row>
    <row r="77" spans="1:11" ht="14.1" customHeight="1" x14ac:dyDescent="0.2">
      <c r="A77" s="306">
        <v>92</v>
      </c>
      <c r="B77" s="307" t="s">
        <v>316</v>
      </c>
      <c r="C77" s="308"/>
      <c r="D77" s="113">
        <v>0.32034897590566747</v>
      </c>
      <c r="E77" s="115">
        <v>188</v>
      </c>
      <c r="F77" s="114">
        <v>188</v>
      </c>
      <c r="G77" s="114">
        <v>191</v>
      </c>
      <c r="H77" s="114">
        <v>191</v>
      </c>
      <c r="I77" s="140">
        <v>194</v>
      </c>
      <c r="J77" s="115">
        <v>-6</v>
      </c>
      <c r="K77" s="116">
        <v>-3.0927835051546393</v>
      </c>
    </row>
    <row r="78" spans="1:11" ht="14.1" customHeight="1" x14ac:dyDescent="0.2">
      <c r="A78" s="306">
        <v>93</v>
      </c>
      <c r="B78" s="307" t="s">
        <v>317</v>
      </c>
      <c r="C78" s="308"/>
      <c r="D78" s="113">
        <v>8.0087243976416866E-2</v>
      </c>
      <c r="E78" s="115">
        <v>47</v>
      </c>
      <c r="F78" s="114">
        <v>50</v>
      </c>
      <c r="G78" s="114">
        <v>52</v>
      </c>
      <c r="H78" s="114">
        <v>50</v>
      </c>
      <c r="I78" s="140">
        <v>52</v>
      </c>
      <c r="J78" s="115">
        <v>-5</v>
      </c>
      <c r="K78" s="116">
        <v>-9.615384615384615</v>
      </c>
    </row>
    <row r="79" spans="1:11" ht="14.1" customHeight="1" x14ac:dyDescent="0.2">
      <c r="A79" s="306">
        <v>94</v>
      </c>
      <c r="B79" s="307" t="s">
        <v>318</v>
      </c>
      <c r="C79" s="308"/>
      <c r="D79" s="113">
        <v>0.12268684183621306</v>
      </c>
      <c r="E79" s="115">
        <v>72</v>
      </c>
      <c r="F79" s="114">
        <v>70</v>
      </c>
      <c r="G79" s="114">
        <v>74</v>
      </c>
      <c r="H79" s="114">
        <v>64</v>
      </c>
      <c r="I79" s="140">
        <v>78</v>
      </c>
      <c r="J79" s="115">
        <v>-6</v>
      </c>
      <c r="K79" s="116">
        <v>-7.6923076923076925</v>
      </c>
    </row>
    <row r="80" spans="1:11" ht="14.1" customHeight="1" x14ac:dyDescent="0.2">
      <c r="A80" s="306" t="s">
        <v>319</v>
      </c>
      <c r="B80" s="307" t="s">
        <v>320</v>
      </c>
      <c r="C80" s="308"/>
      <c r="D80" s="113">
        <v>8.5199195719592412E-3</v>
      </c>
      <c r="E80" s="115">
        <v>5</v>
      </c>
      <c r="F80" s="114">
        <v>4</v>
      </c>
      <c r="G80" s="114">
        <v>4</v>
      </c>
      <c r="H80" s="114">
        <v>4</v>
      </c>
      <c r="I80" s="140">
        <v>5</v>
      </c>
      <c r="J80" s="115">
        <v>0</v>
      </c>
      <c r="K80" s="116">
        <v>0</v>
      </c>
    </row>
    <row r="81" spans="1:11" ht="14.1" customHeight="1" x14ac:dyDescent="0.2">
      <c r="A81" s="310" t="s">
        <v>321</v>
      </c>
      <c r="B81" s="311" t="s">
        <v>224</v>
      </c>
      <c r="C81" s="312"/>
      <c r="D81" s="125">
        <v>0.73952901884606215</v>
      </c>
      <c r="E81" s="143">
        <v>434</v>
      </c>
      <c r="F81" s="144">
        <v>441</v>
      </c>
      <c r="G81" s="144">
        <v>446</v>
      </c>
      <c r="H81" s="144">
        <v>428</v>
      </c>
      <c r="I81" s="145">
        <v>427</v>
      </c>
      <c r="J81" s="143">
        <v>7</v>
      </c>
      <c r="K81" s="146">
        <v>1.639344262295082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6797</v>
      </c>
      <c r="E12" s="114">
        <v>7041</v>
      </c>
      <c r="F12" s="114">
        <v>7099</v>
      </c>
      <c r="G12" s="114">
        <v>7210</v>
      </c>
      <c r="H12" s="140">
        <v>7023</v>
      </c>
      <c r="I12" s="115">
        <v>-226</v>
      </c>
      <c r="J12" s="116">
        <v>-3.2179980065499074</v>
      </c>
      <c r="K12"/>
      <c r="L12"/>
      <c r="M12"/>
      <c r="N12"/>
      <c r="O12"/>
      <c r="P12"/>
    </row>
    <row r="13" spans="1:16" s="110" customFormat="1" ht="14.45" customHeight="1" x14ac:dyDescent="0.2">
      <c r="A13" s="120" t="s">
        <v>105</v>
      </c>
      <c r="B13" s="119" t="s">
        <v>106</v>
      </c>
      <c r="C13" s="113">
        <v>41.547741650728263</v>
      </c>
      <c r="D13" s="115">
        <v>2824</v>
      </c>
      <c r="E13" s="114">
        <v>2926</v>
      </c>
      <c r="F13" s="114">
        <v>2934</v>
      </c>
      <c r="G13" s="114">
        <v>2964</v>
      </c>
      <c r="H13" s="140">
        <v>2889</v>
      </c>
      <c r="I13" s="115">
        <v>-65</v>
      </c>
      <c r="J13" s="116">
        <v>-2.249913464866736</v>
      </c>
      <c r="K13"/>
      <c r="L13"/>
      <c r="M13"/>
      <c r="N13"/>
      <c r="O13"/>
      <c r="P13"/>
    </row>
    <row r="14" spans="1:16" s="110" customFormat="1" ht="14.45" customHeight="1" x14ac:dyDescent="0.2">
      <c r="A14" s="120"/>
      <c r="B14" s="119" t="s">
        <v>107</v>
      </c>
      <c r="C14" s="113">
        <v>58.452258349271737</v>
      </c>
      <c r="D14" s="115">
        <v>3973</v>
      </c>
      <c r="E14" s="114">
        <v>4115</v>
      </c>
      <c r="F14" s="114">
        <v>4165</v>
      </c>
      <c r="G14" s="114">
        <v>4246</v>
      </c>
      <c r="H14" s="140">
        <v>4134</v>
      </c>
      <c r="I14" s="115">
        <v>-161</v>
      </c>
      <c r="J14" s="116">
        <v>-3.8945331398161587</v>
      </c>
      <c r="K14"/>
      <c r="L14"/>
      <c r="M14"/>
      <c r="N14"/>
      <c r="O14"/>
      <c r="P14"/>
    </row>
    <row r="15" spans="1:16" s="110" customFormat="1" ht="14.45" customHeight="1" x14ac:dyDescent="0.2">
      <c r="A15" s="118" t="s">
        <v>105</v>
      </c>
      <c r="B15" s="121" t="s">
        <v>108</v>
      </c>
      <c r="C15" s="113">
        <v>10.372223039576284</v>
      </c>
      <c r="D15" s="115">
        <v>705</v>
      </c>
      <c r="E15" s="114">
        <v>708</v>
      </c>
      <c r="F15" s="114">
        <v>726</v>
      </c>
      <c r="G15" s="114">
        <v>794</v>
      </c>
      <c r="H15" s="140">
        <v>667</v>
      </c>
      <c r="I15" s="115">
        <v>38</v>
      </c>
      <c r="J15" s="116">
        <v>5.6971514242878563</v>
      </c>
      <c r="K15"/>
      <c r="L15"/>
      <c r="M15"/>
      <c r="N15"/>
      <c r="O15"/>
      <c r="P15"/>
    </row>
    <row r="16" spans="1:16" s="110" customFormat="1" ht="14.45" customHeight="1" x14ac:dyDescent="0.2">
      <c r="A16" s="118"/>
      <c r="B16" s="121" t="s">
        <v>109</v>
      </c>
      <c r="C16" s="113">
        <v>39.944092982198029</v>
      </c>
      <c r="D16" s="115">
        <v>2715</v>
      </c>
      <c r="E16" s="114">
        <v>2833</v>
      </c>
      <c r="F16" s="114">
        <v>2816</v>
      </c>
      <c r="G16" s="114">
        <v>2873</v>
      </c>
      <c r="H16" s="140">
        <v>2897</v>
      </c>
      <c r="I16" s="115">
        <v>-182</v>
      </c>
      <c r="J16" s="116">
        <v>-6.2823610631687954</v>
      </c>
      <c r="K16"/>
      <c r="L16"/>
      <c r="M16"/>
      <c r="N16"/>
      <c r="O16"/>
      <c r="P16"/>
    </row>
    <row r="17" spans="1:16" s="110" customFormat="1" ht="14.45" customHeight="1" x14ac:dyDescent="0.2">
      <c r="A17" s="118"/>
      <c r="B17" s="121" t="s">
        <v>110</v>
      </c>
      <c r="C17" s="113">
        <v>25.364131234368102</v>
      </c>
      <c r="D17" s="115">
        <v>1724</v>
      </c>
      <c r="E17" s="114">
        <v>1766</v>
      </c>
      <c r="F17" s="114">
        <v>1815</v>
      </c>
      <c r="G17" s="114">
        <v>1832</v>
      </c>
      <c r="H17" s="140">
        <v>1819</v>
      </c>
      <c r="I17" s="115">
        <v>-95</v>
      </c>
      <c r="J17" s="116">
        <v>-5.2226498075865857</v>
      </c>
      <c r="K17"/>
      <c r="L17"/>
      <c r="M17"/>
      <c r="N17"/>
      <c r="O17"/>
      <c r="P17"/>
    </row>
    <row r="18" spans="1:16" s="110" customFormat="1" ht="14.45" customHeight="1" x14ac:dyDescent="0.2">
      <c r="A18" s="120"/>
      <c r="B18" s="121" t="s">
        <v>111</v>
      </c>
      <c r="C18" s="113">
        <v>24.319552743857585</v>
      </c>
      <c r="D18" s="115">
        <v>1653</v>
      </c>
      <c r="E18" s="114">
        <v>1734</v>
      </c>
      <c r="F18" s="114">
        <v>1742</v>
      </c>
      <c r="G18" s="114">
        <v>1711</v>
      </c>
      <c r="H18" s="140">
        <v>1640</v>
      </c>
      <c r="I18" s="115">
        <v>13</v>
      </c>
      <c r="J18" s="116">
        <v>0.79268292682926833</v>
      </c>
      <c r="K18"/>
      <c r="L18"/>
      <c r="M18"/>
      <c r="N18"/>
      <c r="O18"/>
      <c r="P18"/>
    </row>
    <row r="19" spans="1:16" s="110" customFormat="1" ht="14.45" customHeight="1" x14ac:dyDescent="0.2">
      <c r="A19" s="120"/>
      <c r="B19" s="121" t="s">
        <v>112</v>
      </c>
      <c r="C19" s="113">
        <v>2.7365013976754451</v>
      </c>
      <c r="D19" s="115">
        <v>186</v>
      </c>
      <c r="E19" s="114">
        <v>205</v>
      </c>
      <c r="F19" s="114">
        <v>207</v>
      </c>
      <c r="G19" s="114">
        <v>198</v>
      </c>
      <c r="H19" s="140">
        <v>196</v>
      </c>
      <c r="I19" s="115">
        <v>-10</v>
      </c>
      <c r="J19" s="116">
        <v>-5.1020408163265305</v>
      </c>
      <c r="K19"/>
      <c r="L19"/>
      <c r="M19"/>
      <c r="N19"/>
      <c r="O19"/>
      <c r="P19"/>
    </row>
    <row r="20" spans="1:16" s="110" customFormat="1" ht="14.45" customHeight="1" x14ac:dyDescent="0.2">
      <c r="A20" s="120" t="s">
        <v>113</v>
      </c>
      <c r="B20" s="119" t="s">
        <v>116</v>
      </c>
      <c r="C20" s="113">
        <v>95.483301456524941</v>
      </c>
      <c r="D20" s="115">
        <v>6490</v>
      </c>
      <c r="E20" s="114">
        <v>6734</v>
      </c>
      <c r="F20" s="114">
        <v>6807</v>
      </c>
      <c r="G20" s="114">
        <v>6907</v>
      </c>
      <c r="H20" s="140">
        <v>6726</v>
      </c>
      <c r="I20" s="115">
        <v>-236</v>
      </c>
      <c r="J20" s="116">
        <v>-3.5087719298245612</v>
      </c>
      <c r="K20"/>
      <c r="L20"/>
      <c r="M20"/>
      <c r="N20"/>
      <c r="O20"/>
      <c r="P20"/>
    </row>
    <row r="21" spans="1:16" s="110" customFormat="1" ht="14.45" customHeight="1" x14ac:dyDescent="0.2">
      <c r="A21" s="123"/>
      <c r="B21" s="124" t="s">
        <v>117</v>
      </c>
      <c r="C21" s="125">
        <v>4.4137119317345892</v>
      </c>
      <c r="D21" s="143">
        <v>300</v>
      </c>
      <c r="E21" s="144">
        <v>300</v>
      </c>
      <c r="F21" s="144">
        <v>284</v>
      </c>
      <c r="G21" s="144">
        <v>295</v>
      </c>
      <c r="H21" s="145">
        <v>290</v>
      </c>
      <c r="I21" s="143">
        <v>10</v>
      </c>
      <c r="J21" s="146">
        <v>3.4482758620689653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209283</v>
      </c>
      <c r="E23" s="114">
        <v>218919</v>
      </c>
      <c r="F23" s="114">
        <v>218906</v>
      </c>
      <c r="G23" s="114">
        <v>220983</v>
      </c>
      <c r="H23" s="140">
        <v>215922</v>
      </c>
      <c r="I23" s="115">
        <v>-6639</v>
      </c>
      <c r="J23" s="116">
        <v>-3.074721427182038</v>
      </c>
      <c r="K23"/>
      <c r="L23"/>
      <c r="M23"/>
      <c r="N23"/>
      <c r="O23"/>
      <c r="P23"/>
    </row>
    <row r="24" spans="1:16" s="110" customFormat="1" ht="14.45" customHeight="1" x14ac:dyDescent="0.2">
      <c r="A24" s="120" t="s">
        <v>105</v>
      </c>
      <c r="B24" s="119" t="s">
        <v>106</v>
      </c>
      <c r="C24" s="113">
        <v>44.986453749229511</v>
      </c>
      <c r="D24" s="115">
        <v>94149</v>
      </c>
      <c r="E24" s="114">
        <v>97574</v>
      </c>
      <c r="F24" s="114">
        <v>97915</v>
      </c>
      <c r="G24" s="114">
        <v>98149</v>
      </c>
      <c r="H24" s="140">
        <v>95929</v>
      </c>
      <c r="I24" s="115">
        <v>-1780</v>
      </c>
      <c r="J24" s="116">
        <v>-1.8555389923797809</v>
      </c>
      <c r="K24"/>
      <c r="L24"/>
      <c r="M24"/>
      <c r="N24"/>
      <c r="O24"/>
      <c r="P24"/>
    </row>
    <row r="25" spans="1:16" s="110" customFormat="1" ht="14.45" customHeight="1" x14ac:dyDescent="0.2">
      <c r="A25" s="120"/>
      <c r="B25" s="119" t="s">
        <v>107</v>
      </c>
      <c r="C25" s="113">
        <v>55.013546250770489</v>
      </c>
      <c r="D25" s="115">
        <v>115134</v>
      </c>
      <c r="E25" s="114">
        <v>121345</v>
      </c>
      <c r="F25" s="114">
        <v>120991</v>
      </c>
      <c r="G25" s="114">
        <v>122834</v>
      </c>
      <c r="H25" s="140">
        <v>119993</v>
      </c>
      <c r="I25" s="115">
        <v>-4859</v>
      </c>
      <c r="J25" s="116">
        <v>-4.0494028818347738</v>
      </c>
      <c r="K25"/>
      <c r="L25"/>
      <c r="M25"/>
      <c r="N25"/>
      <c r="O25"/>
      <c r="P25"/>
    </row>
    <row r="26" spans="1:16" s="110" customFormat="1" ht="14.45" customHeight="1" x14ac:dyDescent="0.2">
      <c r="A26" s="118" t="s">
        <v>105</v>
      </c>
      <c r="B26" s="121" t="s">
        <v>108</v>
      </c>
      <c r="C26" s="113">
        <v>15.136919864489711</v>
      </c>
      <c r="D26" s="115">
        <v>31679</v>
      </c>
      <c r="E26" s="114">
        <v>33948</v>
      </c>
      <c r="F26" s="114">
        <v>32977</v>
      </c>
      <c r="G26" s="114">
        <v>34360</v>
      </c>
      <c r="H26" s="140">
        <v>30906</v>
      </c>
      <c r="I26" s="115">
        <v>773</v>
      </c>
      <c r="J26" s="116">
        <v>2.5011324661877952</v>
      </c>
      <c r="K26"/>
      <c r="L26"/>
      <c r="M26"/>
      <c r="N26"/>
      <c r="O26"/>
      <c r="P26"/>
    </row>
    <row r="27" spans="1:16" s="110" customFormat="1" ht="14.45" customHeight="1" x14ac:dyDescent="0.2">
      <c r="A27" s="118"/>
      <c r="B27" s="121" t="s">
        <v>109</v>
      </c>
      <c r="C27" s="113">
        <v>39.624336424841005</v>
      </c>
      <c r="D27" s="115">
        <v>82927</v>
      </c>
      <c r="E27" s="114">
        <v>87260</v>
      </c>
      <c r="F27" s="114">
        <v>87427</v>
      </c>
      <c r="G27" s="114">
        <v>88204</v>
      </c>
      <c r="H27" s="140">
        <v>88011</v>
      </c>
      <c r="I27" s="115">
        <v>-5084</v>
      </c>
      <c r="J27" s="116">
        <v>-5.7765506584404225</v>
      </c>
      <c r="K27"/>
      <c r="L27"/>
      <c r="M27"/>
      <c r="N27"/>
      <c r="O27"/>
      <c r="P27"/>
    </row>
    <row r="28" spans="1:16" s="110" customFormat="1" ht="14.45" customHeight="1" x14ac:dyDescent="0.2">
      <c r="A28" s="118"/>
      <c r="B28" s="121" t="s">
        <v>110</v>
      </c>
      <c r="C28" s="113">
        <v>21.362461356154107</v>
      </c>
      <c r="D28" s="115">
        <v>44708</v>
      </c>
      <c r="E28" s="114">
        <v>46166</v>
      </c>
      <c r="F28" s="114">
        <v>47113</v>
      </c>
      <c r="G28" s="114">
        <v>47896</v>
      </c>
      <c r="H28" s="140">
        <v>48130</v>
      </c>
      <c r="I28" s="115">
        <v>-3422</v>
      </c>
      <c r="J28" s="116">
        <v>-7.1099106586328693</v>
      </c>
      <c r="K28"/>
      <c r="L28"/>
      <c r="M28"/>
      <c r="N28"/>
      <c r="O28"/>
      <c r="P28"/>
    </row>
    <row r="29" spans="1:16" s="110" customFormat="1" ht="14.45" customHeight="1" x14ac:dyDescent="0.2">
      <c r="A29" s="118"/>
      <c r="B29" s="121" t="s">
        <v>111</v>
      </c>
      <c r="C29" s="113">
        <v>23.87628235451518</v>
      </c>
      <c r="D29" s="115">
        <v>49969</v>
      </c>
      <c r="E29" s="114">
        <v>51545</v>
      </c>
      <c r="F29" s="114">
        <v>51389</v>
      </c>
      <c r="G29" s="114">
        <v>50523</v>
      </c>
      <c r="H29" s="140">
        <v>48875</v>
      </c>
      <c r="I29" s="115">
        <v>1094</v>
      </c>
      <c r="J29" s="116">
        <v>2.2383631713554988</v>
      </c>
      <c r="K29"/>
      <c r="L29"/>
      <c r="M29"/>
      <c r="N29"/>
      <c r="O29"/>
      <c r="P29"/>
    </row>
    <row r="30" spans="1:16" s="110" customFormat="1" ht="14.45" customHeight="1" x14ac:dyDescent="0.2">
      <c r="A30" s="120"/>
      <c r="B30" s="121" t="s">
        <v>112</v>
      </c>
      <c r="C30" s="113">
        <v>2.853552366890765</v>
      </c>
      <c r="D30" s="115">
        <v>5972</v>
      </c>
      <c r="E30" s="114">
        <v>6203</v>
      </c>
      <c r="F30" s="114">
        <v>6419</v>
      </c>
      <c r="G30" s="114">
        <v>5656</v>
      </c>
      <c r="H30" s="140">
        <v>5502</v>
      </c>
      <c r="I30" s="115">
        <v>470</v>
      </c>
      <c r="J30" s="116">
        <v>8.5423482370047257</v>
      </c>
      <c r="K30"/>
      <c r="L30"/>
      <c r="M30"/>
      <c r="N30"/>
      <c r="O30"/>
      <c r="P30"/>
    </row>
    <row r="31" spans="1:16" s="110" customFormat="1" ht="14.45" customHeight="1" x14ac:dyDescent="0.2">
      <c r="A31" s="120" t="s">
        <v>113</v>
      </c>
      <c r="B31" s="119" t="s">
        <v>116</v>
      </c>
      <c r="C31" s="113">
        <v>95.113315462794404</v>
      </c>
      <c r="D31" s="115">
        <v>199056</v>
      </c>
      <c r="E31" s="114">
        <v>208067</v>
      </c>
      <c r="F31" s="114">
        <v>208473</v>
      </c>
      <c r="G31" s="114">
        <v>210470</v>
      </c>
      <c r="H31" s="140">
        <v>205965</v>
      </c>
      <c r="I31" s="115">
        <v>-6909</v>
      </c>
      <c r="J31" s="116">
        <v>-3.354453426553055</v>
      </c>
      <c r="K31"/>
      <c r="L31"/>
      <c r="M31"/>
      <c r="N31"/>
      <c r="O31"/>
      <c r="P31"/>
    </row>
    <row r="32" spans="1:16" s="110" customFormat="1" ht="14.45" customHeight="1" x14ac:dyDescent="0.2">
      <c r="A32" s="123"/>
      <c r="B32" s="124" t="s">
        <v>117</v>
      </c>
      <c r="C32" s="125">
        <v>4.7892088702856901</v>
      </c>
      <c r="D32" s="143">
        <v>10023</v>
      </c>
      <c r="E32" s="144">
        <v>10641</v>
      </c>
      <c r="F32" s="144">
        <v>10234</v>
      </c>
      <c r="G32" s="144">
        <v>10295</v>
      </c>
      <c r="H32" s="145">
        <v>9738</v>
      </c>
      <c r="I32" s="143">
        <v>285</v>
      </c>
      <c r="J32" s="146">
        <v>2.9266789895255698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7743</v>
      </c>
      <c r="E56" s="114">
        <v>7999</v>
      </c>
      <c r="F56" s="114">
        <v>8029</v>
      </c>
      <c r="G56" s="114">
        <v>8256</v>
      </c>
      <c r="H56" s="140">
        <v>8085</v>
      </c>
      <c r="I56" s="115">
        <v>-342</v>
      </c>
      <c r="J56" s="116">
        <v>-4.2300556586270872</v>
      </c>
      <c r="K56"/>
      <c r="L56"/>
      <c r="M56"/>
      <c r="N56"/>
      <c r="O56"/>
      <c r="P56"/>
    </row>
    <row r="57" spans="1:16" s="110" customFormat="1" ht="14.45" customHeight="1" x14ac:dyDescent="0.2">
      <c r="A57" s="120" t="s">
        <v>105</v>
      </c>
      <c r="B57" s="119" t="s">
        <v>106</v>
      </c>
      <c r="C57" s="113">
        <v>42.192948469585431</v>
      </c>
      <c r="D57" s="115">
        <v>3267</v>
      </c>
      <c r="E57" s="114">
        <v>3364</v>
      </c>
      <c r="F57" s="114">
        <v>3382</v>
      </c>
      <c r="G57" s="114">
        <v>3439</v>
      </c>
      <c r="H57" s="140">
        <v>3338</v>
      </c>
      <c r="I57" s="115">
        <v>-71</v>
      </c>
      <c r="J57" s="116">
        <v>-2.127022168963451</v>
      </c>
    </row>
    <row r="58" spans="1:16" s="110" customFormat="1" ht="14.45" customHeight="1" x14ac:dyDescent="0.2">
      <c r="A58" s="120"/>
      <c r="B58" s="119" t="s">
        <v>107</v>
      </c>
      <c r="C58" s="113">
        <v>57.807051530414569</v>
      </c>
      <c r="D58" s="115">
        <v>4476</v>
      </c>
      <c r="E58" s="114">
        <v>4635</v>
      </c>
      <c r="F58" s="114">
        <v>4647</v>
      </c>
      <c r="G58" s="114">
        <v>4817</v>
      </c>
      <c r="H58" s="140">
        <v>4747</v>
      </c>
      <c r="I58" s="115">
        <v>-271</v>
      </c>
      <c r="J58" s="116">
        <v>-5.7088687592163474</v>
      </c>
    </row>
    <row r="59" spans="1:16" s="110" customFormat="1" ht="14.45" customHeight="1" x14ac:dyDescent="0.2">
      <c r="A59" s="118" t="s">
        <v>105</v>
      </c>
      <c r="B59" s="121" t="s">
        <v>108</v>
      </c>
      <c r="C59" s="113">
        <v>9.7378277153558059</v>
      </c>
      <c r="D59" s="115">
        <v>754</v>
      </c>
      <c r="E59" s="114">
        <v>749</v>
      </c>
      <c r="F59" s="114">
        <v>756</v>
      </c>
      <c r="G59" s="114">
        <v>870</v>
      </c>
      <c r="H59" s="140">
        <v>724</v>
      </c>
      <c r="I59" s="115">
        <v>30</v>
      </c>
      <c r="J59" s="116">
        <v>4.1436464088397793</v>
      </c>
    </row>
    <row r="60" spans="1:16" s="110" customFormat="1" ht="14.45" customHeight="1" x14ac:dyDescent="0.2">
      <c r="A60" s="118"/>
      <c r="B60" s="121" t="s">
        <v>109</v>
      </c>
      <c r="C60" s="113">
        <v>40.359033966162983</v>
      </c>
      <c r="D60" s="115">
        <v>3125</v>
      </c>
      <c r="E60" s="114">
        <v>3258</v>
      </c>
      <c r="F60" s="114">
        <v>3249</v>
      </c>
      <c r="G60" s="114">
        <v>3357</v>
      </c>
      <c r="H60" s="140">
        <v>3383</v>
      </c>
      <c r="I60" s="115">
        <v>-258</v>
      </c>
      <c r="J60" s="116">
        <v>-7.6263671297664795</v>
      </c>
    </row>
    <row r="61" spans="1:16" s="110" customFormat="1" ht="14.45" customHeight="1" x14ac:dyDescent="0.2">
      <c r="A61" s="118"/>
      <c r="B61" s="121" t="s">
        <v>110</v>
      </c>
      <c r="C61" s="113">
        <v>25.636058375306728</v>
      </c>
      <c r="D61" s="115">
        <v>1985</v>
      </c>
      <c r="E61" s="114">
        <v>2058</v>
      </c>
      <c r="F61" s="114">
        <v>2075</v>
      </c>
      <c r="G61" s="114">
        <v>2098</v>
      </c>
      <c r="H61" s="140">
        <v>2126</v>
      </c>
      <c r="I61" s="115">
        <v>-141</v>
      </c>
      <c r="J61" s="116">
        <v>-6.6321730950141111</v>
      </c>
    </row>
    <row r="62" spans="1:16" s="110" customFormat="1" ht="14.45" customHeight="1" x14ac:dyDescent="0.2">
      <c r="A62" s="120"/>
      <c r="B62" s="121" t="s">
        <v>111</v>
      </c>
      <c r="C62" s="113">
        <v>24.26707994317448</v>
      </c>
      <c r="D62" s="115">
        <v>1879</v>
      </c>
      <c r="E62" s="114">
        <v>1934</v>
      </c>
      <c r="F62" s="114">
        <v>1949</v>
      </c>
      <c r="G62" s="114">
        <v>1931</v>
      </c>
      <c r="H62" s="140">
        <v>1852</v>
      </c>
      <c r="I62" s="115">
        <v>27</v>
      </c>
      <c r="J62" s="116">
        <v>1.4578833693304536</v>
      </c>
    </row>
    <row r="63" spans="1:16" s="110" customFormat="1" ht="14.45" customHeight="1" x14ac:dyDescent="0.2">
      <c r="A63" s="120"/>
      <c r="B63" s="121" t="s">
        <v>112</v>
      </c>
      <c r="C63" s="113">
        <v>2.841275991217874</v>
      </c>
      <c r="D63" s="115">
        <v>220</v>
      </c>
      <c r="E63" s="114">
        <v>227</v>
      </c>
      <c r="F63" s="114">
        <v>228</v>
      </c>
      <c r="G63" s="114">
        <v>212</v>
      </c>
      <c r="H63" s="140">
        <v>222</v>
      </c>
      <c r="I63" s="115">
        <v>-2</v>
      </c>
      <c r="J63" s="116">
        <v>-0.90090090090090091</v>
      </c>
    </row>
    <row r="64" spans="1:16" s="110" customFormat="1" ht="14.45" customHeight="1" x14ac:dyDescent="0.2">
      <c r="A64" s="120" t="s">
        <v>113</v>
      </c>
      <c r="B64" s="119" t="s">
        <v>116</v>
      </c>
      <c r="C64" s="113">
        <v>95.983468939687455</v>
      </c>
      <c r="D64" s="115">
        <v>7432</v>
      </c>
      <c r="E64" s="114">
        <v>7685</v>
      </c>
      <c r="F64" s="114">
        <v>7762</v>
      </c>
      <c r="G64" s="114">
        <v>7980</v>
      </c>
      <c r="H64" s="140">
        <v>7821</v>
      </c>
      <c r="I64" s="115">
        <v>-389</v>
      </c>
      <c r="J64" s="116">
        <v>-4.9737885180923156</v>
      </c>
    </row>
    <row r="65" spans="1:10" s="110" customFormat="1" ht="14.45" customHeight="1" x14ac:dyDescent="0.2">
      <c r="A65" s="123"/>
      <c r="B65" s="124" t="s">
        <v>117</v>
      </c>
      <c r="C65" s="125">
        <v>3.9132119333591633</v>
      </c>
      <c r="D65" s="143">
        <v>303</v>
      </c>
      <c r="E65" s="144">
        <v>307</v>
      </c>
      <c r="F65" s="144">
        <v>259</v>
      </c>
      <c r="G65" s="144">
        <v>268</v>
      </c>
      <c r="H65" s="145">
        <v>257</v>
      </c>
      <c r="I65" s="143">
        <v>46</v>
      </c>
      <c r="J65" s="146">
        <v>17.898832684824903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6797</v>
      </c>
      <c r="G11" s="114">
        <v>7041</v>
      </c>
      <c r="H11" s="114">
        <v>7099</v>
      </c>
      <c r="I11" s="114">
        <v>7210</v>
      </c>
      <c r="J11" s="140">
        <v>7023</v>
      </c>
      <c r="K11" s="114">
        <v>-226</v>
      </c>
      <c r="L11" s="116">
        <v>-3.2179980065499074</v>
      </c>
    </row>
    <row r="12" spans="1:17" s="110" customFormat="1" ht="24" customHeight="1" x14ac:dyDescent="0.2">
      <c r="A12" s="604" t="s">
        <v>185</v>
      </c>
      <c r="B12" s="605"/>
      <c r="C12" s="605"/>
      <c r="D12" s="606"/>
      <c r="E12" s="113">
        <v>41.547741650728263</v>
      </c>
      <c r="F12" s="115">
        <v>2824</v>
      </c>
      <c r="G12" s="114">
        <v>2926</v>
      </c>
      <c r="H12" s="114">
        <v>2934</v>
      </c>
      <c r="I12" s="114">
        <v>2964</v>
      </c>
      <c r="J12" s="140">
        <v>2889</v>
      </c>
      <c r="K12" s="114">
        <v>-65</v>
      </c>
      <c r="L12" s="116">
        <v>-2.249913464866736</v>
      </c>
    </row>
    <row r="13" spans="1:17" s="110" customFormat="1" ht="15" customHeight="1" x14ac:dyDescent="0.2">
      <c r="A13" s="120"/>
      <c r="B13" s="612" t="s">
        <v>107</v>
      </c>
      <c r="C13" s="612"/>
      <c r="E13" s="113">
        <v>58.452258349271737</v>
      </c>
      <c r="F13" s="115">
        <v>3973</v>
      </c>
      <c r="G13" s="114">
        <v>4115</v>
      </c>
      <c r="H13" s="114">
        <v>4165</v>
      </c>
      <c r="I13" s="114">
        <v>4246</v>
      </c>
      <c r="J13" s="140">
        <v>4134</v>
      </c>
      <c r="K13" s="114">
        <v>-161</v>
      </c>
      <c r="L13" s="116">
        <v>-3.8945331398161587</v>
      </c>
    </row>
    <row r="14" spans="1:17" s="110" customFormat="1" ht="22.5" customHeight="1" x14ac:dyDescent="0.2">
      <c r="A14" s="604" t="s">
        <v>186</v>
      </c>
      <c r="B14" s="605"/>
      <c r="C14" s="605"/>
      <c r="D14" s="606"/>
      <c r="E14" s="113">
        <v>10.372223039576284</v>
      </c>
      <c r="F14" s="115">
        <v>705</v>
      </c>
      <c r="G14" s="114">
        <v>708</v>
      </c>
      <c r="H14" s="114">
        <v>726</v>
      </c>
      <c r="I14" s="114">
        <v>794</v>
      </c>
      <c r="J14" s="140">
        <v>667</v>
      </c>
      <c r="K14" s="114">
        <v>38</v>
      </c>
      <c r="L14" s="116">
        <v>5.6971514242878563</v>
      </c>
    </row>
    <row r="15" spans="1:17" s="110" customFormat="1" ht="15" customHeight="1" x14ac:dyDescent="0.2">
      <c r="A15" s="120"/>
      <c r="B15" s="119"/>
      <c r="C15" s="258" t="s">
        <v>106</v>
      </c>
      <c r="E15" s="113">
        <v>40.567375886524822</v>
      </c>
      <c r="F15" s="115">
        <v>286</v>
      </c>
      <c r="G15" s="114">
        <v>288</v>
      </c>
      <c r="H15" s="114">
        <v>294</v>
      </c>
      <c r="I15" s="114">
        <v>331</v>
      </c>
      <c r="J15" s="140">
        <v>279</v>
      </c>
      <c r="K15" s="114">
        <v>7</v>
      </c>
      <c r="L15" s="116">
        <v>2.5089605734767026</v>
      </c>
    </row>
    <row r="16" spans="1:17" s="110" customFormat="1" ht="15" customHeight="1" x14ac:dyDescent="0.2">
      <c r="A16" s="120"/>
      <c r="B16" s="119"/>
      <c r="C16" s="258" t="s">
        <v>107</v>
      </c>
      <c r="E16" s="113">
        <v>59.432624113475178</v>
      </c>
      <c r="F16" s="115">
        <v>419</v>
      </c>
      <c r="G16" s="114">
        <v>420</v>
      </c>
      <c r="H16" s="114">
        <v>432</v>
      </c>
      <c r="I16" s="114">
        <v>463</v>
      </c>
      <c r="J16" s="140">
        <v>388</v>
      </c>
      <c r="K16" s="114">
        <v>31</v>
      </c>
      <c r="L16" s="116">
        <v>7.9896907216494846</v>
      </c>
    </row>
    <row r="17" spans="1:12" s="110" customFormat="1" ht="15" customHeight="1" x14ac:dyDescent="0.2">
      <c r="A17" s="120"/>
      <c r="B17" s="121" t="s">
        <v>109</v>
      </c>
      <c r="C17" s="258"/>
      <c r="E17" s="113">
        <v>39.944092982198029</v>
      </c>
      <c r="F17" s="115">
        <v>2715</v>
      </c>
      <c r="G17" s="114">
        <v>2833</v>
      </c>
      <c r="H17" s="114">
        <v>2816</v>
      </c>
      <c r="I17" s="114">
        <v>2873</v>
      </c>
      <c r="J17" s="140">
        <v>2897</v>
      </c>
      <c r="K17" s="114">
        <v>-182</v>
      </c>
      <c r="L17" s="116">
        <v>-6.2823610631687954</v>
      </c>
    </row>
    <row r="18" spans="1:12" s="110" customFormat="1" ht="15" customHeight="1" x14ac:dyDescent="0.2">
      <c r="A18" s="120"/>
      <c r="B18" s="119"/>
      <c r="C18" s="258" t="s">
        <v>106</v>
      </c>
      <c r="E18" s="113">
        <v>38.637200736648253</v>
      </c>
      <c r="F18" s="115">
        <v>1049</v>
      </c>
      <c r="G18" s="114">
        <v>1106</v>
      </c>
      <c r="H18" s="114">
        <v>1057</v>
      </c>
      <c r="I18" s="114">
        <v>1076</v>
      </c>
      <c r="J18" s="140">
        <v>1094</v>
      </c>
      <c r="K18" s="114">
        <v>-45</v>
      </c>
      <c r="L18" s="116">
        <v>-4.1133455210237662</v>
      </c>
    </row>
    <row r="19" spans="1:12" s="110" customFormat="1" ht="15" customHeight="1" x14ac:dyDescent="0.2">
      <c r="A19" s="120"/>
      <c r="B19" s="119"/>
      <c r="C19" s="258" t="s">
        <v>107</v>
      </c>
      <c r="E19" s="113">
        <v>61.362799263351747</v>
      </c>
      <c r="F19" s="115">
        <v>1666</v>
      </c>
      <c r="G19" s="114">
        <v>1727</v>
      </c>
      <c r="H19" s="114">
        <v>1759</v>
      </c>
      <c r="I19" s="114">
        <v>1797</v>
      </c>
      <c r="J19" s="140">
        <v>1803</v>
      </c>
      <c r="K19" s="114">
        <v>-137</v>
      </c>
      <c r="L19" s="116">
        <v>-7.5984470327232394</v>
      </c>
    </row>
    <row r="20" spans="1:12" s="110" customFormat="1" ht="15" customHeight="1" x14ac:dyDescent="0.2">
      <c r="A20" s="120"/>
      <c r="B20" s="121" t="s">
        <v>110</v>
      </c>
      <c r="C20" s="258"/>
      <c r="E20" s="113">
        <v>25.364131234368102</v>
      </c>
      <c r="F20" s="115">
        <v>1724</v>
      </c>
      <c r="G20" s="114">
        <v>1766</v>
      </c>
      <c r="H20" s="114">
        <v>1815</v>
      </c>
      <c r="I20" s="114">
        <v>1832</v>
      </c>
      <c r="J20" s="140">
        <v>1819</v>
      </c>
      <c r="K20" s="114">
        <v>-95</v>
      </c>
      <c r="L20" s="116">
        <v>-5.2226498075865857</v>
      </c>
    </row>
    <row r="21" spans="1:12" s="110" customFormat="1" ht="15" customHeight="1" x14ac:dyDescent="0.2">
      <c r="A21" s="120"/>
      <c r="B21" s="119"/>
      <c r="C21" s="258" t="s">
        <v>106</v>
      </c>
      <c r="E21" s="113">
        <v>35.034802784222741</v>
      </c>
      <c r="F21" s="115">
        <v>604</v>
      </c>
      <c r="G21" s="114">
        <v>614</v>
      </c>
      <c r="H21" s="114">
        <v>651</v>
      </c>
      <c r="I21" s="114">
        <v>654</v>
      </c>
      <c r="J21" s="140">
        <v>633</v>
      </c>
      <c r="K21" s="114">
        <v>-29</v>
      </c>
      <c r="L21" s="116">
        <v>-4.5813586097946288</v>
      </c>
    </row>
    <row r="22" spans="1:12" s="110" customFormat="1" ht="15" customHeight="1" x14ac:dyDescent="0.2">
      <c r="A22" s="120"/>
      <c r="B22" s="119"/>
      <c r="C22" s="258" t="s">
        <v>107</v>
      </c>
      <c r="E22" s="113">
        <v>64.965197215777266</v>
      </c>
      <c r="F22" s="115">
        <v>1120</v>
      </c>
      <c r="G22" s="114">
        <v>1152</v>
      </c>
      <c r="H22" s="114">
        <v>1164</v>
      </c>
      <c r="I22" s="114">
        <v>1178</v>
      </c>
      <c r="J22" s="140">
        <v>1186</v>
      </c>
      <c r="K22" s="114">
        <v>-66</v>
      </c>
      <c r="L22" s="116">
        <v>-5.5649241146711637</v>
      </c>
    </row>
    <row r="23" spans="1:12" s="110" customFormat="1" ht="15" customHeight="1" x14ac:dyDescent="0.2">
      <c r="A23" s="120"/>
      <c r="B23" s="121" t="s">
        <v>111</v>
      </c>
      <c r="C23" s="258"/>
      <c r="E23" s="113">
        <v>24.319552743857585</v>
      </c>
      <c r="F23" s="115">
        <v>1653</v>
      </c>
      <c r="G23" s="114">
        <v>1734</v>
      </c>
      <c r="H23" s="114">
        <v>1742</v>
      </c>
      <c r="I23" s="114">
        <v>1711</v>
      </c>
      <c r="J23" s="140">
        <v>1640</v>
      </c>
      <c r="K23" s="114">
        <v>13</v>
      </c>
      <c r="L23" s="116">
        <v>0.79268292682926833</v>
      </c>
    </row>
    <row r="24" spans="1:12" s="110" customFormat="1" ht="15" customHeight="1" x14ac:dyDescent="0.2">
      <c r="A24" s="120"/>
      <c r="B24" s="119"/>
      <c r="C24" s="258" t="s">
        <v>106</v>
      </c>
      <c r="E24" s="113">
        <v>53.539019963702358</v>
      </c>
      <c r="F24" s="115">
        <v>885</v>
      </c>
      <c r="G24" s="114">
        <v>918</v>
      </c>
      <c r="H24" s="114">
        <v>932</v>
      </c>
      <c r="I24" s="114">
        <v>903</v>
      </c>
      <c r="J24" s="140">
        <v>883</v>
      </c>
      <c r="K24" s="114">
        <v>2</v>
      </c>
      <c r="L24" s="116">
        <v>0.22650056625141562</v>
      </c>
    </row>
    <row r="25" spans="1:12" s="110" customFormat="1" ht="15" customHeight="1" x14ac:dyDescent="0.2">
      <c r="A25" s="120"/>
      <c r="B25" s="119"/>
      <c r="C25" s="258" t="s">
        <v>107</v>
      </c>
      <c r="E25" s="113">
        <v>46.460980036297642</v>
      </c>
      <c r="F25" s="115">
        <v>768</v>
      </c>
      <c r="G25" s="114">
        <v>816</v>
      </c>
      <c r="H25" s="114">
        <v>810</v>
      </c>
      <c r="I25" s="114">
        <v>808</v>
      </c>
      <c r="J25" s="140">
        <v>757</v>
      </c>
      <c r="K25" s="114">
        <v>11</v>
      </c>
      <c r="L25" s="116">
        <v>1.4531043593130779</v>
      </c>
    </row>
    <row r="26" spans="1:12" s="110" customFormat="1" ht="15" customHeight="1" x14ac:dyDescent="0.2">
      <c r="A26" s="120"/>
      <c r="C26" s="121" t="s">
        <v>187</v>
      </c>
      <c r="D26" s="110" t="s">
        <v>188</v>
      </c>
      <c r="E26" s="113">
        <v>2.7365013976754451</v>
      </c>
      <c r="F26" s="115">
        <v>186</v>
      </c>
      <c r="G26" s="114">
        <v>205</v>
      </c>
      <c r="H26" s="114">
        <v>207</v>
      </c>
      <c r="I26" s="114">
        <v>198</v>
      </c>
      <c r="J26" s="140">
        <v>196</v>
      </c>
      <c r="K26" s="114">
        <v>-10</v>
      </c>
      <c r="L26" s="116">
        <v>-5.1020408163265305</v>
      </c>
    </row>
    <row r="27" spans="1:12" s="110" customFormat="1" ht="15" customHeight="1" x14ac:dyDescent="0.2">
      <c r="A27" s="120"/>
      <c r="B27" s="119"/>
      <c r="D27" s="259" t="s">
        <v>106</v>
      </c>
      <c r="E27" s="113">
        <v>53.763440860215056</v>
      </c>
      <c r="F27" s="115">
        <v>100</v>
      </c>
      <c r="G27" s="114">
        <v>105</v>
      </c>
      <c r="H27" s="114">
        <v>93</v>
      </c>
      <c r="I27" s="114">
        <v>89</v>
      </c>
      <c r="J27" s="140">
        <v>98</v>
      </c>
      <c r="K27" s="114">
        <v>2</v>
      </c>
      <c r="L27" s="116">
        <v>2.0408163265306123</v>
      </c>
    </row>
    <row r="28" spans="1:12" s="110" customFormat="1" ht="15" customHeight="1" x14ac:dyDescent="0.2">
      <c r="A28" s="120"/>
      <c r="B28" s="119"/>
      <c r="D28" s="259" t="s">
        <v>107</v>
      </c>
      <c r="E28" s="113">
        <v>46.236559139784944</v>
      </c>
      <c r="F28" s="115">
        <v>86</v>
      </c>
      <c r="G28" s="114">
        <v>100</v>
      </c>
      <c r="H28" s="114">
        <v>114</v>
      </c>
      <c r="I28" s="114">
        <v>109</v>
      </c>
      <c r="J28" s="140">
        <v>98</v>
      </c>
      <c r="K28" s="114">
        <v>-12</v>
      </c>
      <c r="L28" s="116">
        <v>-12.244897959183673</v>
      </c>
    </row>
    <row r="29" spans="1:12" s="110" customFormat="1" ht="24" customHeight="1" x14ac:dyDescent="0.2">
      <c r="A29" s="604" t="s">
        <v>189</v>
      </c>
      <c r="B29" s="605"/>
      <c r="C29" s="605"/>
      <c r="D29" s="606"/>
      <c r="E29" s="113">
        <v>95.483301456524941</v>
      </c>
      <c r="F29" s="115">
        <v>6490</v>
      </c>
      <c r="G29" s="114">
        <v>6734</v>
      </c>
      <c r="H29" s="114">
        <v>6807</v>
      </c>
      <c r="I29" s="114">
        <v>6907</v>
      </c>
      <c r="J29" s="140">
        <v>6726</v>
      </c>
      <c r="K29" s="114">
        <v>-236</v>
      </c>
      <c r="L29" s="116">
        <v>-3.5087719298245612</v>
      </c>
    </row>
    <row r="30" spans="1:12" s="110" customFormat="1" ht="15" customHeight="1" x14ac:dyDescent="0.2">
      <c r="A30" s="120"/>
      <c r="B30" s="119"/>
      <c r="C30" s="258" t="s">
        <v>106</v>
      </c>
      <c r="E30" s="113">
        <v>40.508474576271183</v>
      </c>
      <c r="F30" s="115">
        <v>2629</v>
      </c>
      <c r="G30" s="114">
        <v>2736</v>
      </c>
      <c r="H30" s="114">
        <v>2753</v>
      </c>
      <c r="I30" s="114">
        <v>2773</v>
      </c>
      <c r="J30" s="140">
        <v>2699</v>
      </c>
      <c r="K30" s="114">
        <v>-70</v>
      </c>
      <c r="L30" s="116">
        <v>-2.5935531678399406</v>
      </c>
    </row>
    <row r="31" spans="1:12" s="110" customFormat="1" ht="15" customHeight="1" x14ac:dyDescent="0.2">
      <c r="A31" s="120"/>
      <c r="B31" s="119"/>
      <c r="C31" s="258" t="s">
        <v>107</v>
      </c>
      <c r="E31" s="113">
        <v>59.491525423728817</v>
      </c>
      <c r="F31" s="115">
        <v>3861</v>
      </c>
      <c r="G31" s="114">
        <v>3998</v>
      </c>
      <c r="H31" s="114">
        <v>4054</v>
      </c>
      <c r="I31" s="114">
        <v>4134</v>
      </c>
      <c r="J31" s="140">
        <v>4027</v>
      </c>
      <c r="K31" s="114">
        <v>-166</v>
      </c>
      <c r="L31" s="116">
        <v>-4.1221753166128634</v>
      </c>
    </row>
    <row r="32" spans="1:12" s="110" customFormat="1" ht="15" customHeight="1" x14ac:dyDescent="0.2">
      <c r="A32" s="120"/>
      <c r="B32" s="119" t="s">
        <v>117</v>
      </c>
      <c r="C32" s="258"/>
      <c r="E32" s="113">
        <v>4.4137119317345892</v>
      </c>
      <c r="F32" s="114">
        <v>300</v>
      </c>
      <c r="G32" s="114">
        <v>300</v>
      </c>
      <c r="H32" s="114">
        <v>284</v>
      </c>
      <c r="I32" s="114">
        <v>295</v>
      </c>
      <c r="J32" s="140">
        <v>290</v>
      </c>
      <c r="K32" s="114">
        <v>10</v>
      </c>
      <c r="L32" s="116">
        <v>3.4482758620689653</v>
      </c>
    </row>
    <row r="33" spans="1:12" s="110" customFormat="1" ht="15" customHeight="1" x14ac:dyDescent="0.2">
      <c r="A33" s="120"/>
      <c r="B33" s="119"/>
      <c r="C33" s="258" t="s">
        <v>106</v>
      </c>
      <c r="E33" s="113">
        <v>63.666666666666664</v>
      </c>
      <c r="F33" s="114">
        <v>191</v>
      </c>
      <c r="G33" s="114">
        <v>186</v>
      </c>
      <c r="H33" s="114">
        <v>177</v>
      </c>
      <c r="I33" s="114">
        <v>187</v>
      </c>
      <c r="J33" s="140">
        <v>187</v>
      </c>
      <c r="K33" s="114">
        <v>4</v>
      </c>
      <c r="L33" s="116">
        <v>2.1390374331550803</v>
      </c>
    </row>
    <row r="34" spans="1:12" s="110" customFormat="1" ht="15" customHeight="1" x14ac:dyDescent="0.2">
      <c r="A34" s="120"/>
      <c r="B34" s="119"/>
      <c r="C34" s="258" t="s">
        <v>107</v>
      </c>
      <c r="E34" s="113">
        <v>36.333333333333336</v>
      </c>
      <c r="F34" s="114">
        <v>109</v>
      </c>
      <c r="G34" s="114">
        <v>114</v>
      </c>
      <c r="H34" s="114">
        <v>107</v>
      </c>
      <c r="I34" s="114">
        <v>108</v>
      </c>
      <c r="J34" s="140">
        <v>103</v>
      </c>
      <c r="K34" s="114">
        <v>6</v>
      </c>
      <c r="L34" s="116">
        <v>5.825242718446602</v>
      </c>
    </row>
    <row r="35" spans="1:12" s="110" customFormat="1" ht="24" customHeight="1" x14ac:dyDescent="0.2">
      <c r="A35" s="604" t="s">
        <v>192</v>
      </c>
      <c r="B35" s="605"/>
      <c r="C35" s="605"/>
      <c r="D35" s="606"/>
      <c r="E35" s="113">
        <v>9.121671325584817</v>
      </c>
      <c r="F35" s="114">
        <v>620</v>
      </c>
      <c r="G35" s="114">
        <v>639</v>
      </c>
      <c r="H35" s="114">
        <v>653</v>
      </c>
      <c r="I35" s="114">
        <v>705</v>
      </c>
      <c r="J35" s="114">
        <v>622</v>
      </c>
      <c r="K35" s="318">
        <v>-2</v>
      </c>
      <c r="L35" s="319">
        <v>-0.32154340836012862</v>
      </c>
    </row>
    <row r="36" spans="1:12" s="110" customFormat="1" ht="15" customHeight="1" x14ac:dyDescent="0.2">
      <c r="A36" s="120"/>
      <c r="B36" s="119"/>
      <c r="C36" s="258" t="s">
        <v>106</v>
      </c>
      <c r="E36" s="113">
        <v>41.774193548387096</v>
      </c>
      <c r="F36" s="114">
        <v>259</v>
      </c>
      <c r="G36" s="114">
        <v>260</v>
      </c>
      <c r="H36" s="114">
        <v>268</v>
      </c>
      <c r="I36" s="114">
        <v>297</v>
      </c>
      <c r="J36" s="114">
        <v>265</v>
      </c>
      <c r="K36" s="318">
        <v>-6</v>
      </c>
      <c r="L36" s="116">
        <v>-2.2641509433962264</v>
      </c>
    </row>
    <row r="37" spans="1:12" s="110" customFormat="1" ht="15" customHeight="1" x14ac:dyDescent="0.2">
      <c r="A37" s="120"/>
      <c r="B37" s="119"/>
      <c r="C37" s="258" t="s">
        <v>107</v>
      </c>
      <c r="E37" s="113">
        <v>58.225806451612904</v>
      </c>
      <c r="F37" s="114">
        <v>361</v>
      </c>
      <c r="G37" s="114">
        <v>379</v>
      </c>
      <c r="H37" s="114">
        <v>385</v>
      </c>
      <c r="I37" s="114">
        <v>408</v>
      </c>
      <c r="J37" s="140">
        <v>357</v>
      </c>
      <c r="K37" s="114">
        <v>4</v>
      </c>
      <c r="L37" s="116">
        <v>1.1204481792717087</v>
      </c>
    </row>
    <row r="38" spans="1:12" s="110" customFormat="1" ht="15" customHeight="1" x14ac:dyDescent="0.2">
      <c r="A38" s="120"/>
      <c r="B38" s="119" t="s">
        <v>329</v>
      </c>
      <c r="C38" s="258"/>
      <c r="E38" s="113">
        <v>66.544063557451821</v>
      </c>
      <c r="F38" s="114">
        <v>4523</v>
      </c>
      <c r="G38" s="114">
        <v>4719</v>
      </c>
      <c r="H38" s="114">
        <v>4741</v>
      </c>
      <c r="I38" s="114">
        <v>4767</v>
      </c>
      <c r="J38" s="140">
        <v>4684</v>
      </c>
      <c r="K38" s="114">
        <v>-161</v>
      </c>
      <c r="L38" s="116">
        <v>-3.4372331340734417</v>
      </c>
    </row>
    <row r="39" spans="1:12" s="110" customFormat="1" ht="15" customHeight="1" x14ac:dyDescent="0.2">
      <c r="A39" s="120"/>
      <c r="B39" s="119"/>
      <c r="C39" s="258" t="s">
        <v>106</v>
      </c>
      <c r="E39" s="113">
        <v>40.835728498783993</v>
      </c>
      <c r="F39" s="115">
        <v>1847</v>
      </c>
      <c r="G39" s="114">
        <v>1937</v>
      </c>
      <c r="H39" s="114">
        <v>1927</v>
      </c>
      <c r="I39" s="114">
        <v>1922</v>
      </c>
      <c r="J39" s="140">
        <v>1883</v>
      </c>
      <c r="K39" s="114">
        <v>-36</v>
      </c>
      <c r="L39" s="116">
        <v>-1.9118428040361126</v>
      </c>
    </row>
    <row r="40" spans="1:12" s="110" customFormat="1" ht="15" customHeight="1" x14ac:dyDescent="0.2">
      <c r="A40" s="120"/>
      <c r="B40" s="119"/>
      <c r="C40" s="258" t="s">
        <v>107</v>
      </c>
      <c r="E40" s="113">
        <v>59.164271501216007</v>
      </c>
      <c r="F40" s="115">
        <v>2676</v>
      </c>
      <c r="G40" s="114">
        <v>2782</v>
      </c>
      <c r="H40" s="114">
        <v>2814</v>
      </c>
      <c r="I40" s="114">
        <v>2845</v>
      </c>
      <c r="J40" s="140">
        <v>2801</v>
      </c>
      <c r="K40" s="114">
        <v>-125</v>
      </c>
      <c r="L40" s="116">
        <v>-4.4626918957515169</v>
      </c>
    </row>
    <row r="41" spans="1:12" s="110" customFormat="1" ht="15" customHeight="1" x14ac:dyDescent="0.2">
      <c r="A41" s="120"/>
      <c r="B41" s="320" t="s">
        <v>517</v>
      </c>
      <c r="C41" s="258"/>
      <c r="E41" s="113">
        <v>8.7391496248344858</v>
      </c>
      <c r="F41" s="115">
        <v>594</v>
      </c>
      <c r="G41" s="114">
        <v>585</v>
      </c>
      <c r="H41" s="114">
        <v>581</v>
      </c>
      <c r="I41" s="114">
        <v>585</v>
      </c>
      <c r="J41" s="140">
        <v>557</v>
      </c>
      <c r="K41" s="114">
        <v>37</v>
      </c>
      <c r="L41" s="116">
        <v>6.642728904847397</v>
      </c>
    </row>
    <row r="42" spans="1:12" s="110" customFormat="1" ht="15" customHeight="1" x14ac:dyDescent="0.2">
      <c r="A42" s="120"/>
      <c r="B42" s="119"/>
      <c r="C42" s="268" t="s">
        <v>106</v>
      </c>
      <c r="D42" s="182"/>
      <c r="E42" s="113">
        <v>46.969696969696969</v>
      </c>
      <c r="F42" s="115">
        <v>279</v>
      </c>
      <c r="G42" s="114">
        <v>277</v>
      </c>
      <c r="H42" s="114">
        <v>276</v>
      </c>
      <c r="I42" s="114">
        <v>278</v>
      </c>
      <c r="J42" s="140">
        <v>267</v>
      </c>
      <c r="K42" s="114">
        <v>12</v>
      </c>
      <c r="L42" s="116">
        <v>4.4943820224719104</v>
      </c>
    </row>
    <row r="43" spans="1:12" s="110" customFormat="1" ht="15" customHeight="1" x14ac:dyDescent="0.2">
      <c r="A43" s="120"/>
      <c r="B43" s="119"/>
      <c r="C43" s="268" t="s">
        <v>107</v>
      </c>
      <c r="D43" s="182"/>
      <c r="E43" s="113">
        <v>53.030303030303031</v>
      </c>
      <c r="F43" s="115">
        <v>315</v>
      </c>
      <c r="G43" s="114">
        <v>308</v>
      </c>
      <c r="H43" s="114">
        <v>305</v>
      </c>
      <c r="I43" s="114">
        <v>307</v>
      </c>
      <c r="J43" s="140">
        <v>290</v>
      </c>
      <c r="K43" s="114">
        <v>25</v>
      </c>
      <c r="L43" s="116">
        <v>8.6206896551724146</v>
      </c>
    </row>
    <row r="44" spans="1:12" s="110" customFormat="1" ht="15" customHeight="1" x14ac:dyDescent="0.2">
      <c r="A44" s="120"/>
      <c r="B44" s="119" t="s">
        <v>205</v>
      </c>
      <c r="C44" s="268"/>
      <c r="D44" s="182"/>
      <c r="E44" s="113">
        <v>15.59511549212888</v>
      </c>
      <c r="F44" s="115">
        <v>1060</v>
      </c>
      <c r="G44" s="114">
        <v>1098</v>
      </c>
      <c r="H44" s="114">
        <v>1124</v>
      </c>
      <c r="I44" s="114">
        <v>1153</v>
      </c>
      <c r="J44" s="140">
        <v>1160</v>
      </c>
      <c r="K44" s="114">
        <v>-100</v>
      </c>
      <c r="L44" s="116">
        <v>-8.6206896551724146</v>
      </c>
    </row>
    <row r="45" spans="1:12" s="110" customFormat="1" ht="15" customHeight="1" x14ac:dyDescent="0.2">
      <c r="A45" s="120"/>
      <c r="B45" s="119"/>
      <c r="C45" s="268" t="s">
        <v>106</v>
      </c>
      <c r="D45" s="182"/>
      <c r="E45" s="113">
        <v>41.415094339622641</v>
      </c>
      <c r="F45" s="115">
        <v>439</v>
      </c>
      <c r="G45" s="114">
        <v>452</v>
      </c>
      <c r="H45" s="114">
        <v>463</v>
      </c>
      <c r="I45" s="114">
        <v>467</v>
      </c>
      <c r="J45" s="140">
        <v>474</v>
      </c>
      <c r="K45" s="114">
        <v>-35</v>
      </c>
      <c r="L45" s="116">
        <v>-7.3839662447257384</v>
      </c>
    </row>
    <row r="46" spans="1:12" s="110" customFormat="1" ht="15" customHeight="1" x14ac:dyDescent="0.2">
      <c r="A46" s="123"/>
      <c r="B46" s="124"/>
      <c r="C46" s="260" t="s">
        <v>107</v>
      </c>
      <c r="D46" s="261"/>
      <c r="E46" s="125">
        <v>58.584905660377359</v>
      </c>
      <c r="F46" s="143">
        <v>621</v>
      </c>
      <c r="G46" s="144">
        <v>646</v>
      </c>
      <c r="H46" s="144">
        <v>661</v>
      </c>
      <c r="I46" s="144">
        <v>686</v>
      </c>
      <c r="J46" s="145">
        <v>686</v>
      </c>
      <c r="K46" s="144">
        <v>-65</v>
      </c>
      <c r="L46" s="146">
        <v>-9.4752186588921283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6797</v>
      </c>
      <c r="E11" s="114">
        <v>7041</v>
      </c>
      <c r="F11" s="114">
        <v>7099</v>
      </c>
      <c r="G11" s="114">
        <v>7210</v>
      </c>
      <c r="H11" s="140">
        <v>7023</v>
      </c>
      <c r="I11" s="115">
        <v>-226</v>
      </c>
      <c r="J11" s="116">
        <v>-3.2179980065499074</v>
      </c>
    </row>
    <row r="12" spans="1:15" s="110" customFormat="1" ht="24.95" customHeight="1" x14ac:dyDescent="0.2">
      <c r="A12" s="193" t="s">
        <v>132</v>
      </c>
      <c r="B12" s="194" t="s">
        <v>133</v>
      </c>
      <c r="C12" s="113">
        <v>3.5898190378107988</v>
      </c>
      <c r="D12" s="115">
        <v>244</v>
      </c>
      <c r="E12" s="114">
        <v>253</v>
      </c>
      <c r="F12" s="114">
        <v>255</v>
      </c>
      <c r="G12" s="114">
        <v>253</v>
      </c>
      <c r="H12" s="140">
        <v>222</v>
      </c>
      <c r="I12" s="115">
        <v>22</v>
      </c>
      <c r="J12" s="116">
        <v>9.9099099099099099</v>
      </c>
    </row>
    <row r="13" spans="1:15" s="110" customFormat="1" ht="24.95" customHeight="1" x14ac:dyDescent="0.2">
      <c r="A13" s="193" t="s">
        <v>134</v>
      </c>
      <c r="B13" s="199" t="s">
        <v>214</v>
      </c>
      <c r="C13" s="113">
        <v>0.97101662498160957</v>
      </c>
      <c r="D13" s="115">
        <v>66</v>
      </c>
      <c r="E13" s="114">
        <v>67</v>
      </c>
      <c r="F13" s="114">
        <v>69</v>
      </c>
      <c r="G13" s="114">
        <v>68</v>
      </c>
      <c r="H13" s="140">
        <v>63</v>
      </c>
      <c r="I13" s="115">
        <v>3</v>
      </c>
      <c r="J13" s="116">
        <v>4.7619047619047619</v>
      </c>
    </row>
    <row r="14" spans="1:15" s="287" customFormat="1" ht="24.95" customHeight="1" x14ac:dyDescent="0.2">
      <c r="A14" s="193" t="s">
        <v>215</v>
      </c>
      <c r="B14" s="199" t="s">
        <v>137</v>
      </c>
      <c r="C14" s="113">
        <v>8.886273355892305</v>
      </c>
      <c r="D14" s="115">
        <v>604</v>
      </c>
      <c r="E14" s="114">
        <v>578</v>
      </c>
      <c r="F14" s="114">
        <v>584</v>
      </c>
      <c r="G14" s="114">
        <v>574</v>
      </c>
      <c r="H14" s="140">
        <v>574</v>
      </c>
      <c r="I14" s="115">
        <v>30</v>
      </c>
      <c r="J14" s="116">
        <v>5.2264808362369335</v>
      </c>
      <c r="K14" s="110"/>
      <c r="L14" s="110"/>
      <c r="M14" s="110"/>
      <c r="N14" s="110"/>
      <c r="O14" s="110"/>
    </row>
    <row r="15" spans="1:15" s="110" customFormat="1" ht="24.95" customHeight="1" x14ac:dyDescent="0.2">
      <c r="A15" s="193" t="s">
        <v>216</v>
      </c>
      <c r="B15" s="199" t="s">
        <v>217</v>
      </c>
      <c r="C15" s="113">
        <v>4.4284243048403704</v>
      </c>
      <c r="D15" s="115">
        <v>301</v>
      </c>
      <c r="E15" s="114">
        <v>292</v>
      </c>
      <c r="F15" s="114">
        <v>287</v>
      </c>
      <c r="G15" s="114">
        <v>281</v>
      </c>
      <c r="H15" s="140">
        <v>267</v>
      </c>
      <c r="I15" s="115">
        <v>34</v>
      </c>
      <c r="J15" s="116">
        <v>12.734082397003744</v>
      </c>
    </row>
    <row r="16" spans="1:15" s="287" customFormat="1" ht="24.95" customHeight="1" x14ac:dyDescent="0.2">
      <c r="A16" s="193" t="s">
        <v>218</v>
      </c>
      <c r="B16" s="199" t="s">
        <v>141</v>
      </c>
      <c r="C16" s="113">
        <v>3.207297337060468</v>
      </c>
      <c r="D16" s="115">
        <v>218</v>
      </c>
      <c r="E16" s="114">
        <v>214</v>
      </c>
      <c r="F16" s="114">
        <v>222</v>
      </c>
      <c r="G16" s="114">
        <v>217</v>
      </c>
      <c r="H16" s="140">
        <v>233</v>
      </c>
      <c r="I16" s="115">
        <v>-15</v>
      </c>
      <c r="J16" s="116">
        <v>-6.437768240343348</v>
      </c>
      <c r="K16" s="110"/>
      <c r="L16" s="110"/>
      <c r="M16" s="110"/>
      <c r="N16" s="110"/>
      <c r="O16" s="110"/>
    </row>
    <row r="17" spans="1:15" s="110" customFormat="1" ht="24.95" customHeight="1" x14ac:dyDescent="0.2">
      <c r="A17" s="193" t="s">
        <v>142</v>
      </c>
      <c r="B17" s="199" t="s">
        <v>220</v>
      </c>
      <c r="C17" s="113">
        <v>1.2505517139914668</v>
      </c>
      <c r="D17" s="115">
        <v>85</v>
      </c>
      <c r="E17" s="114">
        <v>72</v>
      </c>
      <c r="F17" s="114">
        <v>75</v>
      </c>
      <c r="G17" s="114">
        <v>76</v>
      </c>
      <c r="H17" s="140">
        <v>74</v>
      </c>
      <c r="I17" s="115">
        <v>11</v>
      </c>
      <c r="J17" s="116">
        <v>14.864864864864865</v>
      </c>
    </row>
    <row r="18" spans="1:15" s="287" customFormat="1" ht="24.95" customHeight="1" x14ac:dyDescent="0.2">
      <c r="A18" s="201" t="s">
        <v>144</v>
      </c>
      <c r="B18" s="202" t="s">
        <v>145</v>
      </c>
      <c r="C18" s="113">
        <v>7.591584522583493</v>
      </c>
      <c r="D18" s="115">
        <v>516</v>
      </c>
      <c r="E18" s="114">
        <v>512</v>
      </c>
      <c r="F18" s="114">
        <v>514</v>
      </c>
      <c r="G18" s="114">
        <v>533</v>
      </c>
      <c r="H18" s="140">
        <v>519</v>
      </c>
      <c r="I18" s="115">
        <v>-3</v>
      </c>
      <c r="J18" s="116">
        <v>-0.5780346820809249</v>
      </c>
      <c r="K18" s="110"/>
      <c r="L18" s="110"/>
      <c r="M18" s="110"/>
      <c r="N18" s="110"/>
      <c r="O18" s="110"/>
    </row>
    <row r="19" spans="1:15" s="110" customFormat="1" ht="24.95" customHeight="1" x14ac:dyDescent="0.2">
      <c r="A19" s="193" t="s">
        <v>146</v>
      </c>
      <c r="B19" s="199" t="s">
        <v>147</v>
      </c>
      <c r="C19" s="113">
        <v>18.022657054582904</v>
      </c>
      <c r="D19" s="115">
        <v>1225</v>
      </c>
      <c r="E19" s="114">
        <v>1230</v>
      </c>
      <c r="F19" s="114">
        <v>1224</v>
      </c>
      <c r="G19" s="114">
        <v>1255</v>
      </c>
      <c r="H19" s="140">
        <v>1245</v>
      </c>
      <c r="I19" s="115">
        <v>-20</v>
      </c>
      <c r="J19" s="116">
        <v>-1.606425702811245</v>
      </c>
    </row>
    <row r="20" spans="1:15" s="287" customFormat="1" ht="24.95" customHeight="1" x14ac:dyDescent="0.2">
      <c r="A20" s="193" t="s">
        <v>148</v>
      </c>
      <c r="B20" s="199" t="s">
        <v>149</v>
      </c>
      <c r="C20" s="113">
        <v>4.266588200676769</v>
      </c>
      <c r="D20" s="115">
        <v>290</v>
      </c>
      <c r="E20" s="114">
        <v>291</v>
      </c>
      <c r="F20" s="114">
        <v>307</v>
      </c>
      <c r="G20" s="114">
        <v>304</v>
      </c>
      <c r="H20" s="140">
        <v>299</v>
      </c>
      <c r="I20" s="115">
        <v>-9</v>
      </c>
      <c r="J20" s="116">
        <v>-3.0100334448160537</v>
      </c>
      <c r="K20" s="110"/>
      <c r="L20" s="110"/>
      <c r="M20" s="110"/>
      <c r="N20" s="110"/>
      <c r="O20" s="110"/>
    </row>
    <row r="21" spans="1:15" s="110" customFormat="1" ht="24.95" customHeight="1" x14ac:dyDescent="0.2">
      <c r="A21" s="201" t="s">
        <v>150</v>
      </c>
      <c r="B21" s="202" t="s">
        <v>151</v>
      </c>
      <c r="C21" s="113">
        <v>13.123436810357511</v>
      </c>
      <c r="D21" s="115">
        <v>892</v>
      </c>
      <c r="E21" s="114">
        <v>953</v>
      </c>
      <c r="F21" s="114">
        <v>967</v>
      </c>
      <c r="G21" s="114">
        <v>1028</v>
      </c>
      <c r="H21" s="140">
        <v>988</v>
      </c>
      <c r="I21" s="115">
        <v>-96</v>
      </c>
      <c r="J21" s="116">
        <v>-9.7165991902834001</v>
      </c>
    </row>
    <row r="22" spans="1:15" s="110" customFormat="1" ht="24.95" customHeight="1" x14ac:dyDescent="0.2">
      <c r="A22" s="201" t="s">
        <v>152</v>
      </c>
      <c r="B22" s="199" t="s">
        <v>153</v>
      </c>
      <c r="C22" s="113">
        <v>0.88274238634691771</v>
      </c>
      <c r="D22" s="115">
        <v>60</v>
      </c>
      <c r="E22" s="114">
        <v>57</v>
      </c>
      <c r="F22" s="114">
        <v>57</v>
      </c>
      <c r="G22" s="114">
        <v>54</v>
      </c>
      <c r="H22" s="140">
        <v>51</v>
      </c>
      <c r="I22" s="115">
        <v>9</v>
      </c>
      <c r="J22" s="116">
        <v>17.647058823529413</v>
      </c>
    </row>
    <row r="23" spans="1:15" s="110" customFormat="1" ht="24.95" customHeight="1" x14ac:dyDescent="0.2">
      <c r="A23" s="193" t="s">
        <v>154</v>
      </c>
      <c r="B23" s="199" t="s">
        <v>155</v>
      </c>
      <c r="C23" s="113">
        <v>0.98572899808739145</v>
      </c>
      <c r="D23" s="115">
        <v>67</v>
      </c>
      <c r="E23" s="114">
        <v>70</v>
      </c>
      <c r="F23" s="114">
        <v>73</v>
      </c>
      <c r="G23" s="114">
        <v>73</v>
      </c>
      <c r="H23" s="140">
        <v>66</v>
      </c>
      <c r="I23" s="115">
        <v>1</v>
      </c>
      <c r="J23" s="116">
        <v>1.5151515151515151</v>
      </c>
    </row>
    <row r="24" spans="1:15" s="110" customFormat="1" ht="24.95" customHeight="1" x14ac:dyDescent="0.2">
      <c r="A24" s="193" t="s">
        <v>156</v>
      </c>
      <c r="B24" s="199" t="s">
        <v>221</v>
      </c>
      <c r="C24" s="113">
        <v>8.2095041930263353</v>
      </c>
      <c r="D24" s="115">
        <v>558</v>
      </c>
      <c r="E24" s="114">
        <v>589</v>
      </c>
      <c r="F24" s="114">
        <v>598</v>
      </c>
      <c r="G24" s="114">
        <v>587</v>
      </c>
      <c r="H24" s="140">
        <v>600</v>
      </c>
      <c r="I24" s="115">
        <v>-42</v>
      </c>
      <c r="J24" s="116">
        <v>-7</v>
      </c>
    </row>
    <row r="25" spans="1:15" s="110" customFormat="1" ht="24.95" customHeight="1" x14ac:dyDescent="0.2">
      <c r="A25" s="193" t="s">
        <v>222</v>
      </c>
      <c r="B25" s="204" t="s">
        <v>159</v>
      </c>
      <c r="C25" s="113">
        <v>10.695895247903486</v>
      </c>
      <c r="D25" s="115">
        <v>727</v>
      </c>
      <c r="E25" s="114">
        <v>802</v>
      </c>
      <c r="F25" s="114">
        <v>804</v>
      </c>
      <c r="G25" s="114">
        <v>811</v>
      </c>
      <c r="H25" s="140">
        <v>750</v>
      </c>
      <c r="I25" s="115">
        <v>-23</v>
      </c>
      <c r="J25" s="116">
        <v>-3.0666666666666669</v>
      </c>
    </row>
    <row r="26" spans="1:15" s="110" customFormat="1" ht="24.95" customHeight="1" x14ac:dyDescent="0.2">
      <c r="A26" s="201">
        <v>782.78300000000002</v>
      </c>
      <c r="B26" s="203" t="s">
        <v>160</v>
      </c>
      <c r="C26" s="113">
        <v>7.3561865528909809E-2</v>
      </c>
      <c r="D26" s="115">
        <v>5</v>
      </c>
      <c r="E26" s="114">
        <v>9</v>
      </c>
      <c r="F26" s="114">
        <v>10</v>
      </c>
      <c r="G26" s="114">
        <v>9</v>
      </c>
      <c r="H26" s="140">
        <v>9</v>
      </c>
      <c r="I26" s="115">
        <v>-4</v>
      </c>
      <c r="J26" s="116">
        <v>-44.444444444444443</v>
      </c>
    </row>
    <row r="27" spans="1:15" s="110" customFormat="1" ht="24.95" customHeight="1" x14ac:dyDescent="0.2">
      <c r="A27" s="193" t="s">
        <v>161</v>
      </c>
      <c r="B27" s="199" t="s">
        <v>162</v>
      </c>
      <c r="C27" s="113">
        <v>1.6477857878475799</v>
      </c>
      <c r="D27" s="115">
        <v>112</v>
      </c>
      <c r="E27" s="114">
        <v>124</v>
      </c>
      <c r="F27" s="114">
        <v>133</v>
      </c>
      <c r="G27" s="114">
        <v>135</v>
      </c>
      <c r="H27" s="140">
        <v>124</v>
      </c>
      <c r="I27" s="115">
        <v>-12</v>
      </c>
      <c r="J27" s="116">
        <v>-9.67741935483871</v>
      </c>
    </row>
    <row r="28" spans="1:15" s="110" customFormat="1" ht="24.95" customHeight="1" x14ac:dyDescent="0.2">
      <c r="A28" s="193" t="s">
        <v>163</v>
      </c>
      <c r="B28" s="199" t="s">
        <v>164</v>
      </c>
      <c r="C28" s="113">
        <v>1.8096218920111815</v>
      </c>
      <c r="D28" s="115">
        <v>123</v>
      </c>
      <c r="E28" s="114">
        <v>130</v>
      </c>
      <c r="F28" s="114">
        <v>126</v>
      </c>
      <c r="G28" s="114">
        <v>121</v>
      </c>
      <c r="H28" s="140">
        <v>123</v>
      </c>
      <c r="I28" s="115">
        <v>0</v>
      </c>
      <c r="J28" s="116">
        <v>0</v>
      </c>
    </row>
    <row r="29" spans="1:15" s="110" customFormat="1" ht="24.95" customHeight="1" x14ac:dyDescent="0.2">
      <c r="A29" s="193">
        <v>86</v>
      </c>
      <c r="B29" s="199" t="s">
        <v>165</v>
      </c>
      <c r="C29" s="113">
        <v>7.1207885831984701</v>
      </c>
      <c r="D29" s="115">
        <v>484</v>
      </c>
      <c r="E29" s="114">
        <v>501</v>
      </c>
      <c r="F29" s="114">
        <v>498</v>
      </c>
      <c r="G29" s="114">
        <v>510</v>
      </c>
      <c r="H29" s="140">
        <v>500</v>
      </c>
      <c r="I29" s="115">
        <v>-16</v>
      </c>
      <c r="J29" s="116">
        <v>-3.2</v>
      </c>
    </row>
    <row r="30" spans="1:15" s="110" customFormat="1" ht="24.95" customHeight="1" x14ac:dyDescent="0.2">
      <c r="A30" s="193">
        <v>87.88</v>
      </c>
      <c r="B30" s="204" t="s">
        <v>166</v>
      </c>
      <c r="C30" s="113">
        <v>3.1484478446373401</v>
      </c>
      <c r="D30" s="115">
        <v>214</v>
      </c>
      <c r="E30" s="114">
        <v>215</v>
      </c>
      <c r="F30" s="114">
        <v>222</v>
      </c>
      <c r="G30" s="114">
        <v>222</v>
      </c>
      <c r="H30" s="140">
        <v>223</v>
      </c>
      <c r="I30" s="115">
        <v>-9</v>
      </c>
      <c r="J30" s="116">
        <v>-4.0358744394618835</v>
      </c>
    </row>
    <row r="31" spans="1:15" s="110" customFormat="1" ht="24.95" customHeight="1" x14ac:dyDescent="0.2">
      <c r="A31" s="193" t="s">
        <v>167</v>
      </c>
      <c r="B31" s="199" t="s">
        <v>168</v>
      </c>
      <c r="C31" s="113">
        <v>8.9745475945269977</v>
      </c>
      <c r="D31" s="115">
        <v>610</v>
      </c>
      <c r="E31" s="114">
        <v>660</v>
      </c>
      <c r="F31" s="114">
        <v>658</v>
      </c>
      <c r="G31" s="114">
        <v>673</v>
      </c>
      <c r="H31" s="140">
        <v>667</v>
      </c>
      <c r="I31" s="115">
        <v>-57</v>
      </c>
      <c r="J31" s="116">
        <v>-8.5457271364317844</v>
      </c>
    </row>
    <row r="32" spans="1:15" s="110" customFormat="1" ht="24.95" customHeight="1" x14ac:dyDescent="0.2">
      <c r="A32" s="193"/>
      <c r="B32" s="204" t="s">
        <v>169</v>
      </c>
      <c r="C32" s="113" t="s">
        <v>514</v>
      </c>
      <c r="D32" s="115" t="s">
        <v>514</v>
      </c>
      <c r="E32" s="114" t="s">
        <v>514</v>
      </c>
      <c r="F32" s="114" t="s">
        <v>514</v>
      </c>
      <c r="G32" s="114" t="s">
        <v>514</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3.5898190378107988</v>
      </c>
      <c r="D34" s="115">
        <v>244</v>
      </c>
      <c r="E34" s="114">
        <v>253</v>
      </c>
      <c r="F34" s="114">
        <v>255</v>
      </c>
      <c r="G34" s="114">
        <v>253</v>
      </c>
      <c r="H34" s="140">
        <v>222</v>
      </c>
      <c r="I34" s="115">
        <v>22</v>
      </c>
      <c r="J34" s="116">
        <v>9.9099099099099099</v>
      </c>
    </row>
    <row r="35" spans="1:10" s="110" customFormat="1" ht="24.95" customHeight="1" x14ac:dyDescent="0.2">
      <c r="A35" s="292" t="s">
        <v>171</v>
      </c>
      <c r="B35" s="293" t="s">
        <v>172</v>
      </c>
      <c r="C35" s="113">
        <v>17.448874503457407</v>
      </c>
      <c r="D35" s="115">
        <v>1186</v>
      </c>
      <c r="E35" s="114">
        <v>1157</v>
      </c>
      <c r="F35" s="114">
        <v>1167</v>
      </c>
      <c r="G35" s="114">
        <v>1175</v>
      </c>
      <c r="H35" s="140">
        <v>1156</v>
      </c>
      <c r="I35" s="115">
        <v>30</v>
      </c>
      <c r="J35" s="116">
        <v>2.5951557093425603</v>
      </c>
    </row>
    <row r="36" spans="1:10" s="110" customFormat="1" ht="24.95" customHeight="1" x14ac:dyDescent="0.2">
      <c r="A36" s="294" t="s">
        <v>173</v>
      </c>
      <c r="B36" s="295" t="s">
        <v>174</v>
      </c>
      <c r="C36" s="125">
        <v>78.961306458731798</v>
      </c>
      <c r="D36" s="143">
        <v>5367</v>
      </c>
      <c r="E36" s="144">
        <v>5631</v>
      </c>
      <c r="F36" s="144">
        <v>5677</v>
      </c>
      <c r="G36" s="144">
        <v>5782</v>
      </c>
      <c r="H36" s="145">
        <v>5645</v>
      </c>
      <c r="I36" s="143">
        <v>-278</v>
      </c>
      <c r="J36" s="146">
        <v>-4.9247121346324176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6797</v>
      </c>
      <c r="F11" s="264">
        <v>7041</v>
      </c>
      <c r="G11" s="264">
        <v>7099</v>
      </c>
      <c r="H11" s="264">
        <v>7210</v>
      </c>
      <c r="I11" s="265">
        <v>7023</v>
      </c>
      <c r="J11" s="263">
        <v>-226</v>
      </c>
      <c r="K11" s="266">
        <v>-3.2179980065499074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39.620420773870826</v>
      </c>
      <c r="E13" s="115">
        <v>2693</v>
      </c>
      <c r="F13" s="114">
        <v>2752</v>
      </c>
      <c r="G13" s="114">
        <v>2817</v>
      </c>
      <c r="H13" s="114">
        <v>2843</v>
      </c>
      <c r="I13" s="140">
        <v>2719</v>
      </c>
      <c r="J13" s="115">
        <v>-26</v>
      </c>
      <c r="K13" s="116">
        <v>-0.95623390952556087</v>
      </c>
    </row>
    <row r="14" spans="1:15" ht="15.95" customHeight="1" x14ac:dyDescent="0.2">
      <c r="A14" s="306" t="s">
        <v>230</v>
      </c>
      <c r="B14" s="307"/>
      <c r="C14" s="308"/>
      <c r="D14" s="113">
        <v>48.080035309695454</v>
      </c>
      <c r="E14" s="115">
        <v>3268</v>
      </c>
      <c r="F14" s="114">
        <v>3457</v>
      </c>
      <c r="G14" s="114">
        <v>3438</v>
      </c>
      <c r="H14" s="114">
        <v>3525</v>
      </c>
      <c r="I14" s="140">
        <v>3486</v>
      </c>
      <c r="J14" s="115">
        <v>-218</v>
      </c>
      <c r="K14" s="116">
        <v>-6.2535857716580612</v>
      </c>
    </row>
    <row r="15" spans="1:15" ht="15.95" customHeight="1" x14ac:dyDescent="0.2">
      <c r="A15" s="306" t="s">
        <v>231</v>
      </c>
      <c r="B15" s="307"/>
      <c r="C15" s="308"/>
      <c r="D15" s="113">
        <v>6.3263204354862443</v>
      </c>
      <c r="E15" s="115">
        <v>430</v>
      </c>
      <c r="F15" s="114">
        <v>433</v>
      </c>
      <c r="G15" s="114">
        <v>451</v>
      </c>
      <c r="H15" s="114">
        <v>449</v>
      </c>
      <c r="I15" s="140">
        <v>439</v>
      </c>
      <c r="J15" s="115">
        <v>-9</v>
      </c>
      <c r="K15" s="116">
        <v>-2.0501138952164011</v>
      </c>
    </row>
    <row r="16" spans="1:15" ht="15.95" customHeight="1" x14ac:dyDescent="0.2">
      <c r="A16" s="306" t="s">
        <v>232</v>
      </c>
      <c r="B16" s="307"/>
      <c r="C16" s="308"/>
      <c r="D16" s="113">
        <v>2.8542003825217006</v>
      </c>
      <c r="E16" s="115">
        <v>194</v>
      </c>
      <c r="F16" s="114">
        <v>185</v>
      </c>
      <c r="G16" s="114">
        <v>185</v>
      </c>
      <c r="H16" s="114">
        <v>177</v>
      </c>
      <c r="I16" s="140">
        <v>170</v>
      </c>
      <c r="J16" s="115">
        <v>24</v>
      </c>
      <c r="K16" s="116">
        <v>14.117647058823529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2.9866117404737382</v>
      </c>
      <c r="E18" s="115">
        <v>203</v>
      </c>
      <c r="F18" s="114">
        <v>212</v>
      </c>
      <c r="G18" s="114">
        <v>221</v>
      </c>
      <c r="H18" s="114">
        <v>201</v>
      </c>
      <c r="I18" s="140">
        <v>178</v>
      </c>
      <c r="J18" s="115">
        <v>25</v>
      </c>
      <c r="K18" s="116">
        <v>14.044943820224718</v>
      </c>
    </row>
    <row r="19" spans="1:11" ht="14.1" customHeight="1" x14ac:dyDescent="0.2">
      <c r="A19" s="306" t="s">
        <v>235</v>
      </c>
      <c r="B19" s="307" t="s">
        <v>236</v>
      </c>
      <c r="C19" s="308"/>
      <c r="D19" s="113">
        <v>2.1038693541268207</v>
      </c>
      <c r="E19" s="115">
        <v>143</v>
      </c>
      <c r="F19" s="114">
        <v>151</v>
      </c>
      <c r="G19" s="114">
        <v>160</v>
      </c>
      <c r="H19" s="114">
        <v>141</v>
      </c>
      <c r="I19" s="140">
        <v>126</v>
      </c>
      <c r="J19" s="115">
        <v>17</v>
      </c>
      <c r="K19" s="116">
        <v>13.492063492063492</v>
      </c>
    </row>
    <row r="20" spans="1:11" ht="14.1" customHeight="1" x14ac:dyDescent="0.2">
      <c r="A20" s="306">
        <v>12</v>
      </c>
      <c r="B20" s="307" t="s">
        <v>237</v>
      </c>
      <c r="C20" s="308"/>
      <c r="D20" s="113">
        <v>0.70619390907753421</v>
      </c>
      <c r="E20" s="115">
        <v>48</v>
      </c>
      <c r="F20" s="114">
        <v>42</v>
      </c>
      <c r="G20" s="114">
        <v>52</v>
      </c>
      <c r="H20" s="114">
        <v>57</v>
      </c>
      <c r="I20" s="140">
        <v>49</v>
      </c>
      <c r="J20" s="115">
        <v>-1</v>
      </c>
      <c r="K20" s="116">
        <v>-2.0408163265306123</v>
      </c>
    </row>
    <row r="21" spans="1:11" ht="14.1" customHeight="1" x14ac:dyDescent="0.2">
      <c r="A21" s="306">
        <v>21</v>
      </c>
      <c r="B21" s="307" t="s">
        <v>238</v>
      </c>
      <c r="C21" s="308"/>
      <c r="D21" s="113">
        <v>0.19126085037516552</v>
      </c>
      <c r="E21" s="115">
        <v>13</v>
      </c>
      <c r="F21" s="114">
        <v>14</v>
      </c>
      <c r="G21" s="114">
        <v>14</v>
      </c>
      <c r="H21" s="114">
        <v>13</v>
      </c>
      <c r="I21" s="140">
        <v>12</v>
      </c>
      <c r="J21" s="115">
        <v>1</v>
      </c>
      <c r="K21" s="116">
        <v>8.3333333333333339</v>
      </c>
    </row>
    <row r="22" spans="1:11" ht="14.1" customHeight="1" x14ac:dyDescent="0.2">
      <c r="A22" s="306">
        <v>22</v>
      </c>
      <c r="B22" s="307" t="s">
        <v>239</v>
      </c>
      <c r="C22" s="308"/>
      <c r="D22" s="113">
        <v>0.39723407385611298</v>
      </c>
      <c r="E22" s="115">
        <v>27</v>
      </c>
      <c r="F22" s="114">
        <v>26</v>
      </c>
      <c r="G22" s="114">
        <v>25</v>
      </c>
      <c r="H22" s="114">
        <v>31</v>
      </c>
      <c r="I22" s="140">
        <v>34</v>
      </c>
      <c r="J22" s="115">
        <v>-7</v>
      </c>
      <c r="K22" s="116">
        <v>-20.588235294117649</v>
      </c>
    </row>
    <row r="23" spans="1:11" ht="14.1" customHeight="1" x14ac:dyDescent="0.2">
      <c r="A23" s="306">
        <v>23</v>
      </c>
      <c r="B23" s="307" t="s">
        <v>240</v>
      </c>
      <c r="C23" s="308"/>
      <c r="D23" s="113">
        <v>0.2795350890098573</v>
      </c>
      <c r="E23" s="115">
        <v>19</v>
      </c>
      <c r="F23" s="114">
        <v>20</v>
      </c>
      <c r="G23" s="114">
        <v>19</v>
      </c>
      <c r="H23" s="114">
        <v>17</v>
      </c>
      <c r="I23" s="140">
        <v>15</v>
      </c>
      <c r="J23" s="115">
        <v>4</v>
      </c>
      <c r="K23" s="116">
        <v>26.666666666666668</v>
      </c>
    </row>
    <row r="24" spans="1:11" ht="14.1" customHeight="1" x14ac:dyDescent="0.2">
      <c r="A24" s="306">
        <v>24</v>
      </c>
      <c r="B24" s="307" t="s">
        <v>241</v>
      </c>
      <c r="C24" s="308"/>
      <c r="D24" s="113">
        <v>0.94159187877004558</v>
      </c>
      <c r="E24" s="115">
        <v>64</v>
      </c>
      <c r="F24" s="114">
        <v>60</v>
      </c>
      <c r="G24" s="114">
        <v>65</v>
      </c>
      <c r="H24" s="114">
        <v>59</v>
      </c>
      <c r="I24" s="140">
        <v>57</v>
      </c>
      <c r="J24" s="115">
        <v>7</v>
      </c>
      <c r="K24" s="116">
        <v>12.280701754385966</v>
      </c>
    </row>
    <row r="25" spans="1:11" ht="14.1" customHeight="1" x14ac:dyDescent="0.2">
      <c r="A25" s="306">
        <v>25</v>
      </c>
      <c r="B25" s="307" t="s">
        <v>242</v>
      </c>
      <c r="C25" s="308"/>
      <c r="D25" s="113">
        <v>1.57422392231867</v>
      </c>
      <c r="E25" s="115">
        <v>107</v>
      </c>
      <c r="F25" s="114">
        <v>108</v>
      </c>
      <c r="G25" s="114">
        <v>107</v>
      </c>
      <c r="H25" s="114">
        <v>106</v>
      </c>
      <c r="I25" s="140">
        <v>107</v>
      </c>
      <c r="J25" s="115">
        <v>0</v>
      </c>
      <c r="K25" s="116">
        <v>0</v>
      </c>
    </row>
    <row r="26" spans="1:11" ht="14.1" customHeight="1" x14ac:dyDescent="0.2">
      <c r="A26" s="306">
        <v>26</v>
      </c>
      <c r="B26" s="307" t="s">
        <v>243</v>
      </c>
      <c r="C26" s="308"/>
      <c r="D26" s="113">
        <v>1.2505517139914668</v>
      </c>
      <c r="E26" s="115">
        <v>85</v>
      </c>
      <c r="F26" s="114">
        <v>85</v>
      </c>
      <c r="G26" s="114">
        <v>86</v>
      </c>
      <c r="H26" s="114">
        <v>85</v>
      </c>
      <c r="I26" s="140">
        <v>79</v>
      </c>
      <c r="J26" s="115">
        <v>6</v>
      </c>
      <c r="K26" s="116">
        <v>7.5949367088607591</v>
      </c>
    </row>
    <row r="27" spans="1:11" ht="14.1" customHeight="1" x14ac:dyDescent="0.2">
      <c r="A27" s="306">
        <v>27</v>
      </c>
      <c r="B27" s="307" t="s">
        <v>244</v>
      </c>
      <c r="C27" s="308"/>
      <c r="D27" s="113">
        <v>0.33838458143298517</v>
      </c>
      <c r="E27" s="115">
        <v>23</v>
      </c>
      <c r="F27" s="114">
        <v>24</v>
      </c>
      <c r="G27" s="114">
        <v>21</v>
      </c>
      <c r="H27" s="114">
        <v>19</v>
      </c>
      <c r="I27" s="140">
        <v>16</v>
      </c>
      <c r="J27" s="115">
        <v>7</v>
      </c>
      <c r="K27" s="116">
        <v>43.75</v>
      </c>
    </row>
    <row r="28" spans="1:11" ht="14.1" customHeight="1" x14ac:dyDescent="0.2">
      <c r="A28" s="306">
        <v>28</v>
      </c>
      <c r="B28" s="307" t="s">
        <v>245</v>
      </c>
      <c r="C28" s="308"/>
      <c r="D28" s="113">
        <v>0.25011034279829336</v>
      </c>
      <c r="E28" s="115">
        <v>17</v>
      </c>
      <c r="F28" s="114">
        <v>19</v>
      </c>
      <c r="G28" s="114">
        <v>18</v>
      </c>
      <c r="H28" s="114">
        <v>17</v>
      </c>
      <c r="I28" s="140">
        <v>19</v>
      </c>
      <c r="J28" s="115">
        <v>-2</v>
      </c>
      <c r="K28" s="116">
        <v>-10.526315789473685</v>
      </c>
    </row>
    <row r="29" spans="1:11" ht="14.1" customHeight="1" x14ac:dyDescent="0.2">
      <c r="A29" s="306">
        <v>29</v>
      </c>
      <c r="B29" s="307" t="s">
        <v>246</v>
      </c>
      <c r="C29" s="308"/>
      <c r="D29" s="113">
        <v>5.6201265264087095</v>
      </c>
      <c r="E29" s="115">
        <v>382</v>
      </c>
      <c r="F29" s="114">
        <v>379</v>
      </c>
      <c r="G29" s="114">
        <v>366</v>
      </c>
      <c r="H29" s="114">
        <v>366</v>
      </c>
      <c r="I29" s="140">
        <v>373</v>
      </c>
      <c r="J29" s="115">
        <v>9</v>
      </c>
      <c r="K29" s="116">
        <v>2.4128686327077746</v>
      </c>
    </row>
    <row r="30" spans="1:11" ht="14.1" customHeight="1" x14ac:dyDescent="0.2">
      <c r="A30" s="306" t="s">
        <v>247</v>
      </c>
      <c r="B30" s="307" t="s">
        <v>248</v>
      </c>
      <c r="C30" s="308"/>
      <c r="D30" s="113" t="s">
        <v>514</v>
      </c>
      <c r="E30" s="115" t="s">
        <v>514</v>
      </c>
      <c r="F30" s="114" t="s">
        <v>514</v>
      </c>
      <c r="G30" s="114" t="s">
        <v>514</v>
      </c>
      <c r="H30" s="114" t="s">
        <v>514</v>
      </c>
      <c r="I30" s="140" t="s">
        <v>514</v>
      </c>
      <c r="J30" s="115" t="s">
        <v>514</v>
      </c>
      <c r="K30" s="116" t="s">
        <v>514</v>
      </c>
    </row>
    <row r="31" spans="1:11" ht="14.1" customHeight="1" x14ac:dyDescent="0.2">
      <c r="A31" s="306" t="s">
        <v>249</v>
      </c>
      <c r="B31" s="307" t="s">
        <v>250</v>
      </c>
      <c r="C31" s="308"/>
      <c r="D31" s="113">
        <v>3.8840664999264383</v>
      </c>
      <c r="E31" s="115">
        <v>264</v>
      </c>
      <c r="F31" s="114">
        <v>283</v>
      </c>
      <c r="G31" s="114">
        <v>270</v>
      </c>
      <c r="H31" s="114">
        <v>274</v>
      </c>
      <c r="I31" s="140">
        <v>280</v>
      </c>
      <c r="J31" s="115">
        <v>-16</v>
      </c>
      <c r="K31" s="116">
        <v>-5.7142857142857144</v>
      </c>
    </row>
    <row r="32" spans="1:11" ht="14.1" customHeight="1" x14ac:dyDescent="0.2">
      <c r="A32" s="306">
        <v>31</v>
      </c>
      <c r="B32" s="307" t="s">
        <v>251</v>
      </c>
      <c r="C32" s="308"/>
      <c r="D32" s="113">
        <v>0.2795350890098573</v>
      </c>
      <c r="E32" s="115">
        <v>19</v>
      </c>
      <c r="F32" s="114">
        <v>18</v>
      </c>
      <c r="G32" s="114">
        <v>16</v>
      </c>
      <c r="H32" s="114">
        <v>14</v>
      </c>
      <c r="I32" s="140">
        <v>17</v>
      </c>
      <c r="J32" s="115">
        <v>2</v>
      </c>
      <c r="K32" s="116">
        <v>11.764705882352942</v>
      </c>
    </row>
    <row r="33" spans="1:11" ht="14.1" customHeight="1" x14ac:dyDescent="0.2">
      <c r="A33" s="306">
        <v>32</v>
      </c>
      <c r="B33" s="307" t="s">
        <v>252</v>
      </c>
      <c r="C33" s="308"/>
      <c r="D33" s="113">
        <v>1.2799764602030308</v>
      </c>
      <c r="E33" s="115">
        <v>87</v>
      </c>
      <c r="F33" s="114">
        <v>84</v>
      </c>
      <c r="G33" s="114">
        <v>88</v>
      </c>
      <c r="H33" s="114">
        <v>100</v>
      </c>
      <c r="I33" s="140">
        <v>99</v>
      </c>
      <c r="J33" s="115">
        <v>-12</v>
      </c>
      <c r="K33" s="116">
        <v>-12.121212121212121</v>
      </c>
    </row>
    <row r="34" spans="1:11" ht="14.1" customHeight="1" x14ac:dyDescent="0.2">
      <c r="A34" s="306">
        <v>33</v>
      </c>
      <c r="B34" s="307" t="s">
        <v>253</v>
      </c>
      <c r="C34" s="308"/>
      <c r="D34" s="113">
        <v>0.45608356627924085</v>
      </c>
      <c r="E34" s="115">
        <v>31</v>
      </c>
      <c r="F34" s="114">
        <v>30</v>
      </c>
      <c r="G34" s="114">
        <v>30</v>
      </c>
      <c r="H34" s="114">
        <v>28</v>
      </c>
      <c r="I34" s="140">
        <v>26</v>
      </c>
      <c r="J34" s="115">
        <v>5</v>
      </c>
      <c r="K34" s="116">
        <v>19.23076923076923</v>
      </c>
    </row>
    <row r="35" spans="1:11" ht="14.1" customHeight="1" x14ac:dyDescent="0.2">
      <c r="A35" s="306">
        <v>34</v>
      </c>
      <c r="B35" s="307" t="s">
        <v>254</v>
      </c>
      <c r="C35" s="308"/>
      <c r="D35" s="113">
        <v>7.7975577460644399</v>
      </c>
      <c r="E35" s="115">
        <v>530</v>
      </c>
      <c r="F35" s="114">
        <v>566</v>
      </c>
      <c r="G35" s="114">
        <v>532</v>
      </c>
      <c r="H35" s="114">
        <v>536</v>
      </c>
      <c r="I35" s="140">
        <v>554</v>
      </c>
      <c r="J35" s="115">
        <v>-24</v>
      </c>
      <c r="K35" s="116">
        <v>-4.3321299638989172</v>
      </c>
    </row>
    <row r="36" spans="1:11" ht="14.1" customHeight="1" x14ac:dyDescent="0.2">
      <c r="A36" s="306">
        <v>41</v>
      </c>
      <c r="B36" s="307" t="s">
        <v>255</v>
      </c>
      <c r="C36" s="308"/>
      <c r="D36" s="113">
        <v>0.39723407385611298</v>
      </c>
      <c r="E36" s="115">
        <v>27</v>
      </c>
      <c r="F36" s="114">
        <v>16</v>
      </c>
      <c r="G36" s="114">
        <v>20</v>
      </c>
      <c r="H36" s="114">
        <v>21</v>
      </c>
      <c r="I36" s="140">
        <v>20</v>
      </c>
      <c r="J36" s="115">
        <v>7</v>
      </c>
      <c r="K36" s="116">
        <v>35</v>
      </c>
    </row>
    <row r="37" spans="1:11" ht="14.1" customHeight="1" x14ac:dyDescent="0.2">
      <c r="A37" s="306">
        <v>42</v>
      </c>
      <c r="B37" s="307" t="s">
        <v>256</v>
      </c>
      <c r="C37" s="308"/>
      <c r="D37" s="113">
        <v>0.10298661174047374</v>
      </c>
      <c r="E37" s="115">
        <v>7</v>
      </c>
      <c r="F37" s="114">
        <v>6</v>
      </c>
      <c r="G37" s="114">
        <v>7</v>
      </c>
      <c r="H37" s="114">
        <v>8</v>
      </c>
      <c r="I37" s="140">
        <v>10</v>
      </c>
      <c r="J37" s="115">
        <v>-3</v>
      </c>
      <c r="K37" s="116">
        <v>-30</v>
      </c>
    </row>
    <row r="38" spans="1:11" ht="14.1" customHeight="1" x14ac:dyDescent="0.2">
      <c r="A38" s="306">
        <v>43</v>
      </c>
      <c r="B38" s="307" t="s">
        <v>257</v>
      </c>
      <c r="C38" s="308"/>
      <c r="D38" s="113">
        <v>0.22068559658672943</v>
      </c>
      <c r="E38" s="115">
        <v>15</v>
      </c>
      <c r="F38" s="114">
        <v>16</v>
      </c>
      <c r="G38" s="114">
        <v>17</v>
      </c>
      <c r="H38" s="114">
        <v>18</v>
      </c>
      <c r="I38" s="140">
        <v>19</v>
      </c>
      <c r="J38" s="115">
        <v>-4</v>
      </c>
      <c r="K38" s="116">
        <v>-21.05263157894737</v>
      </c>
    </row>
    <row r="39" spans="1:11" ht="14.1" customHeight="1" x14ac:dyDescent="0.2">
      <c r="A39" s="306">
        <v>51</v>
      </c>
      <c r="B39" s="307" t="s">
        <v>258</v>
      </c>
      <c r="C39" s="308"/>
      <c r="D39" s="113">
        <v>4.3695748124172429</v>
      </c>
      <c r="E39" s="115">
        <v>297</v>
      </c>
      <c r="F39" s="114">
        <v>330</v>
      </c>
      <c r="G39" s="114">
        <v>340</v>
      </c>
      <c r="H39" s="114">
        <v>346</v>
      </c>
      <c r="I39" s="140">
        <v>356</v>
      </c>
      <c r="J39" s="115">
        <v>-59</v>
      </c>
      <c r="K39" s="116">
        <v>-16.573033707865168</v>
      </c>
    </row>
    <row r="40" spans="1:11" ht="14.1" customHeight="1" x14ac:dyDescent="0.2">
      <c r="A40" s="306" t="s">
        <v>259</v>
      </c>
      <c r="B40" s="307" t="s">
        <v>260</v>
      </c>
      <c r="C40" s="308"/>
      <c r="D40" s="113">
        <v>4.1194644696189497</v>
      </c>
      <c r="E40" s="115">
        <v>280</v>
      </c>
      <c r="F40" s="114">
        <v>309</v>
      </c>
      <c r="G40" s="114">
        <v>316</v>
      </c>
      <c r="H40" s="114">
        <v>325</v>
      </c>
      <c r="I40" s="140">
        <v>333</v>
      </c>
      <c r="J40" s="115">
        <v>-53</v>
      </c>
      <c r="K40" s="116">
        <v>-15.915915915915916</v>
      </c>
    </row>
    <row r="41" spans="1:11" ht="14.1" customHeight="1" x14ac:dyDescent="0.2">
      <c r="A41" s="306"/>
      <c r="B41" s="307" t="s">
        <v>261</v>
      </c>
      <c r="C41" s="308"/>
      <c r="D41" s="113">
        <v>2.5599529204060616</v>
      </c>
      <c r="E41" s="115">
        <v>174</v>
      </c>
      <c r="F41" s="114">
        <v>191</v>
      </c>
      <c r="G41" s="114">
        <v>195</v>
      </c>
      <c r="H41" s="114">
        <v>204</v>
      </c>
      <c r="I41" s="140">
        <v>208</v>
      </c>
      <c r="J41" s="115">
        <v>-34</v>
      </c>
      <c r="K41" s="116">
        <v>-16.346153846153847</v>
      </c>
    </row>
    <row r="42" spans="1:11" ht="14.1" customHeight="1" x14ac:dyDescent="0.2">
      <c r="A42" s="306">
        <v>52</v>
      </c>
      <c r="B42" s="307" t="s">
        <v>262</v>
      </c>
      <c r="C42" s="308"/>
      <c r="D42" s="113">
        <v>4.2960129468883332</v>
      </c>
      <c r="E42" s="115">
        <v>292</v>
      </c>
      <c r="F42" s="114">
        <v>301</v>
      </c>
      <c r="G42" s="114">
        <v>316</v>
      </c>
      <c r="H42" s="114">
        <v>320</v>
      </c>
      <c r="I42" s="140">
        <v>312</v>
      </c>
      <c r="J42" s="115">
        <v>-20</v>
      </c>
      <c r="K42" s="116">
        <v>-6.4102564102564106</v>
      </c>
    </row>
    <row r="43" spans="1:11" ht="14.1" customHeight="1" x14ac:dyDescent="0.2">
      <c r="A43" s="306" t="s">
        <v>263</v>
      </c>
      <c r="B43" s="307" t="s">
        <v>264</v>
      </c>
      <c r="C43" s="308"/>
      <c r="D43" s="113">
        <v>4.1047520965131676</v>
      </c>
      <c r="E43" s="115">
        <v>279</v>
      </c>
      <c r="F43" s="114">
        <v>282</v>
      </c>
      <c r="G43" s="114">
        <v>298</v>
      </c>
      <c r="H43" s="114">
        <v>295</v>
      </c>
      <c r="I43" s="140">
        <v>296</v>
      </c>
      <c r="J43" s="115">
        <v>-17</v>
      </c>
      <c r="K43" s="116">
        <v>-5.743243243243243</v>
      </c>
    </row>
    <row r="44" spans="1:11" ht="14.1" customHeight="1" x14ac:dyDescent="0.2">
      <c r="A44" s="306">
        <v>53</v>
      </c>
      <c r="B44" s="307" t="s">
        <v>265</v>
      </c>
      <c r="C44" s="308"/>
      <c r="D44" s="113">
        <v>1.7949095189053994</v>
      </c>
      <c r="E44" s="115">
        <v>122</v>
      </c>
      <c r="F44" s="114">
        <v>137</v>
      </c>
      <c r="G44" s="114">
        <v>135</v>
      </c>
      <c r="H44" s="114">
        <v>143</v>
      </c>
      <c r="I44" s="140">
        <v>137</v>
      </c>
      <c r="J44" s="115">
        <v>-15</v>
      </c>
      <c r="K44" s="116">
        <v>-10.948905109489051</v>
      </c>
    </row>
    <row r="45" spans="1:11" ht="14.1" customHeight="1" x14ac:dyDescent="0.2">
      <c r="A45" s="306" t="s">
        <v>266</v>
      </c>
      <c r="B45" s="307" t="s">
        <v>267</v>
      </c>
      <c r="C45" s="308"/>
      <c r="D45" s="113">
        <v>1.7949095189053994</v>
      </c>
      <c r="E45" s="115">
        <v>122</v>
      </c>
      <c r="F45" s="114">
        <v>136</v>
      </c>
      <c r="G45" s="114">
        <v>134</v>
      </c>
      <c r="H45" s="114">
        <v>142</v>
      </c>
      <c r="I45" s="140">
        <v>136</v>
      </c>
      <c r="J45" s="115">
        <v>-14</v>
      </c>
      <c r="K45" s="116">
        <v>-10.294117647058824</v>
      </c>
    </row>
    <row r="46" spans="1:11" ht="14.1" customHeight="1" x14ac:dyDescent="0.2">
      <c r="A46" s="306">
        <v>54</v>
      </c>
      <c r="B46" s="307" t="s">
        <v>268</v>
      </c>
      <c r="C46" s="308"/>
      <c r="D46" s="113">
        <v>13.594232749742533</v>
      </c>
      <c r="E46" s="115">
        <v>924</v>
      </c>
      <c r="F46" s="114">
        <v>955</v>
      </c>
      <c r="G46" s="114">
        <v>970</v>
      </c>
      <c r="H46" s="114">
        <v>964</v>
      </c>
      <c r="I46" s="140">
        <v>945</v>
      </c>
      <c r="J46" s="115">
        <v>-21</v>
      </c>
      <c r="K46" s="116">
        <v>-2.2222222222222223</v>
      </c>
    </row>
    <row r="47" spans="1:11" ht="14.1" customHeight="1" x14ac:dyDescent="0.2">
      <c r="A47" s="306">
        <v>61</v>
      </c>
      <c r="B47" s="307" t="s">
        <v>269</v>
      </c>
      <c r="C47" s="308"/>
      <c r="D47" s="113">
        <v>0.94159187877004558</v>
      </c>
      <c r="E47" s="115">
        <v>64</v>
      </c>
      <c r="F47" s="114">
        <v>65</v>
      </c>
      <c r="G47" s="114">
        <v>75</v>
      </c>
      <c r="H47" s="114">
        <v>76</v>
      </c>
      <c r="I47" s="140">
        <v>69</v>
      </c>
      <c r="J47" s="115">
        <v>-5</v>
      </c>
      <c r="K47" s="116">
        <v>-7.2463768115942031</v>
      </c>
    </row>
    <row r="48" spans="1:11" ht="14.1" customHeight="1" x14ac:dyDescent="0.2">
      <c r="A48" s="306">
        <v>62</v>
      </c>
      <c r="B48" s="307" t="s">
        <v>270</v>
      </c>
      <c r="C48" s="308"/>
      <c r="D48" s="113">
        <v>10.592908636163013</v>
      </c>
      <c r="E48" s="115">
        <v>720</v>
      </c>
      <c r="F48" s="114">
        <v>703</v>
      </c>
      <c r="G48" s="114">
        <v>712</v>
      </c>
      <c r="H48" s="114">
        <v>766</v>
      </c>
      <c r="I48" s="140">
        <v>750</v>
      </c>
      <c r="J48" s="115">
        <v>-30</v>
      </c>
      <c r="K48" s="116">
        <v>-4</v>
      </c>
    </row>
    <row r="49" spans="1:11" ht="14.1" customHeight="1" x14ac:dyDescent="0.2">
      <c r="A49" s="306">
        <v>63</v>
      </c>
      <c r="B49" s="307" t="s">
        <v>271</v>
      </c>
      <c r="C49" s="308"/>
      <c r="D49" s="113">
        <v>10.269236427835811</v>
      </c>
      <c r="E49" s="115">
        <v>698</v>
      </c>
      <c r="F49" s="114">
        <v>778</v>
      </c>
      <c r="G49" s="114">
        <v>792</v>
      </c>
      <c r="H49" s="114">
        <v>833</v>
      </c>
      <c r="I49" s="140">
        <v>743</v>
      </c>
      <c r="J49" s="115">
        <v>-45</v>
      </c>
      <c r="K49" s="116">
        <v>-6.0565275908479137</v>
      </c>
    </row>
    <row r="50" spans="1:11" ht="14.1" customHeight="1" x14ac:dyDescent="0.2">
      <c r="A50" s="306" t="s">
        <v>272</v>
      </c>
      <c r="B50" s="307" t="s">
        <v>273</v>
      </c>
      <c r="C50" s="308"/>
      <c r="D50" s="113">
        <v>0.75033102839488008</v>
      </c>
      <c r="E50" s="115">
        <v>51</v>
      </c>
      <c r="F50" s="114">
        <v>60</v>
      </c>
      <c r="G50" s="114">
        <v>63</v>
      </c>
      <c r="H50" s="114">
        <v>65</v>
      </c>
      <c r="I50" s="140">
        <v>57</v>
      </c>
      <c r="J50" s="115">
        <v>-6</v>
      </c>
      <c r="K50" s="116">
        <v>-10.526315789473685</v>
      </c>
    </row>
    <row r="51" spans="1:11" ht="14.1" customHeight="1" x14ac:dyDescent="0.2">
      <c r="A51" s="306" t="s">
        <v>274</v>
      </c>
      <c r="B51" s="307" t="s">
        <v>275</v>
      </c>
      <c r="C51" s="308"/>
      <c r="D51" s="113">
        <v>8.2536413123436816</v>
      </c>
      <c r="E51" s="115">
        <v>561</v>
      </c>
      <c r="F51" s="114">
        <v>621</v>
      </c>
      <c r="G51" s="114">
        <v>629</v>
      </c>
      <c r="H51" s="114">
        <v>670</v>
      </c>
      <c r="I51" s="140">
        <v>590</v>
      </c>
      <c r="J51" s="115">
        <v>-29</v>
      </c>
      <c r="K51" s="116">
        <v>-4.9152542372881358</v>
      </c>
    </row>
    <row r="52" spans="1:11" ht="14.1" customHeight="1" x14ac:dyDescent="0.2">
      <c r="A52" s="306">
        <v>71</v>
      </c>
      <c r="B52" s="307" t="s">
        <v>276</v>
      </c>
      <c r="C52" s="308"/>
      <c r="D52" s="113">
        <v>15.550978372811535</v>
      </c>
      <c r="E52" s="115">
        <v>1057</v>
      </c>
      <c r="F52" s="114">
        <v>1098</v>
      </c>
      <c r="G52" s="114">
        <v>1096</v>
      </c>
      <c r="H52" s="114">
        <v>1098</v>
      </c>
      <c r="I52" s="140">
        <v>1080</v>
      </c>
      <c r="J52" s="115">
        <v>-23</v>
      </c>
      <c r="K52" s="116">
        <v>-2.1296296296296298</v>
      </c>
    </row>
    <row r="53" spans="1:11" ht="14.1" customHeight="1" x14ac:dyDescent="0.2">
      <c r="A53" s="306" t="s">
        <v>277</v>
      </c>
      <c r="B53" s="307" t="s">
        <v>278</v>
      </c>
      <c r="C53" s="308"/>
      <c r="D53" s="113">
        <v>1.3241135795203767</v>
      </c>
      <c r="E53" s="115">
        <v>90</v>
      </c>
      <c r="F53" s="114">
        <v>94</v>
      </c>
      <c r="G53" s="114">
        <v>85</v>
      </c>
      <c r="H53" s="114">
        <v>91</v>
      </c>
      <c r="I53" s="140">
        <v>88</v>
      </c>
      <c r="J53" s="115">
        <v>2</v>
      </c>
      <c r="K53" s="116">
        <v>2.2727272727272729</v>
      </c>
    </row>
    <row r="54" spans="1:11" ht="14.1" customHeight="1" x14ac:dyDescent="0.2">
      <c r="A54" s="306" t="s">
        <v>279</v>
      </c>
      <c r="B54" s="307" t="s">
        <v>280</v>
      </c>
      <c r="C54" s="308"/>
      <c r="D54" s="113">
        <v>13.505958511107842</v>
      </c>
      <c r="E54" s="115">
        <v>918</v>
      </c>
      <c r="F54" s="114">
        <v>953</v>
      </c>
      <c r="G54" s="114">
        <v>956</v>
      </c>
      <c r="H54" s="114">
        <v>955</v>
      </c>
      <c r="I54" s="140">
        <v>938</v>
      </c>
      <c r="J54" s="115">
        <v>-20</v>
      </c>
      <c r="K54" s="116">
        <v>-2.1321961620469083</v>
      </c>
    </row>
    <row r="55" spans="1:11" ht="14.1" customHeight="1" x14ac:dyDescent="0.2">
      <c r="A55" s="306">
        <v>72</v>
      </c>
      <c r="B55" s="307" t="s">
        <v>281</v>
      </c>
      <c r="C55" s="308"/>
      <c r="D55" s="113">
        <v>1.6919229071649258</v>
      </c>
      <c r="E55" s="115">
        <v>115</v>
      </c>
      <c r="F55" s="114">
        <v>113</v>
      </c>
      <c r="G55" s="114">
        <v>116</v>
      </c>
      <c r="H55" s="114">
        <v>119</v>
      </c>
      <c r="I55" s="140">
        <v>110</v>
      </c>
      <c r="J55" s="115">
        <v>5</v>
      </c>
      <c r="K55" s="116">
        <v>4.5454545454545459</v>
      </c>
    </row>
    <row r="56" spans="1:11" ht="14.1" customHeight="1" x14ac:dyDescent="0.2">
      <c r="A56" s="306" t="s">
        <v>282</v>
      </c>
      <c r="B56" s="307" t="s">
        <v>283</v>
      </c>
      <c r="C56" s="308"/>
      <c r="D56" s="113">
        <v>0.13241135795203765</v>
      </c>
      <c r="E56" s="115">
        <v>9</v>
      </c>
      <c r="F56" s="114">
        <v>9</v>
      </c>
      <c r="G56" s="114">
        <v>9</v>
      </c>
      <c r="H56" s="114">
        <v>11</v>
      </c>
      <c r="I56" s="140">
        <v>9</v>
      </c>
      <c r="J56" s="115">
        <v>0</v>
      </c>
      <c r="K56" s="116">
        <v>0</v>
      </c>
    </row>
    <row r="57" spans="1:11" ht="14.1" customHeight="1" x14ac:dyDescent="0.2">
      <c r="A57" s="306" t="s">
        <v>284</v>
      </c>
      <c r="B57" s="307" t="s">
        <v>285</v>
      </c>
      <c r="C57" s="308"/>
      <c r="D57" s="113">
        <v>1.2799764602030308</v>
      </c>
      <c r="E57" s="115">
        <v>87</v>
      </c>
      <c r="F57" s="114">
        <v>86</v>
      </c>
      <c r="G57" s="114">
        <v>88</v>
      </c>
      <c r="H57" s="114">
        <v>92</v>
      </c>
      <c r="I57" s="140">
        <v>86</v>
      </c>
      <c r="J57" s="115">
        <v>1</v>
      </c>
      <c r="K57" s="116">
        <v>1.1627906976744187</v>
      </c>
    </row>
    <row r="58" spans="1:11" ht="14.1" customHeight="1" x14ac:dyDescent="0.2">
      <c r="A58" s="306">
        <v>73</v>
      </c>
      <c r="B58" s="307" t="s">
        <v>286</v>
      </c>
      <c r="C58" s="308"/>
      <c r="D58" s="113">
        <v>1.0004413711931734</v>
      </c>
      <c r="E58" s="115">
        <v>68</v>
      </c>
      <c r="F58" s="114">
        <v>66</v>
      </c>
      <c r="G58" s="114">
        <v>64</v>
      </c>
      <c r="H58" s="114">
        <v>60</v>
      </c>
      <c r="I58" s="140">
        <v>63</v>
      </c>
      <c r="J58" s="115">
        <v>5</v>
      </c>
      <c r="K58" s="116">
        <v>7.9365079365079367</v>
      </c>
    </row>
    <row r="59" spans="1:11" ht="14.1" customHeight="1" x14ac:dyDescent="0.2">
      <c r="A59" s="306" t="s">
        <v>287</v>
      </c>
      <c r="B59" s="307" t="s">
        <v>288</v>
      </c>
      <c r="C59" s="308"/>
      <c r="D59" s="113">
        <v>0.5296454318081506</v>
      </c>
      <c r="E59" s="115">
        <v>36</v>
      </c>
      <c r="F59" s="114">
        <v>33</v>
      </c>
      <c r="G59" s="114">
        <v>30</v>
      </c>
      <c r="H59" s="114">
        <v>30</v>
      </c>
      <c r="I59" s="140">
        <v>30</v>
      </c>
      <c r="J59" s="115">
        <v>6</v>
      </c>
      <c r="K59" s="116">
        <v>20</v>
      </c>
    </row>
    <row r="60" spans="1:11" ht="14.1" customHeight="1" x14ac:dyDescent="0.2">
      <c r="A60" s="306">
        <v>81</v>
      </c>
      <c r="B60" s="307" t="s">
        <v>289</v>
      </c>
      <c r="C60" s="308"/>
      <c r="D60" s="113">
        <v>2.6335147859349712</v>
      </c>
      <c r="E60" s="115">
        <v>179</v>
      </c>
      <c r="F60" s="114">
        <v>191</v>
      </c>
      <c r="G60" s="114">
        <v>191</v>
      </c>
      <c r="H60" s="114">
        <v>196</v>
      </c>
      <c r="I60" s="140">
        <v>190</v>
      </c>
      <c r="J60" s="115">
        <v>-11</v>
      </c>
      <c r="K60" s="116">
        <v>-5.7894736842105265</v>
      </c>
    </row>
    <row r="61" spans="1:11" ht="14.1" customHeight="1" x14ac:dyDescent="0.2">
      <c r="A61" s="306" t="s">
        <v>290</v>
      </c>
      <c r="B61" s="307" t="s">
        <v>291</v>
      </c>
      <c r="C61" s="308"/>
      <c r="D61" s="113">
        <v>1.0004413711931734</v>
      </c>
      <c r="E61" s="115">
        <v>68</v>
      </c>
      <c r="F61" s="114">
        <v>71</v>
      </c>
      <c r="G61" s="114">
        <v>72</v>
      </c>
      <c r="H61" s="114">
        <v>73</v>
      </c>
      <c r="I61" s="140">
        <v>69</v>
      </c>
      <c r="J61" s="115">
        <v>-1</v>
      </c>
      <c r="K61" s="116">
        <v>-1.4492753623188406</v>
      </c>
    </row>
    <row r="62" spans="1:11" ht="14.1" customHeight="1" x14ac:dyDescent="0.2">
      <c r="A62" s="306" t="s">
        <v>292</v>
      </c>
      <c r="B62" s="307" t="s">
        <v>293</v>
      </c>
      <c r="C62" s="308"/>
      <c r="D62" s="113">
        <v>0.79446814771222596</v>
      </c>
      <c r="E62" s="115">
        <v>54</v>
      </c>
      <c r="F62" s="114">
        <v>60</v>
      </c>
      <c r="G62" s="114">
        <v>61</v>
      </c>
      <c r="H62" s="114">
        <v>61</v>
      </c>
      <c r="I62" s="140">
        <v>60</v>
      </c>
      <c r="J62" s="115">
        <v>-6</v>
      </c>
      <c r="K62" s="116">
        <v>-10</v>
      </c>
    </row>
    <row r="63" spans="1:11" ht="14.1" customHeight="1" x14ac:dyDescent="0.2">
      <c r="A63" s="306"/>
      <c r="B63" s="307" t="s">
        <v>294</v>
      </c>
      <c r="C63" s="308"/>
      <c r="D63" s="113">
        <v>0.36780932764454904</v>
      </c>
      <c r="E63" s="115">
        <v>25</v>
      </c>
      <c r="F63" s="114">
        <v>29</v>
      </c>
      <c r="G63" s="114">
        <v>30</v>
      </c>
      <c r="H63" s="114">
        <v>28</v>
      </c>
      <c r="I63" s="140">
        <v>27</v>
      </c>
      <c r="J63" s="115">
        <v>-2</v>
      </c>
      <c r="K63" s="116">
        <v>-7.4074074074074074</v>
      </c>
    </row>
    <row r="64" spans="1:11" ht="14.1" customHeight="1" x14ac:dyDescent="0.2">
      <c r="A64" s="306" t="s">
        <v>295</v>
      </c>
      <c r="B64" s="307" t="s">
        <v>296</v>
      </c>
      <c r="C64" s="308"/>
      <c r="D64" s="113">
        <v>0.14712373105781962</v>
      </c>
      <c r="E64" s="115">
        <v>10</v>
      </c>
      <c r="F64" s="114">
        <v>8</v>
      </c>
      <c r="G64" s="114">
        <v>7</v>
      </c>
      <c r="H64" s="114">
        <v>7</v>
      </c>
      <c r="I64" s="140">
        <v>7</v>
      </c>
      <c r="J64" s="115">
        <v>3</v>
      </c>
      <c r="K64" s="116">
        <v>42.857142857142854</v>
      </c>
    </row>
    <row r="65" spans="1:11" ht="14.1" customHeight="1" x14ac:dyDescent="0.2">
      <c r="A65" s="306" t="s">
        <v>297</v>
      </c>
      <c r="B65" s="307" t="s">
        <v>298</v>
      </c>
      <c r="C65" s="308"/>
      <c r="D65" s="113">
        <v>0.45608356627924085</v>
      </c>
      <c r="E65" s="115">
        <v>31</v>
      </c>
      <c r="F65" s="114">
        <v>36</v>
      </c>
      <c r="G65" s="114">
        <v>35</v>
      </c>
      <c r="H65" s="114">
        <v>38</v>
      </c>
      <c r="I65" s="140">
        <v>38</v>
      </c>
      <c r="J65" s="115">
        <v>-7</v>
      </c>
      <c r="K65" s="116">
        <v>-18.421052631578949</v>
      </c>
    </row>
    <row r="66" spans="1:11" ht="14.1" customHeight="1" x14ac:dyDescent="0.2">
      <c r="A66" s="306">
        <v>82</v>
      </c>
      <c r="B66" s="307" t="s">
        <v>299</v>
      </c>
      <c r="C66" s="308"/>
      <c r="D66" s="113">
        <v>1.3388259526261586</v>
      </c>
      <c r="E66" s="115">
        <v>91</v>
      </c>
      <c r="F66" s="114">
        <v>101</v>
      </c>
      <c r="G66" s="114">
        <v>105</v>
      </c>
      <c r="H66" s="114">
        <v>107</v>
      </c>
      <c r="I66" s="140">
        <v>106</v>
      </c>
      <c r="J66" s="115">
        <v>-15</v>
      </c>
      <c r="K66" s="116">
        <v>-14.150943396226415</v>
      </c>
    </row>
    <row r="67" spans="1:11" ht="14.1" customHeight="1" x14ac:dyDescent="0.2">
      <c r="A67" s="306" t="s">
        <v>300</v>
      </c>
      <c r="B67" s="307" t="s">
        <v>301</v>
      </c>
      <c r="C67" s="308"/>
      <c r="D67" s="113">
        <v>0.55907017801971459</v>
      </c>
      <c r="E67" s="115">
        <v>38</v>
      </c>
      <c r="F67" s="114">
        <v>36</v>
      </c>
      <c r="G67" s="114">
        <v>38</v>
      </c>
      <c r="H67" s="114">
        <v>39</v>
      </c>
      <c r="I67" s="140">
        <v>31</v>
      </c>
      <c r="J67" s="115">
        <v>7</v>
      </c>
      <c r="K67" s="116">
        <v>22.580645161290324</v>
      </c>
    </row>
    <row r="68" spans="1:11" ht="14.1" customHeight="1" x14ac:dyDescent="0.2">
      <c r="A68" s="306" t="s">
        <v>302</v>
      </c>
      <c r="B68" s="307" t="s">
        <v>303</v>
      </c>
      <c r="C68" s="308"/>
      <c r="D68" s="113">
        <v>0.33838458143298517</v>
      </c>
      <c r="E68" s="115">
        <v>23</v>
      </c>
      <c r="F68" s="114">
        <v>32</v>
      </c>
      <c r="G68" s="114">
        <v>31</v>
      </c>
      <c r="H68" s="114">
        <v>33</v>
      </c>
      <c r="I68" s="140">
        <v>34</v>
      </c>
      <c r="J68" s="115">
        <v>-11</v>
      </c>
      <c r="K68" s="116">
        <v>-32.352941176470587</v>
      </c>
    </row>
    <row r="69" spans="1:11" ht="14.1" customHeight="1" x14ac:dyDescent="0.2">
      <c r="A69" s="306">
        <v>83</v>
      </c>
      <c r="B69" s="307" t="s">
        <v>304</v>
      </c>
      <c r="C69" s="308"/>
      <c r="D69" s="113">
        <v>2.1921435927615125</v>
      </c>
      <c r="E69" s="115">
        <v>149</v>
      </c>
      <c r="F69" s="114">
        <v>151</v>
      </c>
      <c r="G69" s="114">
        <v>155</v>
      </c>
      <c r="H69" s="114">
        <v>156</v>
      </c>
      <c r="I69" s="140">
        <v>160</v>
      </c>
      <c r="J69" s="115">
        <v>-11</v>
      </c>
      <c r="K69" s="116">
        <v>-6.875</v>
      </c>
    </row>
    <row r="70" spans="1:11" ht="14.1" customHeight="1" x14ac:dyDescent="0.2">
      <c r="A70" s="306" t="s">
        <v>305</v>
      </c>
      <c r="B70" s="307" t="s">
        <v>306</v>
      </c>
      <c r="C70" s="308"/>
      <c r="D70" s="113">
        <v>1.1328527291452111</v>
      </c>
      <c r="E70" s="115">
        <v>77</v>
      </c>
      <c r="F70" s="114">
        <v>84</v>
      </c>
      <c r="G70" s="114">
        <v>82</v>
      </c>
      <c r="H70" s="114">
        <v>89</v>
      </c>
      <c r="I70" s="140">
        <v>95</v>
      </c>
      <c r="J70" s="115">
        <v>-18</v>
      </c>
      <c r="K70" s="116">
        <v>-18.94736842105263</v>
      </c>
    </row>
    <row r="71" spans="1:11" ht="14.1" customHeight="1" x14ac:dyDescent="0.2">
      <c r="A71" s="306"/>
      <c r="B71" s="307" t="s">
        <v>307</v>
      </c>
      <c r="C71" s="308"/>
      <c r="D71" s="113">
        <v>0.57378255112549659</v>
      </c>
      <c r="E71" s="115">
        <v>39</v>
      </c>
      <c r="F71" s="114">
        <v>37</v>
      </c>
      <c r="G71" s="114">
        <v>37</v>
      </c>
      <c r="H71" s="114">
        <v>44</v>
      </c>
      <c r="I71" s="140">
        <v>46</v>
      </c>
      <c r="J71" s="115">
        <v>-7</v>
      </c>
      <c r="K71" s="116">
        <v>-15.217391304347826</v>
      </c>
    </row>
    <row r="72" spans="1:11" ht="14.1" customHeight="1" x14ac:dyDescent="0.2">
      <c r="A72" s="306">
        <v>84</v>
      </c>
      <c r="B72" s="307" t="s">
        <v>308</v>
      </c>
      <c r="C72" s="308"/>
      <c r="D72" s="113">
        <v>0.58849492423127847</v>
      </c>
      <c r="E72" s="115">
        <v>40</v>
      </c>
      <c r="F72" s="114">
        <v>45</v>
      </c>
      <c r="G72" s="114">
        <v>49</v>
      </c>
      <c r="H72" s="114">
        <v>46</v>
      </c>
      <c r="I72" s="140">
        <v>38</v>
      </c>
      <c r="J72" s="115">
        <v>2</v>
      </c>
      <c r="K72" s="116">
        <v>5.2631578947368425</v>
      </c>
    </row>
    <row r="73" spans="1:11" ht="14.1" customHeight="1" x14ac:dyDescent="0.2">
      <c r="A73" s="306" t="s">
        <v>309</v>
      </c>
      <c r="B73" s="307" t="s">
        <v>310</v>
      </c>
      <c r="C73" s="308"/>
      <c r="D73" s="113">
        <v>5.8849492423127849E-2</v>
      </c>
      <c r="E73" s="115">
        <v>4</v>
      </c>
      <c r="F73" s="114">
        <v>3</v>
      </c>
      <c r="G73" s="114" t="s">
        <v>514</v>
      </c>
      <c r="H73" s="114" t="s">
        <v>514</v>
      </c>
      <c r="I73" s="140" t="s">
        <v>514</v>
      </c>
      <c r="J73" s="115" t="s">
        <v>514</v>
      </c>
      <c r="K73" s="116" t="s">
        <v>514</v>
      </c>
    </row>
    <row r="74" spans="1:11" ht="14.1" customHeight="1" x14ac:dyDescent="0.2">
      <c r="A74" s="306" t="s">
        <v>311</v>
      </c>
      <c r="B74" s="307" t="s">
        <v>312</v>
      </c>
      <c r="C74" s="308"/>
      <c r="D74" s="113">
        <v>0.10298661174047374</v>
      </c>
      <c r="E74" s="115">
        <v>7</v>
      </c>
      <c r="F74" s="114">
        <v>12</v>
      </c>
      <c r="G74" s="114">
        <v>15</v>
      </c>
      <c r="H74" s="114">
        <v>13</v>
      </c>
      <c r="I74" s="140">
        <v>9</v>
      </c>
      <c r="J74" s="115">
        <v>-2</v>
      </c>
      <c r="K74" s="116">
        <v>-22.222222222222221</v>
      </c>
    </row>
    <row r="75" spans="1:11" ht="14.1" customHeight="1" x14ac:dyDescent="0.2">
      <c r="A75" s="306" t="s">
        <v>313</v>
      </c>
      <c r="B75" s="307" t="s">
        <v>314</v>
      </c>
      <c r="C75" s="308"/>
      <c r="D75" s="113" t="s">
        <v>514</v>
      </c>
      <c r="E75" s="115" t="s">
        <v>514</v>
      </c>
      <c r="F75" s="114" t="s">
        <v>514</v>
      </c>
      <c r="G75" s="114" t="s">
        <v>514</v>
      </c>
      <c r="H75" s="114" t="s">
        <v>514</v>
      </c>
      <c r="I75" s="140" t="s">
        <v>514</v>
      </c>
      <c r="J75" s="115" t="s">
        <v>514</v>
      </c>
      <c r="K75" s="116" t="s">
        <v>514</v>
      </c>
    </row>
    <row r="76" spans="1:11" ht="14.1" customHeight="1" x14ac:dyDescent="0.2">
      <c r="A76" s="306">
        <v>91</v>
      </c>
      <c r="B76" s="307" t="s">
        <v>315</v>
      </c>
      <c r="C76" s="308"/>
      <c r="D76" s="113">
        <v>8.8274238634691776E-2</v>
      </c>
      <c r="E76" s="115">
        <v>6</v>
      </c>
      <c r="F76" s="114">
        <v>8</v>
      </c>
      <c r="G76" s="114">
        <v>8</v>
      </c>
      <c r="H76" s="114">
        <v>8</v>
      </c>
      <c r="I76" s="140">
        <v>8</v>
      </c>
      <c r="J76" s="115">
        <v>-2</v>
      </c>
      <c r="K76" s="116">
        <v>-25</v>
      </c>
    </row>
    <row r="77" spans="1:11" ht="14.1" customHeight="1" x14ac:dyDescent="0.2">
      <c r="A77" s="306">
        <v>92</v>
      </c>
      <c r="B77" s="307" t="s">
        <v>316</v>
      </c>
      <c r="C77" s="308"/>
      <c r="D77" s="113">
        <v>0.2795350890098573</v>
      </c>
      <c r="E77" s="115">
        <v>19</v>
      </c>
      <c r="F77" s="114">
        <v>17</v>
      </c>
      <c r="G77" s="114">
        <v>18</v>
      </c>
      <c r="H77" s="114">
        <v>16</v>
      </c>
      <c r="I77" s="140">
        <v>17</v>
      </c>
      <c r="J77" s="115">
        <v>2</v>
      </c>
      <c r="K77" s="116">
        <v>11.764705882352942</v>
      </c>
    </row>
    <row r="78" spans="1:11" ht="14.1" customHeight="1" x14ac:dyDescent="0.2">
      <c r="A78" s="306">
        <v>93</v>
      </c>
      <c r="B78" s="307" t="s">
        <v>317</v>
      </c>
      <c r="C78" s="308"/>
      <c r="D78" s="113">
        <v>8.8274238634691776E-2</v>
      </c>
      <c r="E78" s="115">
        <v>6</v>
      </c>
      <c r="F78" s="114">
        <v>7</v>
      </c>
      <c r="G78" s="114">
        <v>8</v>
      </c>
      <c r="H78" s="114">
        <v>8</v>
      </c>
      <c r="I78" s="140">
        <v>7</v>
      </c>
      <c r="J78" s="115">
        <v>-1</v>
      </c>
      <c r="K78" s="116">
        <v>-14.285714285714286</v>
      </c>
    </row>
    <row r="79" spans="1:11" ht="14.1" customHeight="1" x14ac:dyDescent="0.2">
      <c r="A79" s="306">
        <v>94</v>
      </c>
      <c r="B79" s="307" t="s">
        <v>318</v>
      </c>
      <c r="C79" s="308"/>
      <c r="D79" s="113">
        <v>0.50022068559658672</v>
      </c>
      <c r="E79" s="115">
        <v>34</v>
      </c>
      <c r="F79" s="114">
        <v>36</v>
      </c>
      <c r="G79" s="114">
        <v>37</v>
      </c>
      <c r="H79" s="114">
        <v>36</v>
      </c>
      <c r="I79" s="140">
        <v>39</v>
      </c>
      <c r="J79" s="115">
        <v>-5</v>
      </c>
      <c r="K79" s="116">
        <v>-12.820512820512821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334</v>
      </c>
      <c r="C81" s="312"/>
      <c r="D81" s="125">
        <v>3.1190230984257763</v>
      </c>
      <c r="E81" s="143">
        <v>212</v>
      </c>
      <c r="F81" s="144">
        <v>214</v>
      </c>
      <c r="G81" s="144">
        <v>208</v>
      </c>
      <c r="H81" s="144">
        <v>216</v>
      </c>
      <c r="I81" s="145">
        <v>209</v>
      </c>
      <c r="J81" s="143">
        <v>3</v>
      </c>
      <c r="K81" s="146">
        <v>1.4354066985645932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4687</v>
      </c>
      <c r="G12" s="536">
        <v>4356</v>
      </c>
      <c r="H12" s="536">
        <v>4650</v>
      </c>
      <c r="I12" s="536">
        <v>3468</v>
      </c>
      <c r="J12" s="537">
        <v>4124</v>
      </c>
      <c r="K12" s="538">
        <v>563</v>
      </c>
      <c r="L12" s="349">
        <v>13.651794374393793</v>
      </c>
    </row>
    <row r="13" spans="1:17" s="110" customFormat="1" ht="15" customHeight="1" x14ac:dyDescent="0.2">
      <c r="A13" s="350" t="s">
        <v>345</v>
      </c>
      <c r="B13" s="351" t="s">
        <v>346</v>
      </c>
      <c r="C13" s="347"/>
      <c r="D13" s="347"/>
      <c r="E13" s="348"/>
      <c r="F13" s="536">
        <v>2529</v>
      </c>
      <c r="G13" s="536">
        <v>1731</v>
      </c>
      <c r="H13" s="536">
        <v>2576</v>
      </c>
      <c r="I13" s="536">
        <v>1945</v>
      </c>
      <c r="J13" s="537">
        <v>2416</v>
      </c>
      <c r="K13" s="538">
        <v>113</v>
      </c>
      <c r="L13" s="349">
        <v>4.677152317880795</v>
      </c>
    </row>
    <row r="14" spans="1:17" s="110" customFormat="1" ht="22.5" customHeight="1" x14ac:dyDescent="0.2">
      <c r="A14" s="350"/>
      <c r="B14" s="351" t="s">
        <v>347</v>
      </c>
      <c r="C14" s="347"/>
      <c r="D14" s="347"/>
      <c r="E14" s="348"/>
      <c r="F14" s="536">
        <v>2158</v>
      </c>
      <c r="G14" s="536">
        <v>2625</v>
      </c>
      <c r="H14" s="536">
        <v>2074</v>
      </c>
      <c r="I14" s="536">
        <v>1523</v>
      </c>
      <c r="J14" s="537">
        <v>1708</v>
      </c>
      <c r="K14" s="538">
        <v>450</v>
      </c>
      <c r="L14" s="349">
        <v>26.346604215456676</v>
      </c>
    </row>
    <row r="15" spans="1:17" s="110" customFormat="1" ht="15" customHeight="1" x14ac:dyDescent="0.2">
      <c r="A15" s="350" t="s">
        <v>348</v>
      </c>
      <c r="B15" s="351" t="s">
        <v>108</v>
      </c>
      <c r="C15" s="347"/>
      <c r="D15" s="347"/>
      <c r="E15" s="348"/>
      <c r="F15" s="536">
        <v>633</v>
      </c>
      <c r="G15" s="536">
        <v>583</v>
      </c>
      <c r="H15" s="536">
        <v>1552</v>
      </c>
      <c r="I15" s="536">
        <v>460</v>
      </c>
      <c r="J15" s="537">
        <v>581</v>
      </c>
      <c r="K15" s="538">
        <v>52</v>
      </c>
      <c r="L15" s="349">
        <v>8.9500860585197941</v>
      </c>
    </row>
    <row r="16" spans="1:17" s="110" customFormat="1" ht="15" customHeight="1" x14ac:dyDescent="0.2">
      <c r="A16" s="350"/>
      <c r="B16" s="351" t="s">
        <v>109</v>
      </c>
      <c r="C16" s="347"/>
      <c r="D16" s="347"/>
      <c r="E16" s="348"/>
      <c r="F16" s="536">
        <v>3347</v>
      </c>
      <c r="G16" s="536">
        <v>3043</v>
      </c>
      <c r="H16" s="536">
        <v>2654</v>
      </c>
      <c r="I16" s="536">
        <v>2493</v>
      </c>
      <c r="J16" s="537">
        <v>2919</v>
      </c>
      <c r="K16" s="538">
        <v>428</v>
      </c>
      <c r="L16" s="349">
        <v>14.662555669749914</v>
      </c>
    </row>
    <row r="17" spans="1:12" s="110" customFormat="1" ht="15" customHeight="1" x14ac:dyDescent="0.2">
      <c r="A17" s="350"/>
      <c r="B17" s="351" t="s">
        <v>110</v>
      </c>
      <c r="C17" s="347"/>
      <c r="D17" s="347"/>
      <c r="E17" s="348"/>
      <c r="F17" s="536">
        <v>649</v>
      </c>
      <c r="G17" s="536">
        <v>690</v>
      </c>
      <c r="H17" s="536">
        <v>398</v>
      </c>
      <c r="I17" s="536">
        <v>462</v>
      </c>
      <c r="J17" s="537">
        <v>574</v>
      </c>
      <c r="K17" s="538">
        <v>75</v>
      </c>
      <c r="L17" s="349">
        <v>13.066202090592334</v>
      </c>
    </row>
    <row r="18" spans="1:12" s="110" customFormat="1" ht="15" customHeight="1" x14ac:dyDescent="0.2">
      <c r="A18" s="350"/>
      <c r="B18" s="351" t="s">
        <v>111</v>
      </c>
      <c r="C18" s="347"/>
      <c r="D18" s="347"/>
      <c r="E18" s="348"/>
      <c r="F18" s="536">
        <v>58</v>
      </c>
      <c r="G18" s="536">
        <v>40</v>
      </c>
      <c r="H18" s="536">
        <v>46</v>
      </c>
      <c r="I18" s="536">
        <v>53</v>
      </c>
      <c r="J18" s="537">
        <v>50</v>
      </c>
      <c r="K18" s="538">
        <v>8</v>
      </c>
      <c r="L18" s="349">
        <v>16</v>
      </c>
    </row>
    <row r="19" spans="1:12" s="110" customFormat="1" ht="15" customHeight="1" x14ac:dyDescent="0.2">
      <c r="A19" s="118" t="s">
        <v>113</v>
      </c>
      <c r="B19" s="119" t="s">
        <v>181</v>
      </c>
      <c r="C19" s="347"/>
      <c r="D19" s="347"/>
      <c r="E19" s="348"/>
      <c r="F19" s="536">
        <v>3188</v>
      </c>
      <c r="G19" s="536">
        <v>2680</v>
      </c>
      <c r="H19" s="536">
        <v>3271</v>
      </c>
      <c r="I19" s="536">
        <v>2203</v>
      </c>
      <c r="J19" s="537">
        <v>2744</v>
      </c>
      <c r="K19" s="538">
        <v>444</v>
      </c>
      <c r="L19" s="349">
        <v>16.18075801749271</v>
      </c>
    </row>
    <row r="20" spans="1:12" s="110" customFormat="1" ht="15" customHeight="1" x14ac:dyDescent="0.2">
      <c r="A20" s="118"/>
      <c r="B20" s="119" t="s">
        <v>182</v>
      </c>
      <c r="C20" s="347"/>
      <c r="D20" s="347"/>
      <c r="E20" s="348"/>
      <c r="F20" s="536">
        <v>1499</v>
      </c>
      <c r="G20" s="536">
        <v>1676</v>
      </c>
      <c r="H20" s="536">
        <v>1379</v>
      </c>
      <c r="I20" s="536">
        <v>1265</v>
      </c>
      <c r="J20" s="537">
        <v>1380</v>
      </c>
      <c r="K20" s="538">
        <v>119</v>
      </c>
      <c r="L20" s="349">
        <v>8.6231884057971016</v>
      </c>
    </row>
    <row r="21" spans="1:12" s="110" customFormat="1" ht="15" customHeight="1" x14ac:dyDescent="0.2">
      <c r="A21" s="118" t="s">
        <v>113</v>
      </c>
      <c r="B21" s="119" t="s">
        <v>116</v>
      </c>
      <c r="C21" s="347"/>
      <c r="D21" s="347"/>
      <c r="E21" s="348"/>
      <c r="F21" s="536">
        <v>4188</v>
      </c>
      <c r="G21" s="536">
        <v>3901</v>
      </c>
      <c r="H21" s="536">
        <v>4107</v>
      </c>
      <c r="I21" s="536">
        <v>2964</v>
      </c>
      <c r="J21" s="537">
        <v>3531</v>
      </c>
      <c r="K21" s="538">
        <v>657</v>
      </c>
      <c r="L21" s="349">
        <v>18.606627017841973</v>
      </c>
    </row>
    <row r="22" spans="1:12" s="110" customFormat="1" ht="15" customHeight="1" x14ac:dyDescent="0.2">
      <c r="A22" s="118"/>
      <c r="B22" s="119" t="s">
        <v>117</v>
      </c>
      <c r="C22" s="347"/>
      <c r="D22" s="347"/>
      <c r="E22" s="348"/>
      <c r="F22" s="536">
        <v>498</v>
      </c>
      <c r="G22" s="536">
        <v>455</v>
      </c>
      <c r="H22" s="536">
        <v>542</v>
      </c>
      <c r="I22" s="536">
        <v>503</v>
      </c>
      <c r="J22" s="537">
        <v>593</v>
      </c>
      <c r="K22" s="538">
        <v>-95</v>
      </c>
      <c r="L22" s="349">
        <v>-16.020236087689714</v>
      </c>
    </row>
    <row r="23" spans="1:12" s="110" customFormat="1" ht="15" customHeight="1" x14ac:dyDescent="0.2">
      <c r="A23" s="352" t="s">
        <v>348</v>
      </c>
      <c r="B23" s="353" t="s">
        <v>193</v>
      </c>
      <c r="C23" s="354"/>
      <c r="D23" s="354"/>
      <c r="E23" s="355"/>
      <c r="F23" s="539">
        <v>125</v>
      </c>
      <c r="G23" s="539">
        <v>165</v>
      </c>
      <c r="H23" s="539">
        <v>829</v>
      </c>
      <c r="I23" s="539">
        <v>23</v>
      </c>
      <c r="J23" s="540">
        <v>95</v>
      </c>
      <c r="K23" s="541">
        <v>30</v>
      </c>
      <c r="L23" s="356">
        <v>31.578947368421051</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28.3</v>
      </c>
      <c r="G25" s="542">
        <v>28.9</v>
      </c>
      <c r="H25" s="542">
        <v>36</v>
      </c>
      <c r="I25" s="542">
        <v>36.299999999999997</v>
      </c>
      <c r="J25" s="542">
        <v>34.6</v>
      </c>
      <c r="K25" s="543" t="s">
        <v>350</v>
      </c>
      <c r="L25" s="364">
        <v>-6.3000000000000007</v>
      </c>
    </row>
    <row r="26" spans="1:12" s="110" customFormat="1" ht="15" customHeight="1" x14ac:dyDescent="0.2">
      <c r="A26" s="365" t="s">
        <v>105</v>
      </c>
      <c r="B26" s="366" t="s">
        <v>346</v>
      </c>
      <c r="C26" s="362"/>
      <c r="D26" s="362"/>
      <c r="E26" s="363"/>
      <c r="F26" s="542">
        <v>28.4</v>
      </c>
      <c r="G26" s="542">
        <v>32.1</v>
      </c>
      <c r="H26" s="542">
        <v>32.700000000000003</v>
      </c>
      <c r="I26" s="542">
        <v>34.299999999999997</v>
      </c>
      <c r="J26" s="544">
        <v>31.3</v>
      </c>
      <c r="K26" s="543" t="s">
        <v>350</v>
      </c>
      <c r="L26" s="364">
        <v>-2.9000000000000021</v>
      </c>
    </row>
    <row r="27" spans="1:12" s="110" customFormat="1" ht="15" customHeight="1" x14ac:dyDescent="0.2">
      <c r="A27" s="365"/>
      <c r="B27" s="366" t="s">
        <v>347</v>
      </c>
      <c r="C27" s="362"/>
      <c r="D27" s="362"/>
      <c r="E27" s="363"/>
      <c r="F27" s="542">
        <v>28.1</v>
      </c>
      <c r="G27" s="542">
        <v>26.7</v>
      </c>
      <c r="H27" s="542">
        <v>40.200000000000003</v>
      </c>
      <c r="I27" s="542">
        <v>38.9</v>
      </c>
      <c r="J27" s="542">
        <v>39.299999999999997</v>
      </c>
      <c r="K27" s="543" t="s">
        <v>350</v>
      </c>
      <c r="L27" s="364">
        <v>-11.199999999999996</v>
      </c>
    </row>
    <row r="28" spans="1:12" s="110" customFormat="1" ht="15" customHeight="1" x14ac:dyDescent="0.2">
      <c r="A28" s="365" t="s">
        <v>113</v>
      </c>
      <c r="B28" s="366" t="s">
        <v>108</v>
      </c>
      <c r="C28" s="362"/>
      <c r="D28" s="362"/>
      <c r="E28" s="363"/>
      <c r="F28" s="542">
        <v>47.2</v>
      </c>
      <c r="G28" s="542">
        <v>39.9</v>
      </c>
      <c r="H28" s="542">
        <v>44.3</v>
      </c>
      <c r="I28" s="542">
        <v>45.9</v>
      </c>
      <c r="J28" s="542">
        <v>43</v>
      </c>
      <c r="K28" s="543" t="s">
        <v>350</v>
      </c>
      <c r="L28" s="364">
        <v>4.2000000000000028</v>
      </c>
    </row>
    <row r="29" spans="1:12" s="110" customFormat="1" ht="11.25" x14ac:dyDescent="0.2">
      <c r="A29" s="365"/>
      <c r="B29" s="366" t="s">
        <v>109</v>
      </c>
      <c r="C29" s="362"/>
      <c r="D29" s="362"/>
      <c r="E29" s="363"/>
      <c r="F29" s="542">
        <v>25.6</v>
      </c>
      <c r="G29" s="542">
        <v>29.2</v>
      </c>
      <c r="H29" s="542">
        <v>34.4</v>
      </c>
      <c r="I29" s="542">
        <v>34.799999999999997</v>
      </c>
      <c r="J29" s="544">
        <v>31.6</v>
      </c>
      <c r="K29" s="543" t="s">
        <v>350</v>
      </c>
      <c r="L29" s="364">
        <v>-6</v>
      </c>
    </row>
    <row r="30" spans="1:12" s="110" customFormat="1" ht="15" customHeight="1" x14ac:dyDescent="0.2">
      <c r="A30" s="365"/>
      <c r="B30" s="366" t="s">
        <v>110</v>
      </c>
      <c r="C30" s="362"/>
      <c r="D30" s="362"/>
      <c r="E30" s="363"/>
      <c r="F30" s="542">
        <v>25.1</v>
      </c>
      <c r="G30" s="542">
        <v>20.399999999999999</v>
      </c>
      <c r="H30" s="542">
        <v>31.1</v>
      </c>
      <c r="I30" s="542">
        <v>34.5</v>
      </c>
      <c r="J30" s="542">
        <v>41</v>
      </c>
      <c r="K30" s="543" t="s">
        <v>350</v>
      </c>
      <c r="L30" s="364">
        <v>-15.899999999999999</v>
      </c>
    </row>
    <row r="31" spans="1:12" s="110" customFormat="1" ht="15" customHeight="1" x14ac:dyDescent="0.2">
      <c r="A31" s="365"/>
      <c r="B31" s="366" t="s">
        <v>111</v>
      </c>
      <c r="C31" s="362"/>
      <c r="D31" s="362"/>
      <c r="E31" s="363"/>
      <c r="F31" s="542">
        <v>37.9</v>
      </c>
      <c r="G31" s="542">
        <v>40</v>
      </c>
      <c r="H31" s="542">
        <v>52.2</v>
      </c>
      <c r="I31" s="542">
        <v>43.4</v>
      </c>
      <c r="J31" s="542">
        <v>44</v>
      </c>
      <c r="K31" s="543" t="s">
        <v>350</v>
      </c>
      <c r="L31" s="364">
        <v>-6.1000000000000014</v>
      </c>
    </row>
    <row r="32" spans="1:12" s="110" customFormat="1" ht="15" customHeight="1" x14ac:dyDescent="0.2">
      <c r="A32" s="367" t="s">
        <v>113</v>
      </c>
      <c r="B32" s="368" t="s">
        <v>181</v>
      </c>
      <c r="C32" s="362"/>
      <c r="D32" s="362"/>
      <c r="E32" s="363"/>
      <c r="F32" s="542">
        <v>25.3</v>
      </c>
      <c r="G32" s="542">
        <v>27.8</v>
      </c>
      <c r="H32" s="542">
        <v>33.5</v>
      </c>
      <c r="I32" s="542">
        <v>34.5</v>
      </c>
      <c r="J32" s="544">
        <v>30.8</v>
      </c>
      <c r="K32" s="543" t="s">
        <v>350</v>
      </c>
      <c r="L32" s="364">
        <v>-5.5</v>
      </c>
    </row>
    <row r="33" spans="1:12" s="110" customFormat="1" ht="15" customHeight="1" x14ac:dyDescent="0.2">
      <c r="A33" s="367"/>
      <c r="B33" s="368" t="s">
        <v>182</v>
      </c>
      <c r="C33" s="362"/>
      <c r="D33" s="362"/>
      <c r="E33" s="363"/>
      <c r="F33" s="542">
        <v>34.299999999999997</v>
      </c>
      <c r="G33" s="542">
        <v>30.5</v>
      </c>
      <c r="H33" s="542">
        <v>40.5</v>
      </c>
      <c r="I33" s="542">
        <v>39.5</v>
      </c>
      <c r="J33" s="542">
        <v>41.9</v>
      </c>
      <c r="K33" s="543" t="s">
        <v>350</v>
      </c>
      <c r="L33" s="364">
        <v>-7.6000000000000014</v>
      </c>
    </row>
    <row r="34" spans="1:12" s="369" customFormat="1" ht="15" customHeight="1" x14ac:dyDescent="0.2">
      <c r="A34" s="367" t="s">
        <v>113</v>
      </c>
      <c r="B34" s="368" t="s">
        <v>116</v>
      </c>
      <c r="C34" s="362"/>
      <c r="D34" s="362"/>
      <c r="E34" s="363"/>
      <c r="F34" s="542">
        <v>26.4</v>
      </c>
      <c r="G34" s="542">
        <v>26.4</v>
      </c>
      <c r="H34" s="542">
        <v>36.1</v>
      </c>
      <c r="I34" s="542">
        <v>35.9</v>
      </c>
      <c r="J34" s="542">
        <v>33.299999999999997</v>
      </c>
      <c r="K34" s="543" t="s">
        <v>350</v>
      </c>
      <c r="L34" s="364">
        <v>-6.8999999999999986</v>
      </c>
    </row>
    <row r="35" spans="1:12" s="369" customFormat="1" ht="11.25" x14ac:dyDescent="0.2">
      <c r="A35" s="370"/>
      <c r="B35" s="371" t="s">
        <v>117</v>
      </c>
      <c r="C35" s="372"/>
      <c r="D35" s="372"/>
      <c r="E35" s="373"/>
      <c r="F35" s="545">
        <v>43.5</v>
      </c>
      <c r="G35" s="545">
        <v>49.8</v>
      </c>
      <c r="H35" s="545">
        <v>35.6</v>
      </c>
      <c r="I35" s="545">
        <v>38.700000000000003</v>
      </c>
      <c r="J35" s="546">
        <v>42.1</v>
      </c>
      <c r="K35" s="547" t="s">
        <v>350</v>
      </c>
      <c r="L35" s="374">
        <v>1.3999999999999986</v>
      </c>
    </row>
    <row r="36" spans="1:12" s="369" customFormat="1" ht="15.95" customHeight="1" x14ac:dyDescent="0.2">
      <c r="A36" s="375" t="s">
        <v>351</v>
      </c>
      <c r="B36" s="376"/>
      <c r="C36" s="377"/>
      <c r="D36" s="376"/>
      <c r="E36" s="378"/>
      <c r="F36" s="548">
        <v>4522</v>
      </c>
      <c r="G36" s="548">
        <v>4140</v>
      </c>
      <c r="H36" s="548">
        <v>3670</v>
      </c>
      <c r="I36" s="548">
        <v>3403</v>
      </c>
      <c r="J36" s="548">
        <v>3981</v>
      </c>
      <c r="K36" s="549">
        <v>541</v>
      </c>
      <c r="L36" s="380">
        <v>13.589550364230092</v>
      </c>
    </row>
    <row r="37" spans="1:12" s="369" customFormat="1" ht="15.95" customHeight="1" x14ac:dyDescent="0.2">
      <c r="A37" s="381"/>
      <c r="B37" s="382" t="s">
        <v>113</v>
      </c>
      <c r="C37" s="382" t="s">
        <v>352</v>
      </c>
      <c r="D37" s="382"/>
      <c r="E37" s="383"/>
      <c r="F37" s="548">
        <v>1278</v>
      </c>
      <c r="G37" s="548">
        <v>1197</v>
      </c>
      <c r="H37" s="548">
        <v>1323</v>
      </c>
      <c r="I37" s="548">
        <v>1235</v>
      </c>
      <c r="J37" s="548">
        <v>1376</v>
      </c>
      <c r="K37" s="549">
        <v>-98</v>
      </c>
      <c r="L37" s="380">
        <v>-7.1220930232558137</v>
      </c>
    </row>
    <row r="38" spans="1:12" s="369" customFormat="1" ht="15.95" customHeight="1" x14ac:dyDescent="0.2">
      <c r="A38" s="381"/>
      <c r="B38" s="384" t="s">
        <v>105</v>
      </c>
      <c r="C38" s="384" t="s">
        <v>106</v>
      </c>
      <c r="D38" s="385"/>
      <c r="E38" s="383"/>
      <c r="F38" s="548">
        <v>2458</v>
      </c>
      <c r="G38" s="548">
        <v>1665</v>
      </c>
      <c r="H38" s="548">
        <v>2029</v>
      </c>
      <c r="I38" s="548">
        <v>1911</v>
      </c>
      <c r="J38" s="550">
        <v>2343</v>
      </c>
      <c r="K38" s="549">
        <v>115</v>
      </c>
      <c r="L38" s="380">
        <v>4.9082373026035002</v>
      </c>
    </row>
    <row r="39" spans="1:12" s="369" customFormat="1" ht="15.95" customHeight="1" x14ac:dyDescent="0.2">
      <c r="A39" s="381"/>
      <c r="B39" s="385"/>
      <c r="C39" s="382" t="s">
        <v>353</v>
      </c>
      <c r="D39" s="385"/>
      <c r="E39" s="383"/>
      <c r="F39" s="548">
        <v>699</v>
      </c>
      <c r="G39" s="548">
        <v>535</v>
      </c>
      <c r="H39" s="548">
        <v>663</v>
      </c>
      <c r="I39" s="548">
        <v>655</v>
      </c>
      <c r="J39" s="548">
        <v>733</v>
      </c>
      <c r="K39" s="549">
        <v>-34</v>
      </c>
      <c r="L39" s="380">
        <v>-4.6384720327421558</v>
      </c>
    </row>
    <row r="40" spans="1:12" s="369" customFormat="1" ht="15.95" customHeight="1" x14ac:dyDescent="0.2">
      <c r="A40" s="381"/>
      <c r="B40" s="384"/>
      <c r="C40" s="384" t="s">
        <v>107</v>
      </c>
      <c r="D40" s="385"/>
      <c r="E40" s="383"/>
      <c r="F40" s="548">
        <v>2064</v>
      </c>
      <c r="G40" s="548">
        <v>2475</v>
      </c>
      <c r="H40" s="548">
        <v>1641</v>
      </c>
      <c r="I40" s="548">
        <v>1492</v>
      </c>
      <c r="J40" s="548">
        <v>1638</v>
      </c>
      <c r="K40" s="549">
        <v>426</v>
      </c>
      <c r="L40" s="380">
        <v>26.007326007326007</v>
      </c>
    </row>
    <row r="41" spans="1:12" s="369" customFormat="1" ht="24" customHeight="1" x14ac:dyDescent="0.2">
      <c r="A41" s="381"/>
      <c r="B41" s="385"/>
      <c r="C41" s="382" t="s">
        <v>353</v>
      </c>
      <c r="D41" s="385"/>
      <c r="E41" s="383"/>
      <c r="F41" s="548">
        <v>579</v>
      </c>
      <c r="G41" s="548">
        <v>662</v>
      </c>
      <c r="H41" s="548">
        <v>660</v>
      </c>
      <c r="I41" s="548">
        <v>580</v>
      </c>
      <c r="J41" s="550">
        <v>643</v>
      </c>
      <c r="K41" s="549">
        <v>-64</v>
      </c>
      <c r="L41" s="380">
        <v>-9.9533437013996888</v>
      </c>
    </row>
    <row r="42" spans="1:12" s="110" customFormat="1" ht="15" customHeight="1" x14ac:dyDescent="0.2">
      <c r="A42" s="381"/>
      <c r="B42" s="384" t="s">
        <v>113</v>
      </c>
      <c r="C42" s="384" t="s">
        <v>354</v>
      </c>
      <c r="D42" s="385"/>
      <c r="E42" s="383"/>
      <c r="F42" s="548">
        <v>540</v>
      </c>
      <c r="G42" s="548">
        <v>398</v>
      </c>
      <c r="H42" s="548">
        <v>672</v>
      </c>
      <c r="I42" s="548">
        <v>431</v>
      </c>
      <c r="J42" s="548">
        <v>500</v>
      </c>
      <c r="K42" s="549">
        <v>40</v>
      </c>
      <c r="L42" s="380">
        <v>8</v>
      </c>
    </row>
    <row r="43" spans="1:12" s="110" customFormat="1" ht="15" customHeight="1" x14ac:dyDescent="0.2">
      <c r="A43" s="381"/>
      <c r="B43" s="385"/>
      <c r="C43" s="382" t="s">
        <v>353</v>
      </c>
      <c r="D43" s="385"/>
      <c r="E43" s="383"/>
      <c r="F43" s="548">
        <v>255</v>
      </c>
      <c r="G43" s="548">
        <v>159</v>
      </c>
      <c r="H43" s="548">
        <v>298</v>
      </c>
      <c r="I43" s="548">
        <v>198</v>
      </c>
      <c r="J43" s="548">
        <v>215</v>
      </c>
      <c r="K43" s="549">
        <v>40</v>
      </c>
      <c r="L43" s="380">
        <v>18.604651162790699</v>
      </c>
    </row>
    <row r="44" spans="1:12" s="110" customFormat="1" ht="15" customHeight="1" x14ac:dyDescent="0.2">
      <c r="A44" s="381"/>
      <c r="B44" s="384"/>
      <c r="C44" s="366" t="s">
        <v>109</v>
      </c>
      <c r="D44" s="385"/>
      <c r="E44" s="383"/>
      <c r="F44" s="548">
        <v>3278</v>
      </c>
      <c r="G44" s="548">
        <v>3017</v>
      </c>
      <c r="H44" s="548">
        <v>2556</v>
      </c>
      <c r="I44" s="548">
        <v>2467</v>
      </c>
      <c r="J44" s="550">
        <v>2860</v>
      </c>
      <c r="K44" s="549">
        <v>418</v>
      </c>
      <c r="L44" s="380">
        <v>14.615384615384615</v>
      </c>
    </row>
    <row r="45" spans="1:12" s="110" customFormat="1" ht="15" customHeight="1" x14ac:dyDescent="0.2">
      <c r="A45" s="381"/>
      <c r="B45" s="385"/>
      <c r="C45" s="382" t="s">
        <v>353</v>
      </c>
      <c r="D45" s="385"/>
      <c r="E45" s="383"/>
      <c r="F45" s="548">
        <v>839</v>
      </c>
      <c r="G45" s="548">
        <v>882</v>
      </c>
      <c r="H45" s="548">
        <v>878</v>
      </c>
      <c r="I45" s="548">
        <v>858</v>
      </c>
      <c r="J45" s="548">
        <v>905</v>
      </c>
      <c r="K45" s="549">
        <v>-66</v>
      </c>
      <c r="L45" s="380">
        <v>-7.2928176795580111</v>
      </c>
    </row>
    <row r="46" spans="1:12" s="110" customFormat="1" ht="15" customHeight="1" x14ac:dyDescent="0.2">
      <c r="A46" s="381"/>
      <c r="B46" s="384"/>
      <c r="C46" s="366" t="s">
        <v>110</v>
      </c>
      <c r="D46" s="385"/>
      <c r="E46" s="383"/>
      <c r="F46" s="548">
        <v>646</v>
      </c>
      <c r="G46" s="548">
        <v>685</v>
      </c>
      <c r="H46" s="548">
        <v>396</v>
      </c>
      <c r="I46" s="548">
        <v>452</v>
      </c>
      <c r="J46" s="548">
        <v>571</v>
      </c>
      <c r="K46" s="549">
        <v>75</v>
      </c>
      <c r="L46" s="380">
        <v>13.134851138353765</v>
      </c>
    </row>
    <row r="47" spans="1:12" s="110" customFormat="1" ht="15" customHeight="1" x14ac:dyDescent="0.2">
      <c r="A47" s="381"/>
      <c r="B47" s="385"/>
      <c r="C47" s="382" t="s">
        <v>353</v>
      </c>
      <c r="D47" s="385"/>
      <c r="E47" s="383"/>
      <c r="F47" s="548">
        <v>162</v>
      </c>
      <c r="G47" s="548">
        <v>140</v>
      </c>
      <c r="H47" s="548">
        <v>123</v>
      </c>
      <c r="I47" s="548">
        <v>156</v>
      </c>
      <c r="J47" s="550">
        <v>234</v>
      </c>
      <c r="K47" s="549">
        <v>-72</v>
      </c>
      <c r="L47" s="380">
        <v>-30.76923076923077</v>
      </c>
    </row>
    <row r="48" spans="1:12" s="110" customFormat="1" ht="15" customHeight="1" x14ac:dyDescent="0.2">
      <c r="A48" s="381"/>
      <c r="B48" s="385"/>
      <c r="C48" s="366" t="s">
        <v>111</v>
      </c>
      <c r="D48" s="386"/>
      <c r="E48" s="387"/>
      <c r="F48" s="548">
        <v>58</v>
      </c>
      <c r="G48" s="548">
        <v>40</v>
      </c>
      <c r="H48" s="548">
        <v>46</v>
      </c>
      <c r="I48" s="548">
        <v>53</v>
      </c>
      <c r="J48" s="548">
        <v>50</v>
      </c>
      <c r="K48" s="549">
        <v>8</v>
      </c>
      <c r="L48" s="380">
        <v>16</v>
      </c>
    </row>
    <row r="49" spans="1:12" s="110" customFormat="1" ht="15" customHeight="1" x14ac:dyDescent="0.2">
      <c r="A49" s="381"/>
      <c r="B49" s="385"/>
      <c r="C49" s="382" t="s">
        <v>353</v>
      </c>
      <c r="D49" s="385"/>
      <c r="E49" s="383"/>
      <c r="F49" s="548">
        <v>22</v>
      </c>
      <c r="G49" s="548">
        <v>16</v>
      </c>
      <c r="H49" s="548">
        <v>24</v>
      </c>
      <c r="I49" s="548">
        <v>23</v>
      </c>
      <c r="J49" s="548">
        <v>22</v>
      </c>
      <c r="K49" s="549">
        <v>0</v>
      </c>
      <c r="L49" s="380">
        <v>0</v>
      </c>
    </row>
    <row r="50" spans="1:12" s="110" customFormat="1" ht="15" customHeight="1" x14ac:dyDescent="0.2">
      <c r="A50" s="381"/>
      <c r="B50" s="384" t="s">
        <v>113</v>
      </c>
      <c r="C50" s="382" t="s">
        <v>181</v>
      </c>
      <c r="D50" s="385"/>
      <c r="E50" s="383"/>
      <c r="F50" s="548">
        <v>3046</v>
      </c>
      <c r="G50" s="548">
        <v>2478</v>
      </c>
      <c r="H50" s="548">
        <v>2321</v>
      </c>
      <c r="I50" s="548">
        <v>2166</v>
      </c>
      <c r="J50" s="550">
        <v>2632</v>
      </c>
      <c r="K50" s="549">
        <v>414</v>
      </c>
      <c r="L50" s="380">
        <v>15.729483282674773</v>
      </c>
    </row>
    <row r="51" spans="1:12" s="110" customFormat="1" ht="15" customHeight="1" x14ac:dyDescent="0.2">
      <c r="A51" s="381"/>
      <c r="B51" s="385"/>
      <c r="C51" s="382" t="s">
        <v>353</v>
      </c>
      <c r="D51" s="385"/>
      <c r="E51" s="383"/>
      <c r="F51" s="548">
        <v>771</v>
      </c>
      <c r="G51" s="548">
        <v>690</v>
      </c>
      <c r="H51" s="548">
        <v>777</v>
      </c>
      <c r="I51" s="548">
        <v>747</v>
      </c>
      <c r="J51" s="548">
        <v>811</v>
      </c>
      <c r="K51" s="549">
        <v>-40</v>
      </c>
      <c r="L51" s="380">
        <v>-4.9321824907521581</v>
      </c>
    </row>
    <row r="52" spans="1:12" s="110" customFormat="1" ht="15" customHeight="1" x14ac:dyDescent="0.2">
      <c r="A52" s="381"/>
      <c r="B52" s="384"/>
      <c r="C52" s="382" t="s">
        <v>182</v>
      </c>
      <c r="D52" s="385"/>
      <c r="E52" s="383"/>
      <c r="F52" s="548">
        <v>1476</v>
      </c>
      <c r="G52" s="548">
        <v>1662</v>
      </c>
      <c r="H52" s="548">
        <v>1349</v>
      </c>
      <c r="I52" s="548">
        <v>1237</v>
      </c>
      <c r="J52" s="548">
        <v>1349</v>
      </c>
      <c r="K52" s="549">
        <v>127</v>
      </c>
      <c r="L52" s="380">
        <v>9.4143810229799847</v>
      </c>
    </row>
    <row r="53" spans="1:12" s="269" customFormat="1" ht="11.25" customHeight="1" x14ac:dyDescent="0.2">
      <c r="A53" s="381"/>
      <c r="B53" s="385"/>
      <c r="C53" s="382" t="s">
        <v>353</v>
      </c>
      <c r="D53" s="385"/>
      <c r="E53" s="383"/>
      <c r="F53" s="548">
        <v>507</v>
      </c>
      <c r="G53" s="548">
        <v>507</v>
      </c>
      <c r="H53" s="548">
        <v>546</v>
      </c>
      <c r="I53" s="548">
        <v>488</v>
      </c>
      <c r="J53" s="550">
        <v>565</v>
      </c>
      <c r="K53" s="549">
        <v>-58</v>
      </c>
      <c r="L53" s="380">
        <v>-10.265486725663717</v>
      </c>
    </row>
    <row r="54" spans="1:12" s="151" customFormat="1" ht="12.75" customHeight="1" x14ac:dyDescent="0.2">
      <c r="A54" s="381"/>
      <c r="B54" s="384" t="s">
        <v>113</v>
      </c>
      <c r="C54" s="384" t="s">
        <v>116</v>
      </c>
      <c r="D54" s="385"/>
      <c r="E54" s="383"/>
      <c r="F54" s="548">
        <v>4027</v>
      </c>
      <c r="G54" s="548">
        <v>3700</v>
      </c>
      <c r="H54" s="548">
        <v>3177</v>
      </c>
      <c r="I54" s="548">
        <v>2906</v>
      </c>
      <c r="J54" s="548">
        <v>3404</v>
      </c>
      <c r="K54" s="549">
        <v>623</v>
      </c>
      <c r="L54" s="380">
        <v>18.301997649823736</v>
      </c>
    </row>
    <row r="55" spans="1:12" ht="11.25" x14ac:dyDescent="0.2">
      <c r="A55" s="381"/>
      <c r="B55" s="385"/>
      <c r="C55" s="382" t="s">
        <v>353</v>
      </c>
      <c r="D55" s="385"/>
      <c r="E55" s="383"/>
      <c r="F55" s="548">
        <v>1063</v>
      </c>
      <c r="G55" s="548">
        <v>978</v>
      </c>
      <c r="H55" s="548">
        <v>1148</v>
      </c>
      <c r="I55" s="548">
        <v>1043</v>
      </c>
      <c r="J55" s="548">
        <v>1133</v>
      </c>
      <c r="K55" s="549">
        <v>-70</v>
      </c>
      <c r="L55" s="380">
        <v>-6.1782877316857903</v>
      </c>
    </row>
    <row r="56" spans="1:12" ht="14.25" customHeight="1" x14ac:dyDescent="0.2">
      <c r="A56" s="381"/>
      <c r="B56" s="385"/>
      <c r="C56" s="384" t="s">
        <v>117</v>
      </c>
      <c r="D56" s="385"/>
      <c r="E56" s="383"/>
      <c r="F56" s="548">
        <v>494</v>
      </c>
      <c r="G56" s="548">
        <v>440</v>
      </c>
      <c r="H56" s="548">
        <v>492</v>
      </c>
      <c r="I56" s="548">
        <v>496</v>
      </c>
      <c r="J56" s="548">
        <v>577</v>
      </c>
      <c r="K56" s="549">
        <v>-83</v>
      </c>
      <c r="L56" s="380">
        <v>-14.38474870017331</v>
      </c>
    </row>
    <row r="57" spans="1:12" ht="18.75" customHeight="1" x14ac:dyDescent="0.2">
      <c r="A57" s="388"/>
      <c r="B57" s="389"/>
      <c r="C57" s="390" t="s">
        <v>353</v>
      </c>
      <c r="D57" s="389"/>
      <c r="E57" s="391"/>
      <c r="F57" s="551">
        <v>215</v>
      </c>
      <c r="G57" s="552">
        <v>219</v>
      </c>
      <c r="H57" s="552">
        <v>175</v>
      </c>
      <c r="I57" s="552">
        <v>192</v>
      </c>
      <c r="J57" s="552">
        <v>243</v>
      </c>
      <c r="K57" s="553">
        <f t="shared" ref="K57" si="0">IF(OR(F57=".",J57=".")=TRUE,".",IF(OR(F57="*",J57="*")=TRUE,"*",IF(AND(F57="-",J57="-")=TRUE,"-",IF(AND(ISNUMBER(J57),ISNUMBER(F57))=TRUE,IF(F57-J57=0,0,F57-J57),IF(ISNUMBER(F57)=TRUE,F57,-J57)))))</f>
        <v>-28</v>
      </c>
      <c r="L57" s="392">
        <f t="shared" ref="L57" si="1">IF(K57 =".",".",IF(K57 ="*","*",IF(K57="-","-",IF(K57=0,0,IF(OR(J57="-",J57=".",F57="-",F57=".")=TRUE,"X",IF(J57=0,"0,0",IF(ABS(K57*100/J57)&gt;250,".X",(K57*100/J57))))))))</f>
        <v>-11.522633744855968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4687</v>
      </c>
      <c r="E11" s="114">
        <v>4356</v>
      </c>
      <c r="F11" s="114">
        <v>4650</v>
      </c>
      <c r="G11" s="114">
        <v>3468</v>
      </c>
      <c r="H11" s="140">
        <v>4124</v>
      </c>
      <c r="I11" s="115">
        <v>563</v>
      </c>
      <c r="J11" s="116">
        <v>13.651794374393793</v>
      </c>
    </row>
    <row r="12" spans="1:15" s="110" customFormat="1" ht="24.95" customHeight="1" x14ac:dyDescent="0.2">
      <c r="A12" s="193" t="s">
        <v>132</v>
      </c>
      <c r="B12" s="194" t="s">
        <v>133</v>
      </c>
      <c r="C12" s="113">
        <v>2.7309579688500105</v>
      </c>
      <c r="D12" s="115">
        <v>128</v>
      </c>
      <c r="E12" s="114">
        <v>89</v>
      </c>
      <c r="F12" s="114">
        <v>92</v>
      </c>
      <c r="G12" s="114">
        <v>107</v>
      </c>
      <c r="H12" s="140">
        <v>182</v>
      </c>
      <c r="I12" s="115">
        <v>-54</v>
      </c>
      <c r="J12" s="116">
        <v>-29.670329670329672</v>
      </c>
    </row>
    <row r="13" spans="1:15" s="110" customFormat="1" ht="24.95" customHeight="1" x14ac:dyDescent="0.2">
      <c r="A13" s="193" t="s">
        <v>134</v>
      </c>
      <c r="B13" s="199" t="s">
        <v>214</v>
      </c>
      <c r="C13" s="113">
        <v>2.2829101770855558</v>
      </c>
      <c r="D13" s="115">
        <v>107</v>
      </c>
      <c r="E13" s="114">
        <v>37</v>
      </c>
      <c r="F13" s="114">
        <v>123</v>
      </c>
      <c r="G13" s="114">
        <v>51</v>
      </c>
      <c r="H13" s="140">
        <v>74</v>
      </c>
      <c r="I13" s="115">
        <v>33</v>
      </c>
      <c r="J13" s="116">
        <v>44.594594594594597</v>
      </c>
    </row>
    <row r="14" spans="1:15" s="287" customFormat="1" ht="24.95" customHeight="1" x14ac:dyDescent="0.2">
      <c r="A14" s="193" t="s">
        <v>215</v>
      </c>
      <c r="B14" s="199" t="s">
        <v>137</v>
      </c>
      <c r="C14" s="113">
        <v>20.034136974610625</v>
      </c>
      <c r="D14" s="115">
        <v>939</v>
      </c>
      <c r="E14" s="114">
        <v>371</v>
      </c>
      <c r="F14" s="114">
        <v>780</v>
      </c>
      <c r="G14" s="114">
        <v>536</v>
      </c>
      <c r="H14" s="140">
        <v>609</v>
      </c>
      <c r="I14" s="115">
        <v>330</v>
      </c>
      <c r="J14" s="116">
        <v>54.187192118226598</v>
      </c>
      <c r="K14" s="110"/>
      <c r="L14" s="110"/>
      <c r="M14" s="110"/>
      <c r="N14" s="110"/>
      <c r="O14" s="110"/>
    </row>
    <row r="15" spans="1:15" s="110" customFormat="1" ht="24.95" customHeight="1" x14ac:dyDescent="0.2">
      <c r="A15" s="193" t="s">
        <v>216</v>
      </c>
      <c r="B15" s="199" t="s">
        <v>217</v>
      </c>
      <c r="C15" s="113">
        <v>13.462769362065288</v>
      </c>
      <c r="D15" s="115">
        <v>631</v>
      </c>
      <c r="E15" s="114">
        <v>231</v>
      </c>
      <c r="F15" s="114">
        <v>335</v>
      </c>
      <c r="G15" s="114">
        <v>279</v>
      </c>
      <c r="H15" s="140">
        <v>336</v>
      </c>
      <c r="I15" s="115">
        <v>295</v>
      </c>
      <c r="J15" s="116">
        <v>87.797619047619051</v>
      </c>
    </row>
    <row r="16" spans="1:15" s="287" customFormat="1" ht="24.95" customHeight="1" x14ac:dyDescent="0.2">
      <c r="A16" s="193" t="s">
        <v>218</v>
      </c>
      <c r="B16" s="199" t="s">
        <v>141</v>
      </c>
      <c r="C16" s="113">
        <v>4.096436953275016</v>
      </c>
      <c r="D16" s="115">
        <v>192</v>
      </c>
      <c r="E16" s="114">
        <v>71</v>
      </c>
      <c r="F16" s="114">
        <v>177</v>
      </c>
      <c r="G16" s="114">
        <v>134</v>
      </c>
      <c r="H16" s="140">
        <v>163</v>
      </c>
      <c r="I16" s="115">
        <v>29</v>
      </c>
      <c r="J16" s="116">
        <v>17.791411042944784</v>
      </c>
      <c r="K16" s="110"/>
      <c r="L16" s="110"/>
      <c r="M16" s="110"/>
      <c r="N16" s="110"/>
      <c r="O16" s="110"/>
    </row>
    <row r="17" spans="1:15" s="110" customFormat="1" ht="24.95" customHeight="1" x14ac:dyDescent="0.2">
      <c r="A17" s="193" t="s">
        <v>142</v>
      </c>
      <c r="B17" s="199" t="s">
        <v>220</v>
      </c>
      <c r="C17" s="113">
        <v>2.474930659270322</v>
      </c>
      <c r="D17" s="115">
        <v>116</v>
      </c>
      <c r="E17" s="114">
        <v>69</v>
      </c>
      <c r="F17" s="114">
        <v>268</v>
      </c>
      <c r="G17" s="114">
        <v>123</v>
      </c>
      <c r="H17" s="140">
        <v>110</v>
      </c>
      <c r="I17" s="115">
        <v>6</v>
      </c>
      <c r="J17" s="116">
        <v>5.4545454545454541</v>
      </c>
    </row>
    <row r="18" spans="1:15" s="287" customFormat="1" ht="24.95" customHeight="1" x14ac:dyDescent="0.2">
      <c r="A18" s="201" t="s">
        <v>144</v>
      </c>
      <c r="B18" s="202" t="s">
        <v>145</v>
      </c>
      <c r="C18" s="113">
        <v>8.0221890334969057</v>
      </c>
      <c r="D18" s="115">
        <v>376</v>
      </c>
      <c r="E18" s="114">
        <v>169</v>
      </c>
      <c r="F18" s="114">
        <v>419</v>
      </c>
      <c r="G18" s="114">
        <v>318</v>
      </c>
      <c r="H18" s="140">
        <v>404</v>
      </c>
      <c r="I18" s="115">
        <v>-28</v>
      </c>
      <c r="J18" s="116">
        <v>-6.9306930693069306</v>
      </c>
      <c r="K18" s="110"/>
      <c r="L18" s="110"/>
      <c r="M18" s="110"/>
      <c r="N18" s="110"/>
      <c r="O18" s="110"/>
    </row>
    <row r="19" spans="1:15" s="110" customFormat="1" ht="24.95" customHeight="1" x14ac:dyDescent="0.2">
      <c r="A19" s="193" t="s">
        <v>146</v>
      </c>
      <c r="B19" s="199" t="s">
        <v>147</v>
      </c>
      <c r="C19" s="113">
        <v>10.155749946660977</v>
      </c>
      <c r="D19" s="115">
        <v>476</v>
      </c>
      <c r="E19" s="114">
        <v>424</v>
      </c>
      <c r="F19" s="114">
        <v>545</v>
      </c>
      <c r="G19" s="114">
        <v>402</v>
      </c>
      <c r="H19" s="140">
        <v>489</v>
      </c>
      <c r="I19" s="115">
        <v>-13</v>
      </c>
      <c r="J19" s="116">
        <v>-2.6584867075664622</v>
      </c>
    </row>
    <row r="20" spans="1:15" s="287" customFormat="1" ht="24.95" customHeight="1" x14ac:dyDescent="0.2">
      <c r="A20" s="193" t="s">
        <v>148</v>
      </c>
      <c r="B20" s="199" t="s">
        <v>149</v>
      </c>
      <c r="C20" s="113">
        <v>6.827394922125027</v>
      </c>
      <c r="D20" s="115">
        <v>320</v>
      </c>
      <c r="E20" s="114">
        <v>234</v>
      </c>
      <c r="F20" s="114">
        <v>265</v>
      </c>
      <c r="G20" s="114">
        <v>194</v>
      </c>
      <c r="H20" s="140">
        <v>229</v>
      </c>
      <c r="I20" s="115">
        <v>91</v>
      </c>
      <c r="J20" s="116">
        <v>39.737991266375545</v>
      </c>
      <c r="K20" s="110"/>
      <c r="L20" s="110"/>
      <c r="M20" s="110"/>
      <c r="N20" s="110"/>
      <c r="O20" s="110"/>
    </row>
    <row r="21" spans="1:15" s="110" customFormat="1" ht="24.95" customHeight="1" x14ac:dyDescent="0.2">
      <c r="A21" s="201" t="s">
        <v>150</v>
      </c>
      <c r="B21" s="202" t="s">
        <v>151</v>
      </c>
      <c r="C21" s="113">
        <v>4.3951354811179861</v>
      </c>
      <c r="D21" s="115">
        <v>206</v>
      </c>
      <c r="E21" s="114">
        <v>166</v>
      </c>
      <c r="F21" s="114">
        <v>224</v>
      </c>
      <c r="G21" s="114">
        <v>271</v>
      </c>
      <c r="H21" s="140">
        <v>230</v>
      </c>
      <c r="I21" s="115">
        <v>-24</v>
      </c>
      <c r="J21" s="116">
        <v>-10.434782608695652</v>
      </c>
    </row>
    <row r="22" spans="1:15" s="110" customFormat="1" ht="24.95" customHeight="1" x14ac:dyDescent="0.2">
      <c r="A22" s="201" t="s">
        <v>152</v>
      </c>
      <c r="B22" s="199" t="s">
        <v>153</v>
      </c>
      <c r="C22" s="113">
        <v>0.14934926392148495</v>
      </c>
      <c r="D22" s="115">
        <v>7</v>
      </c>
      <c r="E22" s="114">
        <v>9</v>
      </c>
      <c r="F22" s="114">
        <v>9</v>
      </c>
      <c r="G22" s="114">
        <v>13</v>
      </c>
      <c r="H22" s="140">
        <v>22</v>
      </c>
      <c r="I22" s="115">
        <v>-15</v>
      </c>
      <c r="J22" s="116">
        <v>-68.181818181818187</v>
      </c>
    </row>
    <row r="23" spans="1:15" s="110" customFormat="1" ht="24.95" customHeight="1" x14ac:dyDescent="0.2">
      <c r="A23" s="193" t="s">
        <v>154</v>
      </c>
      <c r="B23" s="199" t="s">
        <v>155</v>
      </c>
      <c r="C23" s="113">
        <v>0.42671218263281419</v>
      </c>
      <c r="D23" s="115">
        <v>20</v>
      </c>
      <c r="E23" s="114">
        <v>15</v>
      </c>
      <c r="F23" s="114">
        <v>14</v>
      </c>
      <c r="G23" s="114">
        <v>21</v>
      </c>
      <c r="H23" s="140">
        <v>14</v>
      </c>
      <c r="I23" s="115">
        <v>6</v>
      </c>
      <c r="J23" s="116">
        <v>42.857142857142854</v>
      </c>
    </row>
    <row r="24" spans="1:15" s="110" customFormat="1" ht="24.95" customHeight="1" x14ac:dyDescent="0.2">
      <c r="A24" s="193" t="s">
        <v>156</v>
      </c>
      <c r="B24" s="199" t="s">
        <v>221</v>
      </c>
      <c r="C24" s="113">
        <v>2.474930659270322</v>
      </c>
      <c r="D24" s="115">
        <v>116</v>
      </c>
      <c r="E24" s="114">
        <v>102</v>
      </c>
      <c r="F24" s="114">
        <v>222</v>
      </c>
      <c r="G24" s="114">
        <v>131</v>
      </c>
      <c r="H24" s="140">
        <v>135</v>
      </c>
      <c r="I24" s="115">
        <v>-19</v>
      </c>
      <c r="J24" s="116">
        <v>-14.074074074074074</v>
      </c>
    </row>
    <row r="25" spans="1:15" s="110" customFormat="1" ht="24.95" customHeight="1" x14ac:dyDescent="0.2">
      <c r="A25" s="193" t="s">
        <v>222</v>
      </c>
      <c r="B25" s="204" t="s">
        <v>159</v>
      </c>
      <c r="C25" s="113">
        <v>8.7902709622359723</v>
      </c>
      <c r="D25" s="115">
        <v>412</v>
      </c>
      <c r="E25" s="114">
        <v>487</v>
      </c>
      <c r="F25" s="114">
        <v>338</v>
      </c>
      <c r="G25" s="114">
        <v>320</v>
      </c>
      <c r="H25" s="140">
        <v>351</v>
      </c>
      <c r="I25" s="115">
        <v>61</v>
      </c>
      <c r="J25" s="116">
        <v>17.378917378917379</v>
      </c>
    </row>
    <row r="26" spans="1:15" s="110" customFormat="1" ht="24.95" customHeight="1" x14ac:dyDescent="0.2">
      <c r="A26" s="201">
        <v>782.78300000000002</v>
      </c>
      <c r="B26" s="203" t="s">
        <v>160</v>
      </c>
      <c r="C26" s="113">
        <v>6.0166417751226797</v>
      </c>
      <c r="D26" s="115">
        <v>282</v>
      </c>
      <c r="E26" s="114">
        <v>202</v>
      </c>
      <c r="F26" s="114">
        <v>283</v>
      </c>
      <c r="G26" s="114">
        <v>286</v>
      </c>
      <c r="H26" s="140">
        <v>311</v>
      </c>
      <c r="I26" s="115">
        <v>-29</v>
      </c>
      <c r="J26" s="116">
        <v>-9.32475884244373</v>
      </c>
    </row>
    <row r="27" spans="1:15" s="110" customFormat="1" ht="24.95" customHeight="1" x14ac:dyDescent="0.2">
      <c r="A27" s="193" t="s">
        <v>161</v>
      </c>
      <c r="B27" s="199" t="s">
        <v>162</v>
      </c>
      <c r="C27" s="113">
        <v>3.7764028163004055</v>
      </c>
      <c r="D27" s="115">
        <v>177</v>
      </c>
      <c r="E27" s="114">
        <v>98</v>
      </c>
      <c r="F27" s="114">
        <v>260</v>
      </c>
      <c r="G27" s="114">
        <v>160</v>
      </c>
      <c r="H27" s="140">
        <v>321</v>
      </c>
      <c r="I27" s="115">
        <v>-144</v>
      </c>
      <c r="J27" s="116">
        <v>-44.859813084112147</v>
      </c>
    </row>
    <row r="28" spans="1:15" s="110" customFormat="1" ht="24.95" customHeight="1" x14ac:dyDescent="0.2">
      <c r="A28" s="193" t="s">
        <v>163</v>
      </c>
      <c r="B28" s="199" t="s">
        <v>164</v>
      </c>
      <c r="C28" s="113">
        <v>2.7309579688500105</v>
      </c>
      <c r="D28" s="115">
        <v>128</v>
      </c>
      <c r="E28" s="114">
        <v>87</v>
      </c>
      <c r="F28" s="114">
        <v>141</v>
      </c>
      <c r="G28" s="114">
        <v>50</v>
      </c>
      <c r="H28" s="140">
        <v>114</v>
      </c>
      <c r="I28" s="115">
        <v>14</v>
      </c>
      <c r="J28" s="116">
        <v>12.280701754385966</v>
      </c>
    </row>
    <row r="29" spans="1:15" s="110" customFormat="1" ht="24.95" customHeight="1" x14ac:dyDescent="0.2">
      <c r="A29" s="193">
        <v>86</v>
      </c>
      <c r="B29" s="199" t="s">
        <v>165</v>
      </c>
      <c r="C29" s="113">
        <v>13.164070834222317</v>
      </c>
      <c r="D29" s="115">
        <v>617</v>
      </c>
      <c r="E29" s="114">
        <v>1525</v>
      </c>
      <c r="F29" s="114">
        <v>297</v>
      </c>
      <c r="G29" s="114">
        <v>169</v>
      </c>
      <c r="H29" s="140">
        <v>215</v>
      </c>
      <c r="I29" s="115">
        <v>402</v>
      </c>
      <c r="J29" s="116">
        <v>186.97674418604652</v>
      </c>
    </row>
    <row r="30" spans="1:15" s="110" customFormat="1" ht="24.95" customHeight="1" x14ac:dyDescent="0.2">
      <c r="A30" s="193">
        <v>87.88</v>
      </c>
      <c r="B30" s="204" t="s">
        <v>166</v>
      </c>
      <c r="C30" s="113">
        <v>5.6112652016215065</v>
      </c>
      <c r="D30" s="115">
        <v>263</v>
      </c>
      <c r="E30" s="114">
        <v>238</v>
      </c>
      <c r="F30" s="114">
        <v>501</v>
      </c>
      <c r="G30" s="114">
        <v>291</v>
      </c>
      <c r="H30" s="140">
        <v>290</v>
      </c>
      <c r="I30" s="115">
        <v>-27</v>
      </c>
      <c r="J30" s="116">
        <v>-9.3103448275862064</v>
      </c>
    </row>
    <row r="31" spans="1:15" s="110" customFormat="1" ht="24.95" customHeight="1" x14ac:dyDescent="0.2">
      <c r="A31" s="193" t="s">
        <v>167</v>
      </c>
      <c r="B31" s="199" t="s">
        <v>168</v>
      </c>
      <c r="C31" s="113">
        <v>2.4109238318754</v>
      </c>
      <c r="D31" s="115">
        <v>113</v>
      </c>
      <c r="E31" s="114">
        <v>103</v>
      </c>
      <c r="F31" s="114">
        <v>137</v>
      </c>
      <c r="G31" s="114">
        <v>145</v>
      </c>
      <c r="H31" s="140">
        <v>134</v>
      </c>
      <c r="I31" s="115">
        <v>-21</v>
      </c>
      <c r="J31" s="116">
        <v>-15.671641791044776</v>
      </c>
    </row>
    <row r="32" spans="1:15" s="110" customFormat="1" ht="24.95" customHeight="1" x14ac:dyDescent="0.2">
      <c r="A32" s="193"/>
      <c r="B32" s="204" t="s">
        <v>169</v>
      </c>
      <c r="C32" s="113" t="s">
        <v>514</v>
      </c>
      <c r="D32" s="115" t="s">
        <v>514</v>
      </c>
      <c r="E32" s="114" t="s">
        <v>514</v>
      </c>
      <c r="F32" s="114" t="s">
        <v>514</v>
      </c>
      <c r="G32" s="114" t="s">
        <v>514</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2.7309579688500105</v>
      </c>
      <c r="D34" s="115">
        <v>128</v>
      </c>
      <c r="E34" s="114">
        <v>89</v>
      </c>
      <c r="F34" s="114">
        <v>92</v>
      </c>
      <c r="G34" s="114">
        <v>107</v>
      </c>
      <c r="H34" s="140">
        <v>182</v>
      </c>
      <c r="I34" s="115">
        <v>-54</v>
      </c>
      <c r="J34" s="116">
        <v>-29.670329670329672</v>
      </c>
    </row>
    <row r="35" spans="1:10" s="110" customFormat="1" ht="24.95" customHeight="1" x14ac:dyDescent="0.2">
      <c r="A35" s="292" t="s">
        <v>171</v>
      </c>
      <c r="B35" s="293" t="s">
        <v>172</v>
      </c>
      <c r="C35" s="113">
        <v>30.339236185193087</v>
      </c>
      <c r="D35" s="115">
        <v>1422</v>
      </c>
      <c r="E35" s="114">
        <v>577</v>
      </c>
      <c r="F35" s="114">
        <v>1322</v>
      </c>
      <c r="G35" s="114">
        <v>905</v>
      </c>
      <c r="H35" s="140">
        <v>1087</v>
      </c>
      <c r="I35" s="115">
        <v>335</v>
      </c>
      <c r="J35" s="116">
        <v>30.818767249310028</v>
      </c>
    </row>
    <row r="36" spans="1:10" s="110" customFormat="1" ht="24.95" customHeight="1" x14ac:dyDescent="0.2">
      <c r="A36" s="294" t="s">
        <v>173</v>
      </c>
      <c r="B36" s="295" t="s">
        <v>174</v>
      </c>
      <c r="C36" s="125">
        <v>66.929805845956906</v>
      </c>
      <c r="D36" s="143">
        <v>3137</v>
      </c>
      <c r="E36" s="144">
        <v>3690</v>
      </c>
      <c r="F36" s="144">
        <v>3236</v>
      </c>
      <c r="G36" s="144">
        <v>2453</v>
      </c>
      <c r="H36" s="145">
        <v>2855</v>
      </c>
      <c r="I36" s="143">
        <v>282</v>
      </c>
      <c r="J36" s="146">
        <v>9.8774080560420323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4687</v>
      </c>
      <c r="F11" s="264">
        <v>4356</v>
      </c>
      <c r="G11" s="264">
        <v>4650</v>
      </c>
      <c r="H11" s="264">
        <v>3468</v>
      </c>
      <c r="I11" s="265">
        <v>4124</v>
      </c>
      <c r="J11" s="263">
        <v>563</v>
      </c>
      <c r="K11" s="266">
        <v>13.651794374393793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24.045231491359079</v>
      </c>
      <c r="E13" s="115">
        <v>1127</v>
      </c>
      <c r="F13" s="114">
        <v>901</v>
      </c>
      <c r="G13" s="114">
        <v>1168</v>
      </c>
      <c r="H13" s="114">
        <v>955</v>
      </c>
      <c r="I13" s="140">
        <v>1011</v>
      </c>
      <c r="J13" s="115">
        <v>116</v>
      </c>
      <c r="K13" s="116">
        <v>11.473788328387736</v>
      </c>
    </row>
    <row r="14" spans="1:15" ht="15.95" customHeight="1" x14ac:dyDescent="0.2">
      <c r="A14" s="306" t="s">
        <v>230</v>
      </c>
      <c r="B14" s="307"/>
      <c r="C14" s="308"/>
      <c r="D14" s="113">
        <v>56.411350544058031</v>
      </c>
      <c r="E14" s="115">
        <v>2644</v>
      </c>
      <c r="F14" s="114">
        <v>2598</v>
      </c>
      <c r="G14" s="114">
        <v>2955</v>
      </c>
      <c r="H14" s="114">
        <v>2118</v>
      </c>
      <c r="I14" s="140">
        <v>2511</v>
      </c>
      <c r="J14" s="115">
        <v>133</v>
      </c>
      <c r="K14" s="116">
        <v>5.296694544006372</v>
      </c>
    </row>
    <row r="15" spans="1:15" ht="15.95" customHeight="1" x14ac:dyDescent="0.2">
      <c r="A15" s="306" t="s">
        <v>231</v>
      </c>
      <c r="B15" s="307"/>
      <c r="C15" s="308"/>
      <c r="D15" s="113">
        <v>9.5370172818433971</v>
      </c>
      <c r="E15" s="115">
        <v>447</v>
      </c>
      <c r="F15" s="114">
        <v>383</v>
      </c>
      <c r="G15" s="114">
        <v>245</v>
      </c>
      <c r="H15" s="114">
        <v>201</v>
      </c>
      <c r="I15" s="140">
        <v>288</v>
      </c>
      <c r="J15" s="115">
        <v>159</v>
      </c>
      <c r="K15" s="116">
        <v>55.208333333333336</v>
      </c>
    </row>
    <row r="16" spans="1:15" ht="15.95" customHeight="1" x14ac:dyDescent="0.2">
      <c r="A16" s="306" t="s">
        <v>232</v>
      </c>
      <c r="B16" s="307"/>
      <c r="C16" s="308"/>
      <c r="D16" s="113">
        <v>9.8997226370812879</v>
      </c>
      <c r="E16" s="115">
        <v>464</v>
      </c>
      <c r="F16" s="114">
        <v>470</v>
      </c>
      <c r="G16" s="114">
        <v>272</v>
      </c>
      <c r="H16" s="114">
        <v>188</v>
      </c>
      <c r="I16" s="140">
        <v>301</v>
      </c>
      <c r="J16" s="115">
        <v>163</v>
      </c>
      <c r="K16" s="116">
        <v>54.152823920265782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2.3255813953488373</v>
      </c>
      <c r="E18" s="115">
        <v>109</v>
      </c>
      <c r="F18" s="114">
        <v>38</v>
      </c>
      <c r="G18" s="114">
        <v>97</v>
      </c>
      <c r="H18" s="114">
        <v>82</v>
      </c>
      <c r="I18" s="140">
        <v>110</v>
      </c>
      <c r="J18" s="115">
        <v>-1</v>
      </c>
      <c r="K18" s="116">
        <v>-0.90909090909090906</v>
      </c>
    </row>
    <row r="19" spans="1:11" ht="14.1" customHeight="1" x14ac:dyDescent="0.2">
      <c r="A19" s="306" t="s">
        <v>235</v>
      </c>
      <c r="B19" s="307" t="s">
        <v>236</v>
      </c>
      <c r="C19" s="308"/>
      <c r="D19" s="113">
        <v>1.7921911670578194</v>
      </c>
      <c r="E19" s="115">
        <v>84</v>
      </c>
      <c r="F19" s="114">
        <v>18</v>
      </c>
      <c r="G19" s="114">
        <v>57</v>
      </c>
      <c r="H19" s="114">
        <v>47</v>
      </c>
      <c r="I19" s="140">
        <v>71</v>
      </c>
      <c r="J19" s="115">
        <v>13</v>
      </c>
      <c r="K19" s="116">
        <v>18.309859154929576</v>
      </c>
    </row>
    <row r="20" spans="1:11" ht="14.1" customHeight="1" x14ac:dyDescent="0.2">
      <c r="A20" s="306">
        <v>12</v>
      </c>
      <c r="B20" s="307" t="s">
        <v>237</v>
      </c>
      <c r="C20" s="308"/>
      <c r="D20" s="113">
        <v>1.2161297205035204</v>
      </c>
      <c r="E20" s="115">
        <v>57</v>
      </c>
      <c r="F20" s="114">
        <v>65</v>
      </c>
      <c r="G20" s="114">
        <v>43</v>
      </c>
      <c r="H20" s="114">
        <v>72</v>
      </c>
      <c r="I20" s="140">
        <v>84</v>
      </c>
      <c r="J20" s="115">
        <v>-27</v>
      </c>
      <c r="K20" s="116">
        <v>-32.142857142857146</v>
      </c>
    </row>
    <row r="21" spans="1:11" ht="14.1" customHeight="1" x14ac:dyDescent="0.2">
      <c r="A21" s="306">
        <v>21</v>
      </c>
      <c r="B21" s="307" t="s">
        <v>238</v>
      </c>
      <c r="C21" s="308"/>
      <c r="D21" s="113">
        <v>0.66140388308086195</v>
      </c>
      <c r="E21" s="115">
        <v>31</v>
      </c>
      <c r="F21" s="114">
        <v>10</v>
      </c>
      <c r="G21" s="114">
        <v>29</v>
      </c>
      <c r="H21" s="114">
        <v>28</v>
      </c>
      <c r="I21" s="140">
        <v>31</v>
      </c>
      <c r="J21" s="115">
        <v>0</v>
      </c>
      <c r="K21" s="116">
        <v>0</v>
      </c>
    </row>
    <row r="22" spans="1:11" ht="14.1" customHeight="1" x14ac:dyDescent="0.2">
      <c r="A22" s="306">
        <v>22</v>
      </c>
      <c r="B22" s="307" t="s">
        <v>239</v>
      </c>
      <c r="C22" s="308"/>
      <c r="D22" s="113">
        <v>0.85342436526562837</v>
      </c>
      <c r="E22" s="115">
        <v>40</v>
      </c>
      <c r="F22" s="114">
        <v>23</v>
      </c>
      <c r="G22" s="114">
        <v>91</v>
      </c>
      <c r="H22" s="114">
        <v>49</v>
      </c>
      <c r="I22" s="140">
        <v>58</v>
      </c>
      <c r="J22" s="115">
        <v>-18</v>
      </c>
      <c r="K22" s="116">
        <v>-31.03448275862069</v>
      </c>
    </row>
    <row r="23" spans="1:11" ht="14.1" customHeight="1" x14ac:dyDescent="0.2">
      <c r="A23" s="306">
        <v>23</v>
      </c>
      <c r="B23" s="307" t="s">
        <v>240</v>
      </c>
      <c r="C23" s="308"/>
      <c r="D23" s="113">
        <v>0.29869852784296991</v>
      </c>
      <c r="E23" s="115">
        <v>14</v>
      </c>
      <c r="F23" s="114">
        <v>5</v>
      </c>
      <c r="G23" s="114">
        <v>29</v>
      </c>
      <c r="H23" s="114">
        <v>12</v>
      </c>
      <c r="I23" s="140">
        <v>22</v>
      </c>
      <c r="J23" s="115">
        <v>-8</v>
      </c>
      <c r="K23" s="116">
        <v>-36.363636363636367</v>
      </c>
    </row>
    <row r="24" spans="1:11" ht="14.1" customHeight="1" x14ac:dyDescent="0.2">
      <c r="A24" s="306">
        <v>24</v>
      </c>
      <c r="B24" s="307" t="s">
        <v>241</v>
      </c>
      <c r="C24" s="308"/>
      <c r="D24" s="113">
        <v>3.4563686793257946</v>
      </c>
      <c r="E24" s="115">
        <v>162</v>
      </c>
      <c r="F24" s="114">
        <v>59</v>
      </c>
      <c r="G24" s="114">
        <v>266</v>
      </c>
      <c r="H24" s="114">
        <v>106</v>
      </c>
      <c r="I24" s="140">
        <v>135</v>
      </c>
      <c r="J24" s="115">
        <v>27</v>
      </c>
      <c r="K24" s="116">
        <v>20</v>
      </c>
    </row>
    <row r="25" spans="1:11" ht="14.1" customHeight="1" x14ac:dyDescent="0.2">
      <c r="A25" s="306">
        <v>25</v>
      </c>
      <c r="B25" s="307" t="s">
        <v>242</v>
      </c>
      <c r="C25" s="308"/>
      <c r="D25" s="113">
        <v>3.7550672071687647</v>
      </c>
      <c r="E25" s="115">
        <v>176</v>
      </c>
      <c r="F25" s="114">
        <v>106</v>
      </c>
      <c r="G25" s="114">
        <v>164</v>
      </c>
      <c r="H25" s="114">
        <v>116</v>
      </c>
      <c r="I25" s="140">
        <v>185</v>
      </c>
      <c r="J25" s="115">
        <v>-9</v>
      </c>
      <c r="K25" s="116">
        <v>-4.8648648648648649</v>
      </c>
    </row>
    <row r="26" spans="1:11" ht="14.1" customHeight="1" x14ac:dyDescent="0.2">
      <c r="A26" s="306">
        <v>26</v>
      </c>
      <c r="B26" s="307" t="s">
        <v>243</v>
      </c>
      <c r="C26" s="308"/>
      <c r="D26" s="113">
        <v>2.1548965222957115</v>
      </c>
      <c r="E26" s="115">
        <v>101</v>
      </c>
      <c r="F26" s="114">
        <v>51</v>
      </c>
      <c r="G26" s="114">
        <v>112</v>
      </c>
      <c r="H26" s="114">
        <v>65</v>
      </c>
      <c r="I26" s="140">
        <v>131</v>
      </c>
      <c r="J26" s="115">
        <v>-30</v>
      </c>
      <c r="K26" s="116">
        <v>-22.900763358778626</v>
      </c>
    </row>
    <row r="27" spans="1:11" ht="14.1" customHeight="1" x14ac:dyDescent="0.2">
      <c r="A27" s="306">
        <v>27</v>
      </c>
      <c r="B27" s="307" t="s">
        <v>244</v>
      </c>
      <c r="C27" s="308"/>
      <c r="D27" s="113">
        <v>1.9842116492425859</v>
      </c>
      <c r="E27" s="115">
        <v>93</v>
      </c>
      <c r="F27" s="114">
        <v>65</v>
      </c>
      <c r="G27" s="114">
        <v>75</v>
      </c>
      <c r="H27" s="114">
        <v>62</v>
      </c>
      <c r="I27" s="140">
        <v>47</v>
      </c>
      <c r="J27" s="115">
        <v>46</v>
      </c>
      <c r="K27" s="116">
        <v>97.872340425531917</v>
      </c>
    </row>
    <row r="28" spans="1:11" ht="14.1" customHeight="1" x14ac:dyDescent="0.2">
      <c r="A28" s="306">
        <v>28</v>
      </c>
      <c r="B28" s="307" t="s">
        <v>245</v>
      </c>
      <c r="C28" s="308"/>
      <c r="D28" s="113">
        <v>0.2346917004480478</v>
      </c>
      <c r="E28" s="115">
        <v>11</v>
      </c>
      <c r="F28" s="114" t="s">
        <v>514</v>
      </c>
      <c r="G28" s="114" t="s">
        <v>514</v>
      </c>
      <c r="H28" s="114" t="s">
        <v>514</v>
      </c>
      <c r="I28" s="140">
        <v>3</v>
      </c>
      <c r="J28" s="115">
        <v>8</v>
      </c>
      <c r="K28" s="116" t="s">
        <v>515</v>
      </c>
    </row>
    <row r="29" spans="1:11" ht="14.1" customHeight="1" x14ac:dyDescent="0.2">
      <c r="A29" s="306">
        <v>29</v>
      </c>
      <c r="B29" s="307" t="s">
        <v>246</v>
      </c>
      <c r="C29" s="308"/>
      <c r="D29" s="113">
        <v>5.1205461915937702</v>
      </c>
      <c r="E29" s="115">
        <v>240</v>
      </c>
      <c r="F29" s="114">
        <v>242</v>
      </c>
      <c r="G29" s="114">
        <v>321</v>
      </c>
      <c r="H29" s="114">
        <v>292</v>
      </c>
      <c r="I29" s="140">
        <v>344</v>
      </c>
      <c r="J29" s="115">
        <v>-104</v>
      </c>
      <c r="K29" s="116">
        <v>-30.232558139534884</v>
      </c>
    </row>
    <row r="30" spans="1:11" ht="14.1" customHeight="1" x14ac:dyDescent="0.2">
      <c r="A30" s="306" t="s">
        <v>247</v>
      </c>
      <c r="B30" s="307" t="s">
        <v>248</v>
      </c>
      <c r="C30" s="308"/>
      <c r="D30" s="113">
        <v>2.9443140601664179</v>
      </c>
      <c r="E30" s="115">
        <v>138</v>
      </c>
      <c r="F30" s="114">
        <v>134</v>
      </c>
      <c r="G30" s="114">
        <v>200</v>
      </c>
      <c r="H30" s="114">
        <v>183</v>
      </c>
      <c r="I30" s="140">
        <v>228</v>
      </c>
      <c r="J30" s="115">
        <v>-90</v>
      </c>
      <c r="K30" s="116">
        <v>-39.473684210526315</v>
      </c>
    </row>
    <row r="31" spans="1:11" ht="14.1" customHeight="1" x14ac:dyDescent="0.2">
      <c r="A31" s="306" t="s">
        <v>249</v>
      </c>
      <c r="B31" s="307" t="s">
        <v>250</v>
      </c>
      <c r="C31" s="308"/>
      <c r="D31" s="113">
        <v>2.0695540857691488</v>
      </c>
      <c r="E31" s="115">
        <v>97</v>
      </c>
      <c r="F31" s="114">
        <v>105</v>
      </c>
      <c r="G31" s="114">
        <v>118</v>
      </c>
      <c r="H31" s="114" t="s">
        <v>514</v>
      </c>
      <c r="I31" s="140" t="s">
        <v>514</v>
      </c>
      <c r="J31" s="115" t="s">
        <v>514</v>
      </c>
      <c r="K31" s="116" t="s">
        <v>514</v>
      </c>
    </row>
    <row r="32" spans="1:11" ht="14.1" customHeight="1" x14ac:dyDescent="0.2">
      <c r="A32" s="306">
        <v>31</v>
      </c>
      <c r="B32" s="307" t="s">
        <v>251</v>
      </c>
      <c r="C32" s="308"/>
      <c r="D32" s="113">
        <v>0.32003413697461064</v>
      </c>
      <c r="E32" s="115">
        <v>15</v>
      </c>
      <c r="F32" s="114">
        <v>10</v>
      </c>
      <c r="G32" s="114">
        <v>12</v>
      </c>
      <c r="H32" s="114">
        <v>13</v>
      </c>
      <c r="I32" s="140">
        <v>15</v>
      </c>
      <c r="J32" s="115">
        <v>0</v>
      </c>
      <c r="K32" s="116">
        <v>0</v>
      </c>
    </row>
    <row r="33" spans="1:11" ht="14.1" customHeight="1" x14ac:dyDescent="0.2">
      <c r="A33" s="306">
        <v>32</v>
      </c>
      <c r="B33" s="307" t="s">
        <v>252</v>
      </c>
      <c r="C33" s="308"/>
      <c r="D33" s="113">
        <v>3.5630467249839981</v>
      </c>
      <c r="E33" s="115">
        <v>167</v>
      </c>
      <c r="F33" s="114">
        <v>52</v>
      </c>
      <c r="G33" s="114">
        <v>179</v>
      </c>
      <c r="H33" s="114">
        <v>165</v>
      </c>
      <c r="I33" s="140">
        <v>196</v>
      </c>
      <c r="J33" s="115">
        <v>-29</v>
      </c>
      <c r="K33" s="116">
        <v>-14.795918367346939</v>
      </c>
    </row>
    <row r="34" spans="1:11" ht="14.1" customHeight="1" x14ac:dyDescent="0.2">
      <c r="A34" s="306">
        <v>33</v>
      </c>
      <c r="B34" s="307" t="s">
        <v>253</v>
      </c>
      <c r="C34" s="308"/>
      <c r="D34" s="113">
        <v>1.2801365478984426</v>
      </c>
      <c r="E34" s="115">
        <v>60</v>
      </c>
      <c r="F34" s="114">
        <v>24</v>
      </c>
      <c r="G34" s="114">
        <v>48</v>
      </c>
      <c r="H34" s="114">
        <v>33</v>
      </c>
      <c r="I34" s="140">
        <v>59</v>
      </c>
      <c r="J34" s="115">
        <v>1</v>
      </c>
      <c r="K34" s="116">
        <v>1.6949152542372881</v>
      </c>
    </row>
    <row r="35" spans="1:11" ht="14.1" customHeight="1" x14ac:dyDescent="0.2">
      <c r="A35" s="306">
        <v>34</v>
      </c>
      <c r="B35" s="307" t="s">
        <v>254</v>
      </c>
      <c r="C35" s="308"/>
      <c r="D35" s="113">
        <v>3.2856838062726692</v>
      </c>
      <c r="E35" s="115">
        <v>154</v>
      </c>
      <c r="F35" s="114">
        <v>76</v>
      </c>
      <c r="G35" s="114">
        <v>145</v>
      </c>
      <c r="H35" s="114">
        <v>167</v>
      </c>
      <c r="I35" s="140">
        <v>165</v>
      </c>
      <c r="J35" s="115">
        <v>-11</v>
      </c>
      <c r="K35" s="116">
        <v>-6.666666666666667</v>
      </c>
    </row>
    <row r="36" spans="1:11" ht="14.1" customHeight="1" x14ac:dyDescent="0.2">
      <c r="A36" s="306">
        <v>41</v>
      </c>
      <c r="B36" s="307" t="s">
        <v>255</v>
      </c>
      <c r="C36" s="308"/>
      <c r="D36" s="113">
        <v>1.0027736291871132</v>
      </c>
      <c r="E36" s="115">
        <v>47</v>
      </c>
      <c r="F36" s="114">
        <v>30</v>
      </c>
      <c r="G36" s="114">
        <v>48</v>
      </c>
      <c r="H36" s="114">
        <v>29</v>
      </c>
      <c r="I36" s="140">
        <v>31</v>
      </c>
      <c r="J36" s="115">
        <v>16</v>
      </c>
      <c r="K36" s="116">
        <v>51.612903225806448</v>
      </c>
    </row>
    <row r="37" spans="1:11" ht="14.1" customHeight="1" x14ac:dyDescent="0.2">
      <c r="A37" s="306">
        <v>42</v>
      </c>
      <c r="B37" s="307" t="s">
        <v>256</v>
      </c>
      <c r="C37" s="308"/>
      <c r="D37" s="113">
        <v>6.4006827394922125E-2</v>
      </c>
      <c r="E37" s="115">
        <v>3</v>
      </c>
      <c r="F37" s="114" t="s">
        <v>514</v>
      </c>
      <c r="G37" s="114" t="s">
        <v>514</v>
      </c>
      <c r="H37" s="114" t="s">
        <v>514</v>
      </c>
      <c r="I37" s="140">
        <v>4</v>
      </c>
      <c r="J37" s="115">
        <v>-1</v>
      </c>
      <c r="K37" s="116">
        <v>-25</v>
      </c>
    </row>
    <row r="38" spans="1:11" ht="14.1" customHeight="1" x14ac:dyDescent="0.2">
      <c r="A38" s="306">
        <v>43</v>
      </c>
      <c r="B38" s="307" t="s">
        <v>257</v>
      </c>
      <c r="C38" s="308"/>
      <c r="D38" s="113">
        <v>1.4081502026882868</v>
      </c>
      <c r="E38" s="115">
        <v>66</v>
      </c>
      <c r="F38" s="114">
        <v>13</v>
      </c>
      <c r="G38" s="114">
        <v>22</v>
      </c>
      <c r="H38" s="114">
        <v>11</v>
      </c>
      <c r="I38" s="140">
        <v>26</v>
      </c>
      <c r="J38" s="115">
        <v>40</v>
      </c>
      <c r="K38" s="116">
        <v>153.84615384615384</v>
      </c>
    </row>
    <row r="39" spans="1:11" ht="14.1" customHeight="1" x14ac:dyDescent="0.2">
      <c r="A39" s="306">
        <v>51</v>
      </c>
      <c r="B39" s="307" t="s">
        <v>258</v>
      </c>
      <c r="C39" s="308"/>
      <c r="D39" s="113">
        <v>9.0676338809473016</v>
      </c>
      <c r="E39" s="115">
        <v>425</v>
      </c>
      <c r="F39" s="114">
        <v>386</v>
      </c>
      <c r="G39" s="114">
        <v>468</v>
      </c>
      <c r="H39" s="114">
        <v>388</v>
      </c>
      <c r="I39" s="140">
        <v>395</v>
      </c>
      <c r="J39" s="115">
        <v>30</v>
      </c>
      <c r="K39" s="116">
        <v>7.5949367088607591</v>
      </c>
    </row>
    <row r="40" spans="1:11" ht="14.1" customHeight="1" x14ac:dyDescent="0.2">
      <c r="A40" s="306" t="s">
        <v>259</v>
      </c>
      <c r="B40" s="307" t="s">
        <v>260</v>
      </c>
      <c r="C40" s="308"/>
      <c r="D40" s="113">
        <v>8.5555792617879245</v>
      </c>
      <c r="E40" s="115">
        <v>401</v>
      </c>
      <c r="F40" s="114">
        <v>358</v>
      </c>
      <c r="G40" s="114">
        <v>422</v>
      </c>
      <c r="H40" s="114">
        <v>344</v>
      </c>
      <c r="I40" s="140">
        <v>347</v>
      </c>
      <c r="J40" s="115">
        <v>54</v>
      </c>
      <c r="K40" s="116">
        <v>15.561959654178674</v>
      </c>
    </row>
    <row r="41" spans="1:11" ht="14.1" customHeight="1" x14ac:dyDescent="0.2">
      <c r="A41" s="306"/>
      <c r="B41" s="307" t="s">
        <v>261</v>
      </c>
      <c r="C41" s="308"/>
      <c r="D41" s="113">
        <v>7.360785150416044</v>
      </c>
      <c r="E41" s="115">
        <v>345</v>
      </c>
      <c r="F41" s="114">
        <v>278</v>
      </c>
      <c r="G41" s="114">
        <v>338</v>
      </c>
      <c r="H41" s="114">
        <v>263</v>
      </c>
      <c r="I41" s="140">
        <v>288</v>
      </c>
      <c r="J41" s="115">
        <v>57</v>
      </c>
      <c r="K41" s="116">
        <v>19.791666666666668</v>
      </c>
    </row>
    <row r="42" spans="1:11" ht="14.1" customHeight="1" x14ac:dyDescent="0.2">
      <c r="A42" s="306">
        <v>52</v>
      </c>
      <c r="B42" s="307" t="s">
        <v>262</v>
      </c>
      <c r="C42" s="308"/>
      <c r="D42" s="113">
        <v>5.4405803285683803</v>
      </c>
      <c r="E42" s="115">
        <v>255</v>
      </c>
      <c r="F42" s="114">
        <v>185</v>
      </c>
      <c r="G42" s="114">
        <v>207</v>
      </c>
      <c r="H42" s="114">
        <v>160</v>
      </c>
      <c r="I42" s="140">
        <v>212</v>
      </c>
      <c r="J42" s="115">
        <v>43</v>
      </c>
      <c r="K42" s="116">
        <v>20.283018867924529</v>
      </c>
    </row>
    <row r="43" spans="1:11" ht="14.1" customHeight="1" x14ac:dyDescent="0.2">
      <c r="A43" s="306" t="s">
        <v>263</v>
      </c>
      <c r="B43" s="307" t="s">
        <v>264</v>
      </c>
      <c r="C43" s="308"/>
      <c r="D43" s="113">
        <v>4.6298271815660339</v>
      </c>
      <c r="E43" s="115">
        <v>217</v>
      </c>
      <c r="F43" s="114">
        <v>170</v>
      </c>
      <c r="G43" s="114">
        <v>165</v>
      </c>
      <c r="H43" s="114">
        <v>129</v>
      </c>
      <c r="I43" s="140">
        <v>164</v>
      </c>
      <c r="J43" s="115">
        <v>53</v>
      </c>
      <c r="K43" s="116">
        <v>32.31707317073171</v>
      </c>
    </row>
    <row r="44" spans="1:11" ht="14.1" customHeight="1" x14ac:dyDescent="0.2">
      <c r="A44" s="306">
        <v>53</v>
      </c>
      <c r="B44" s="307" t="s">
        <v>265</v>
      </c>
      <c r="C44" s="308"/>
      <c r="D44" s="113">
        <v>2.1975677405589931</v>
      </c>
      <c r="E44" s="115">
        <v>103</v>
      </c>
      <c r="F44" s="114">
        <v>128</v>
      </c>
      <c r="G44" s="114">
        <v>108</v>
      </c>
      <c r="H44" s="114">
        <v>112</v>
      </c>
      <c r="I44" s="140">
        <v>134</v>
      </c>
      <c r="J44" s="115">
        <v>-31</v>
      </c>
      <c r="K44" s="116">
        <v>-23.134328358208954</v>
      </c>
    </row>
    <row r="45" spans="1:11" ht="14.1" customHeight="1" x14ac:dyDescent="0.2">
      <c r="A45" s="306" t="s">
        <v>266</v>
      </c>
      <c r="B45" s="307" t="s">
        <v>267</v>
      </c>
      <c r="C45" s="308"/>
      <c r="D45" s="113">
        <v>2.1762321314273523</v>
      </c>
      <c r="E45" s="115">
        <v>102</v>
      </c>
      <c r="F45" s="114">
        <v>124</v>
      </c>
      <c r="G45" s="114">
        <v>108</v>
      </c>
      <c r="H45" s="114">
        <v>110</v>
      </c>
      <c r="I45" s="140">
        <v>134</v>
      </c>
      <c r="J45" s="115">
        <v>-32</v>
      </c>
      <c r="K45" s="116">
        <v>-23.880597014925375</v>
      </c>
    </row>
    <row r="46" spans="1:11" ht="14.1" customHeight="1" x14ac:dyDescent="0.2">
      <c r="A46" s="306">
        <v>54</v>
      </c>
      <c r="B46" s="307" t="s">
        <v>268</v>
      </c>
      <c r="C46" s="308"/>
      <c r="D46" s="113">
        <v>4.7791764454875185</v>
      </c>
      <c r="E46" s="115">
        <v>224</v>
      </c>
      <c r="F46" s="114">
        <v>194</v>
      </c>
      <c r="G46" s="114">
        <v>121</v>
      </c>
      <c r="H46" s="114">
        <v>141</v>
      </c>
      <c r="I46" s="140">
        <v>124</v>
      </c>
      <c r="J46" s="115">
        <v>100</v>
      </c>
      <c r="K46" s="116">
        <v>80.645161290322577</v>
      </c>
    </row>
    <row r="47" spans="1:11" ht="14.1" customHeight="1" x14ac:dyDescent="0.2">
      <c r="A47" s="306">
        <v>61</v>
      </c>
      <c r="B47" s="307" t="s">
        <v>269</v>
      </c>
      <c r="C47" s="308"/>
      <c r="D47" s="113">
        <v>1.5361638574781309</v>
      </c>
      <c r="E47" s="115">
        <v>72</v>
      </c>
      <c r="F47" s="114">
        <v>41</v>
      </c>
      <c r="G47" s="114">
        <v>51</v>
      </c>
      <c r="H47" s="114">
        <v>46</v>
      </c>
      <c r="I47" s="140">
        <v>37</v>
      </c>
      <c r="J47" s="115">
        <v>35</v>
      </c>
      <c r="K47" s="116">
        <v>94.594594594594597</v>
      </c>
    </row>
    <row r="48" spans="1:11" ht="14.1" customHeight="1" x14ac:dyDescent="0.2">
      <c r="A48" s="306">
        <v>62</v>
      </c>
      <c r="B48" s="307" t="s">
        <v>270</v>
      </c>
      <c r="C48" s="308"/>
      <c r="D48" s="113">
        <v>6.4860251760187753</v>
      </c>
      <c r="E48" s="115">
        <v>304</v>
      </c>
      <c r="F48" s="114">
        <v>305</v>
      </c>
      <c r="G48" s="114">
        <v>327</v>
      </c>
      <c r="H48" s="114">
        <v>276</v>
      </c>
      <c r="I48" s="140">
        <v>206</v>
      </c>
      <c r="J48" s="115">
        <v>98</v>
      </c>
      <c r="K48" s="116">
        <v>47.572815533980581</v>
      </c>
    </row>
    <row r="49" spans="1:11" ht="14.1" customHeight="1" x14ac:dyDescent="0.2">
      <c r="A49" s="306">
        <v>63</v>
      </c>
      <c r="B49" s="307" t="s">
        <v>271</v>
      </c>
      <c r="C49" s="308"/>
      <c r="D49" s="113">
        <v>3.30701941540431</v>
      </c>
      <c r="E49" s="115">
        <v>155</v>
      </c>
      <c r="F49" s="114">
        <v>137</v>
      </c>
      <c r="G49" s="114">
        <v>142</v>
      </c>
      <c r="H49" s="114">
        <v>186</v>
      </c>
      <c r="I49" s="140">
        <v>146</v>
      </c>
      <c r="J49" s="115">
        <v>9</v>
      </c>
      <c r="K49" s="116">
        <v>6.1643835616438354</v>
      </c>
    </row>
    <row r="50" spans="1:11" ht="14.1" customHeight="1" x14ac:dyDescent="0.2">
      <c r="A50" s="306" t="s">
        <v>272</v>
      </c>
      <c r="B50" s="307" t="s">
        <v>273</v>
      </c>
      <c r="C50" s="308"/>
      <c r="D50" s="113">
        <v>0.61873266481758049</v>
      </c>
      <c r="E50" s="115">
        <v>29</v>
      </c>
      <c r="F50" s="114">
        <v>22</v>
      </c>
      <c r="G50" s="114">
        <v>29</v>
      </c>
      <c r="H50" s="114">
        <v>38</v>
      </c>
      <c r="I50" s="140">
        <v>22</v>
      </c>
      <c r="J50" s="115">
        <v>7</v>
      </c>
      <c r="K50" s="116">
        <v>31.818181818181817</v>
      </c>
    </row>
    <row r="51" spans="1:11" ht="14.1" customHeight="1" x14ac:dyDescent="0.2">
      <c r="A51" s="306" t="s">
        <v>274</v>
      </c>
      <c r="B51" s="307" t="s">
        <v>275</v>
      </c>
      <c r="C51" s="308"/>
      <c r="D51" s="113">
        <v>2.5602730957968851</v>
      </c>
      <c r="E51" s="115">
        <v>120</v>
      </c>
      <c r="F51" s="114">
        <v>108</v>
      </c>
      <c r="G51" s="114">
        <v>103</v>
      </c>
      <c r="H51" s="114">
        <v>141</v>
      </c>
      <c r="I51" s="140">
        <v>100</v>
      </c>
      <c r="J51" s="115">
        <v>20</v>
      </c>
      <c r="K51" s="116">
        <v>20</v>
      </c>
    </row>
    <row r="52" spans="1:11" ht="14.1" customHeight="1" x14ac:dyDescent="0.2">
      <c r="A52" s="306">
        <v>71</v>
      </c>
      <c r="B52" s="307" t="s">
        <v>276</v>
      </c>
      <c r="C52" s="308"/>
      <c r="D52" s="113">
        <v>8.8969490078941753</v>
      </c>
      <c r="E52" s="115">
        <v>417</v>
      </c>
      <c r="F52" s="114">
        <v>339</v>
      </c>
      <c r="G52" s="114">
        <v>284</v>
      </c>
      <c r="H52" s="114">
        <v>206</v>
      </c>
      <c r="I52" s="140">
        <v>297</v>
      </c>
      <c r="J52" s="115">
        <v>120</v>
      </c>
      <c r="K52" s="116">
        <v>40.404040404040401</v>
      </c>
    </row>
    <row r="53" spans="1:11" ht="14.1" customHeight="1" x14ac:dyDescent="0.2">
      <c r="A53" s="306" t="s">
        <v>277</v>
      </c>
      <c r="B53" s="307" t="s">
        <v>278</v>
      </c>
      <c r="C53" s="308"/>
      <c r="D53" s="113">
        <v>3.9044164710902498</v>
      </c>
      <c r="E53" s="115">
        <v>183</v>
      </c>
      <c r="F53" s="114">
        <v>181</v>
      </c>
      <c r="G53" s="114">
        <v>84</v>
      </c>
      <c r="H53" s="114">
        <v>70</v>
      </c>
      <c r="I53" s="140">
        <v>104</v>
      </c>
      <c r="J53" s="115">
        <v>79</v>
      </c>
      <c r="K53" s="116">
        <v>75.961538461538467</v>
      </c>
    </row>
    <row r="54" spans="1:11" ht="14.1" customHeight="1" x14ac:dyDescent="0.2">
      <c r="A54" s="306" t="s">
        <v>279</v>
      </c>
      <c r="B54" s="307" t="s">
        <v>280</v>
      </c>
      <c r="C54" s="308"/>
      <c r="D54" s="113">
        <v>3.8617452528269682</v>
      </c>
      <c r="E54" s="115">
        <v>181</v>
      </c>
      <c r="F54" s="114">
        <v>131</v>
      </c>
      <c r="G54" s="114">
        <v>181</v>
      </c>
      <c r="H54" s="114">
        <v>116</v>
      </c>
      <c r="I54" s="140">
        <v>164</v>
      </c>
      <c r="J54" s="115">
        <v>17</v>
      </c>
      <c r="K54" s="116">
        <v>10.365853658536585</v>
      </c>
    </row>
    <row r="55" spans="1:11" ht="14.1" customHeight="1" x14ac:dyDescent="0.2">
      <c r="A55" s="306">
        <v>72</v>
      </c>
      <c r="B55" s="307" t="s">
        <v>281</v>
      </c>
      <c r="C55" s="308"/>
      <c r="D55" s="113">
        <v>2.1975677405589931</v>
      </c>
      <c r="E55" s="115">
        <v>103</v>
      </c>
      <c r="F55" s="114">
        <v>40</v>
      </c>
      <c r="G55" s="114">
        <v>39</v>
      </c>
      <c r="H55" s="114">
        <v>45</v>
      </c>
      <c r="I55" s="140">
        <v>58</v>
      </c>
      <c r="J55" s="115">
        <v>45</v>
      </c>
      <c r="K55" s="116">
        <v>77.58620689655173</v>
      </c>
    </row>
    <row r="56" spans="1:11" ht="14.1" customHeight="1" x14ac:dyDescent="0.2">
      <c r="A56" s="306" t="s">
        <v>282</v>
      </c>
      <c r="B56" s="307" t="s">
        <v>283</v>
      </c>
      <c r="C56" s="308"/>
      <c r="D56" s="113">
        <v>0.2346917004480478</v>
      </c>
      <c r="E56" s="115">
        <v>11</v>
      </c>
      <c r="F56" s="114">
        <v>10</v>
      </c>
      <c r="G56" s="114">
        <v>8</v>
      </c>
      <c r="H56" s="114">
        <v>11</v>
      </c>
      <c r="I56" s="140">
        <v>6</v>
      </c>
      <c r="J56" s="115">
        <v>5</v>
      </c>
      <c r="K56" s="116">
        <v>83.333333333333329</v>
      </c>
    </row>
    <row r="57" spans="1:11" ht="14.1" customHeight="1" x14ac:dyDescent="0.2">
      <c r="A57" s="306" t="s">
        <v>284</v>
      </c>
      <c r="B57" s="307" t="s">
        <v>285</v>
      </c>
      <c r="C57" s="308"/>
      <c r="D57" s="113">
        <v>1.834862385321101</v>
      </c>
      <c r="E57" s="115">
        <v>86</v>
      </c>
      <c r="F57" s="114">
        <v>26</v>
      </c>
      <c r="G57" s="114">
        <v>15</v>
      </c>
      <c r="H57" s="114">
        <v>24</v>
      </c>
      <c r="I57" s="140">
        <v>39</v>
      </c>
      <c r="J57" s="115">
        <v>47</v>
      </c>
      <c r="K57" s="116">
        <v>120.51282051282051</v>
      </c>
    </row>
    <row r="58" spans="1:11" ht="14.1" customHeight="1" x14ac:dyDescent="0.2">
      <c r="A58" s="306">
        <v>73</v>
      </c>
      <c r="B58" s="307" t="s">
        <v>286</v>
      </c>
      <c r="C58" s="308"/>
      <c r="D58" s="113">
        <v>2.7309579688500105</v>
      </c>
      <c r="E58" s="115">
        <v>128</v>
      </c>
      <c r="F58" s="114">
        <v>55</v>
      </c>
      <c r="G58" s="114">
        <v>157</v>
      </c>
      <c r="H58" s="114">
        <v>39</v>
      </c>
      <c r="I58" s="140">
        <v>85</v>
      </c>
      <c r="J58" s="115">
        <v>43</v>
      </c>
      <c r="K58" s="116">
        <v>50.588235294117645</v>
      </c>
    </row>
    <row r="59" spans="1:11" ht="14.1" customHeight="1" x14ac:dyDescent="0.2">
      <c r="A59" s="306" t="s">
        <v>287</v>
      </c>
      <c r="B59" s="307" t="s">
        <v>288</v>
      </c>
      <c r="C59" s="308"/>
      <c r="D59" s="113">
        <v>1.3441433752933647</v>
      </c>
      <c r="E59" s="115">
        <v>63</v>
      </c>
      <c r="F59" s="114">
        <v>37</v>
      </c>
      <c r="G59" s="114">
        <v>92</v>
      </c>
      <c r="H59" s="114">
        <v>32</v>
      </c>
      <c r="I59" s="140">
        <v>30</v>
      </c>
      <c r="J59" s="115">
        <v>33</v>
      </c>
      <c r="K59" s="116">
        <v>110</v>
      </c>
    </row>
    <row r="60" spans="1:11" ht="14.1" customHeight="1" x14ac:dyDescent="0.2">
      <c r="A60" s="306">
        <v>81</v>
      </c>
      <c r="B60" s="307" t="s">
        <v>289</v>
      </c>
      <c r="C60" s="308"/>
      <c r="D60" s="113">
        <v>10.049071901002774</v>
      </c>
      <c r="E60" s="115">
        <v>471</v>
      </c>
      <c r="F60" s="114">
        <v>1279</v>
      </c>
      <c r="G60" s="114">
        <v>279</v>
      </c>
      <c r="H60" s="114">
        <v>179</v>
      </c>
      <c r="I60" s="140">
        <v>251</v>
      </c>
      <c r="J60" s="115">
        <v>220</v>
      </c>
      <c r="K60" s="116">
        <v>87.64940239043824</v>
      </c>
    </row>
    <row r="61" spans="1:11" ht="14.1" customHeight="1" x14ac:dyDescent="0.2">
      <c r="A61" s="306" t="s">
        <v>290</v>
      </c>
      <c r="B61" s="307" t="s">
        <v>291</v>
      </c>
      <c r="C61" s="308"/>
      <c r="D61" s="113">
        <v>1.4508214209515682</v>
      </c>
      <c r="E61" s="115">
        <v>68</v>
      </c>
      <c r="F61" s="114">
        <v>113</v>
      </c>
      <c r="G61" s="114">
        <v>76</v>
      </c>
      <c r="H61" s="114">
        <v>40</v>
      </c>
      <c r="I61" s="140">
        <v>69</v>
      </c>
      <c r="J61" s="115">
        <v>-1</v>
      </c>
      <c r="K61" s="116">
        <v>-1.4492753623188406</v>
      </c>
    </row>
    <row r="62" spans="1:11" ht="14.1" customHeight="1" x14ac:dyDescent="0.2">
      <c r="A62" s="306" t="s">
        <v>292</v>
      </c>
      <c r="B62" s="307" t="s">
        <v>293</v>
      </c>
      <c r="C62" s="308"/>
      <c r="D62" s="113">
        <v>3.4990398975890762</v>
      </c>
      <c r="E62" s="115">
        <v>164</v>
      </c>
      <c r="F62" s="114">
        <v>725</v>
      </c>
      <c r="G62" s="114">
        <v>114</v>
      </c>
      <c r="H62" s="114">
        <v>46</v>
      </c>
      <c r="I62" s="140">
        <v>75</v>
      </c>
      <c r="J62" s="115">
        <v>89</v>
      </c>
      <c r="K62" s="116">
        <v>118.66666666666667</v>
      </c>
    </row>
    <row r="63" spans="1:11" ht="14.1" customHeight="1" x14ac:dyDescent="0.2">
      <c r="A63" s="306"/>
      <c r="B63" s="307" t="s">
        <v>294</v>
      </c>
      <c r="C63" s="308"/>
      <c r="D63" s="113">
        <v>3.2003413697461061</v>
      </c>
      <c r="E63" s="115">
        <v>150</v>
      </c>
      <c r="F63" s="114">
        <v>669</v>
      </c>
      <c r="G63" s="114">
        <v>95</v>
      </c>
      <c r="H63" s="114">
        <v>39</v>
      </c>
      <c r="I63" s="140">
        <v>64</v>
      </c>
      <c r="J63" s="115">
        <v>86</v>
      </c>
      <c r="K63" s="116">
        <v>134.375</v>
      </c>
    </row>
    <row r="64" spans="1:11" ht="14.1" customHeight="1" x14ac:dyDescent="0.2">
      <c r="A64" s="306" t="s">
        <v>295</v>
      </c>
      <c r="B64" s="307" t="s">
        <v>296</v>
      </c>
      <c r="C64" s="308"/>
      <c r="D64" s="113">
        <v>1.4294858118199274</v>
      </c>
      <c r="E64" s="115">
        <v>67</v>
      </c>
      <c r="F64" s="114">
        <v>245</v>
      </c>
      <c r="G64" s="114">
        <v>38</v>
      </c>
      <c r="H64" s="114">
        <v>33</v>
      </c>
      <c r="I64" s="140">
        <v>39</v>
      </c>
      <c r="J64" s="115">
        <v>28</v>
      </c>
      <c r="K64" s="116">
        <v>71.794871794871796</v>
      </c>
    </row>
    <row r="65" spans="1:11" ht="14.1" customHeight="1" x14ac:dyDescent="0.2">
      <c r="A65" s="306" t="s">
        <v>297</v>
      </c>
      <c r="B65" s="307" t="s">
        <v>298</v>
      </c>
      <c r="C65" s="308"/>
      <c r="D65" s="113">
        <v>2.4109238318754</v>
      </c>
      <c r="E65" s="115">
        <v>113</v>
      </c>
      <c r="F65" s="114">
        <v>102</v>
      </c>
      <c r="G65" s="114">
        <v>26</v>
      </c>
      <c r="H65" s="114">
        <v>32</v>
      </c>
      <c r="I65" s="140">
        <v>36</v>
      </c>
      <c r="J65" s="115">
        <v>77</v>
      </c>
      <c r="K65" s="116">
        <v>213.88888888888889</v>
      </c>
    </row>
    <row r="66" spans="1:11" ht="14.1" customHeight="1" x14ac:dyDescent="0.2">
      <c r="A66" s="306">
        <v>82</v>
      </c>
      <c r="B66" s="307" t="s">
        <v>299</v>
      </c>
      <c r="C66" s="308"/>
      <c r="D66" s="113">
        <v>2.9016428419031364</v>
      </c>
      <c r="E66" s="115">
        <v>136</v>
      </c>
      <c r="F66" s="114">
        <v>141</v>
      </c>
      <c r="G66" s="114">
        <v>282</v>
      </c>
      <c r="H66" s="114">
        <v>132</v>
      </c>
      <c r="I66" s="140">
        <v>147</v>
      </c>
      <c r="J66" s="115">
        <v>-11</v>
      </c>
      <c r="K66" s="116">
        <v>-7.4829931972789119</v>
      </c>
    </row>
    <row r="67" spans="1:11" ht="14.1" customHeight="1" x14ac:dyDescent="0.2">
      <c r="A67" s="306" t="s">
        <v>300</v>
      </c>
      <c r="B67" s="307" t="s">
        <v>301</v>
      </c>
      <c r="C67" s="308"/>
      <c r="D67" s="113">
        <v>2.5389374866652443</v>
      </c>
      <c r="E67" s="115">
        <v>119</v>
      </c>
      <c r="F67" s="114">
        <v>104</v>
      </c>
      <c r="G67" s="114">
        <v>223</v>
      </c>
      <c r="H67" s="114">
        <v>103</v>
      </c>
      <c r="I67" s="140">
        <v>123</v>
      </c>
      <c r="J67" s="115">
        <v>-4</v>
      </c>
      <c r="K67" s="116">
        <v>-3.2520325203252032</v>
      </c>
    </row>
    <row r="68" spans="1:11" ht="14.1" customHeight="1" x14ac:dyDescent="0.2">
      <c r="A68" s="306" t="s">
        <v>302</v>
      </c>
      <c r="B68" s="307" t="s">
        <v>303</v>
      </c>
      <c r="C68" s="308"/>
      <c r="D68" s="113">
        <v>0.2560273095796885</v>
      </c>
      <c r="E68" s="115">
        <v>12</v>
      </c>
      <c r="F68" s="114">
        <v>9</v>
      </c>
      <c r="G68" s="114">
        <v>36</v>
      </c>
      <c r="H68" s="114">
        <v>20</v>
      </c>
      <c r="I68" s="140">
        <v>15</v>
      </c>
      <c r="J68" s="115">
        <v>-3</v>
      </c>
      <c r="K68" s="116">
        <v>-20</v>
      </c>
    </row>
    <row r="69" spans="1:11" ht="14.1" customHeight="1" x14ac:dyDescent="0.2">
      <c r="A69" s="306">
        <v>83</v>
      </c>
      <c r="B69" s="307" t="s">
        <v>304</v>
      </c>
      <c r="C69" s="308"/>
      <c r="D69" s="113">
        <v>4.6084915724343931</v>
      </c>
      <c r="E69" s="115">
        <v>216</v>
      </c>
      <c r="F69" s="114">
        <v>209</v>
      </c>
      <c r="G69" s="114">
        <v>381</v>
      </c>
      <c r="H69" s="114">
        <v>198</v>
      </c>
      <c r="I69" s="140">
        <v>257</v>
      </c>
      <c r="J69" s="115">
        <v>-41</v>
      </c>
      <c r="K69" s="116">
        <v>-15.953307392996109</v>
      </c>
    </row>
    <row r="70" spans="1:11" ht="14.1" customHeight="1" x14ac:dyDescent="0.2">
      <c r="A70" s="306" t="s">
        <v>305</v>
      </c>
      <c r="B70" s="307" t="s">
        <v>306</v>
      </c>
      <c r="C70" s="308"/>
      <c r="D70" s="113">
        <v>4.1817793898015791</v>
      </c>
      <c r="E70" s="115">
        <v>196</v>
      </c>
      <c r="F70" s="114">
        <v>184</v>
      </c>
      <c r="G70" s="114">
        <v>345</v>
      </c>
      <c r="H70" s="114">
        <v>159</v>
      </c>
      <c r="I70" s="140">
        <v>225</v>
      </c>
      <c r="J70" s="115">
        <v>-29</v>
      </c>
      <c r="K70" s="116">
        <v>-12.888888888888889</v>
      </c>
    </row>
    <row r="71" spans="1:11" ht="14.1" customHeight="1" x14ac:dyDescent="0.2">
      <c r="A71" s="306"/>
      <c r="B71" s="307" t="s">
        <v>307</v>
      </c>
      <c r="C71" s="308"/>
      <c r="D71" s="113">
        <v>2.474930659270322</v>
      </c>
      <c r="E71" s="115">
        <v>116</v>
      </c>
      <c r="F71" s="114">
        <v>107</v>
      </c>
      <c r="G71" s="114">
        <v>225</v>
      </c>
      <c r="H71" s="114">
        <v>91</v>
      </c>
      <c r="I71" s="140">
        <v>158</v>
      </c>
      <c r="J71" s="115">
        <v>-42</v>
      </c>
      <c r="K71" s="116">
        <v>-26.582278481012658</v>
      </c>
    </row>
    <row r="72" spans="1:11" ht="14.1" customHeight="1" x14ac:dyDescent="0.2">
      <c r="A72" s="306">
        <v>84</v>
      </c>
      <c r="B72" s="307" t="s">
        <v>308</v>
      </c>
      <c r="C72" s="308"/>
      <c r="D72" s="113">
        <v>1.6641775122679752</v>
      </c>
      <c r="E72" s="115">
        <v>78</v>
      </c>
      <c r="F72" s="114">
        <v>30</v>
      </c>
      <c r="G72" s="114">
        <v>75</v>
      </c>
      <c r="H72" s="114">
        <v>21</v>
      </c>
      <c r="I72" s="140">
        <v>73</v>
      </c>
      <c r="J72" s="115">
        <v>5</v>
      </c>
      <c r="K72" s="116">
        <v>6.8493150684931505</v>
      </c>
    </row>
    <row r="73" spans="1:11" ht="14.1" customHeight="1" x14ac:dyDescent="0.2">
      <c r="A73" s="306" t="s">
        <v>309</v>
      </c>
      <c r="B73" s="307" t="s">
        <v>310</v>
      </c>
      <c r="C73" s="308"/>
      <c r="D73" s="113">
        <v>1.0454448474503948</v>
      </c>
      <c r="E73" s="115">
        <v>49</v>
      </c>
      <c r="F73" s="114">
        <v>13</v>
      </c>
      <c r="G73" s="114">
        <v>45</v>
      </c>
      <c r="H73" s="114">
        <v>4</v>
      </c>
      <c r="I73" s="140">
        <v>40</v>
      </c>
      <c r="J73" s="115">
        <v>9</v>
      </c>
      <c r="K73" s="116">
        <v>22.5</v>
      </c>
    </row>
    <row r="74" spans="1:11" ht="14.1" customHeight="1" x14ac:dyDescent="0.2">
      <c r="A74" s="306" t="s">
        <v>311</v>
      </c>
      <c r="B74" s="307" t="s">
        <v>312</v>
      </c>
      <c r="C74" s="308"/>
      <c r="D74" s="113">
        <v>0.17068487305312566</v>
      </c>
      <c r="E74" s="115">
        <v>8</v>
      </c>
      <c r="F74" s="114">
        <v>10</v>
      </c>
      <c r="G74" s="114">
        <v>11</v>
      </c>
      <c r="H74" s="114">
        <v>7</v>
      </c>
      <c r="I74" s="140">
        <v>21</v>
      </c>
      <c r="J74" s="115">
        <v>-13</v>
      </c>
      <c r="K74" s="116">
        <v>-61.904761904761905</v>
      </c>
    </row>
    <row r="75" spans="1:11" ht="14.1" customHeight="1" x14ac:dyDescent="0.2">
      <c r="A75" s="306" t="s">
        <v>313</v>
      </c>
      <c r="B75" s="307" t="s">
        <v>314</v>
      </c>
      <c r="C75" s="308"/>
      <c r="D75" s="113" t="s">
        <v>514</v>
      </c>
      <c r="E75" s="115" t="s">
        <v>514</v>
      </c>
      <c r="F75" s="114">
        <v>0</v>
      </c>
      <c r="G75" s="114">
        <v>0</v>
      </c>
      <c r="H75" s="114">
        <v>0</v>
      </c>
      <c r="I75" s="140" t="s">
        <v>514</v>
      </c>
      <c r="J75" s="115" t="s">
        <v>514</v>
      </c>
      <c r="K75" s="116" t="s">
        <v>514</v>
      </c>
    </row>
    <row r="76" spans="1:11" ht="14.1" customHeight="1" x14ac:dyDescent="0.2">
      <c r="A76" s="306">
        <v>91</v>
      </c>
      <c r="B76" s="307" t="s">
        <v>315</v>
      </c>
      <c r="C76" s="308"/>
      <c r="D76" s="113">
        <v>0.29869852784296991</v>
      </c>
      <c r="E76" s="115">
        <v>14</v>
      </c>
      <c r="F76" s="114">
        <v>7</v>
      </c>
      <c r="G76" s="114">
        <v>9</v>
      </c>
      <c r="H76" s="114">
        <v>7</v>
      </c>
      <c r="I76" s="140">
        <v>10</v>
      </c>
      <c r="J76" s="115">
        <v>4</v>
      </c>
      <c r="K76" s="116">
        <v>40</v>
      </c>
    </row>
    <row r="77" spans="1:11" ht="14.1" customHeight="1" x14ac:dyDescent="0.2">
      <c r="A77" s="306">
        <v>92</v>
      </c>
      <c r="B77" s="307" t="s">
        <v>316</v>
      </c>
      <c r="C77" s="308"/>
      <c r="D77" s="113">
        <v>0.512054619159377</v>
      </c>
      <c r="E77" s="115">
        <v>24</v>
      </c>
      <c r="F77" s="114" t="s">
        <v>514</v>
      </c>
      <c r="G77" s="114">
        <v>5</v>
      </c>
      <c r="H77" s="114">
        <v>12</v>
      </c>
      <c r="I77" s="140">
        <v>18</v>
      </c>
      <c r="J77" s="115">
        <v>6</v>
      </c>
      <c r="K77" s="116">
        <v>33.333333333333336</v>
      </c>
    </row>
    <row r="78" spans="1:11" ht="14.1" customHeight="1" x14ac:dyDescent="0.2">
      <c r="A78" s="306">
        <v>93</v>
      </c>
      <c r="B78" s="307" t="s">
        <v>317</v>
      </c>
      <c r="C78" s="308"/>
      <c r="D78" s="113" t="s">
        <v>514</v>
      </c>
      <c r="E78" s="115" t="s">
        <v>514</v>
      </c>
      <c r="F78" s="114">
        <v>0</v>
      </c>
      <c r="G78" s="114">
        <v>3</v>
      </c>
      <c r="H78" s="114">
        <v>0</v>
      </c>
      <c r="I78" s="140">
        <v>8</v>
      </c>
      <c r="J78" s="115" t="s">
        <v>514</v>
      </c>
      <c r="K78" s="116" t="s">
        <v>514</v>
      </c>
    </row>
    <row r="79" spans="1:11" ht="14.1" customHeight="1" x14ac:dyDescent="0.2">
      <c r="A79" s="306">
        <v>94</v>
      </c>
      <c r="B79" s="307" t="s">
        <v>318</v>
      </c>
      <c r="C79" s="308"/>
      <c r="D79" s="113">
        <v>0.14934926392148495</v>
      </c>
      <c r="E79" s="115">
        <v>7</v>
      </c>
      <c r="F79" s="114" t="s">
        <v>514</v>
      </c>
      <c r="G79" s="114">
        <v>16</v>
      </c>
      <c r="H79" s="114">
        <v>6</v>
      </c>
      <c r="I79" s="140">
        <v>7</v>
      </c>
      <c r="J79" s="115">
        <v>0</v>
      </c>
      <c r="K79" s="116">
        <v>0</v>
      </c>
    </row>
    <row r="80" spans="1:11" ht="14.1" customHeight="1" x14ac:dyDescent="0.2">
      <c r="A80" s="306" t="s">
        <v>319</v>
      </c>
      <c r="B80" s="307" t="s">
        <v>320</v>
      </c>
      <c r="C80" s="308"/>
      <c r="D80" s="113" t="s">
        <v>514</v>
      </c>
      <c r="E80" s="115" t="s">
        <v>514</v>
      </c>
      <c r="F80" s="114">
        <v>0</v>
      </c>
      <c r="G80" s="114">
        <v>0</v>
      </c>
      <c r="H80" s="114">
        <v>0</v>
      </c>
      <c r="I80" s="140">
        <v>0</v>
      </c>
      <c r="J80" s="115" t="s">
        <v>514</v>
      </c>
      <c r="K80" s="116" t="s">
        <v>514</v>
      </c>
    </row>
    <row r="81" spans="1:11" ht="14.1" customHeight="1" x14ac:dyDescent="0.2">
      <c r="A81" s="310" t="s">
        <v>321</v>
      </c>
      <c r="B81" s="311" t="s">
        <v>334</v>
      </c>
      <c r="C81" s="312"/>
      <c r="D81" s="125">
        <v>0.10667804565820355</v>
      </c>
      <c r="E81" s="143">
        <v>5</v>
      </c>
      <c r="F81" s="144">
        <v>4</v>
      </c>
      <c r="G81" s="144">
        <v>10</v>
      </c>
      <c r="H81" s="144">
        <v>6</v>
      </c>
      <c r="I81" s="145">
        <v>13</v>
      </c>
      <c r="J81" s="143">
        <v>-8</v>
      </c>
      <c r="K81" s="146">
        <v>-61.53846153846154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4980</v>
      </c>
      <c r="E11" s="114">
        <v>5125</v>
      </c>
      <c r="F11" s="114">
        <v>4161</v>
      </c>
      <c r="G11" s="114">
        <v>3399</v>
      </c>
      <c r="H11" s="140">
        <v>4268</v>
      </c>
      <c r="I11" s="115">
        <v>712</v>
      </c>
      <c r="J11" s="116">
        <v>16.682286785379571</v>
      </c>
    </row>
    <row r="12" spans="1:15" s="110" customFormat="1" ht="24.95" customHeight="1" x14ac:dyDescent="0.2">
      <c r="A12" s="193" t="s">
        <v>132</v>
      </c>
      <c r="B12" s="194" t="s">
        <v>133</v>
      </c>
      <c r="C12" s="113">
        <v>1.9879518072289157</v>
      </c>
      <c r="D12" s="115">
        <v>99</v>
      </c>
      <c r="E12" s="114">
        <v>141</v>
      </c>
      <c r="F12" s="114">
        <v>130</v>
      </c>
      <c r="G12" s="114">
        <v>103</v>
      </c>
      <c r="H12" s="140">
        <v>130</v>
      </c>
      <c r="I12" s="115">
        <v>-31</v>
      </c>
      <c r="J12" s="116">
        <v>-23.846153846153847</v>
      </c>
    </row>
    <row r="13" spans="1:15" s="110" customFormat="1" ht="24.95" customHeight="1" x14ac:dyDescent="0.2">
      <c r="A13" s="193" t="s">
        <v>134</v>
      </c>
      <c r="B13" s="199" t="s">
        <v>214</v>
      </c>
      <c r="C13" s="113">
        <v>2.9718875502008033</v>
      </c>
      <c r="D13" s="115">
        <v>148</v>
      </c>
      <c r="E13" s="114">
        <v>54</v>
      </c>
      <c r="F13" s="114">
        <v>61</v>
      </c>
      <c r="G13" s="114">
        <v>88</v>
      </c>
      <c r="H13" s="140">
        <v>127</v>
      </c>
      <c r="I13" s="115">
        <v>21</v>
      </c>
      <c r="J13" s="116">
        <v>16.535433070866141</v>
      </c>
    </row>
    <row r="14" spans="1:15" s="287" customFormat="1" ht="24.95" customHeight="1" x14ac:dyDescent="0.2">
      <c r="A14" s="193" t="s">
        <v>215</v>
      </c>
      <c r="B14" s="199" t="s">
        <v>137</v>
      </c>
      <c r="C14" s="113">
        <v>12.690763052208835</v>
      </c>
      <c r="D14" s="115">
        <v>632</v>
      </c>
      <c r="E14" s="114">
        <v>530</v>
      </c>
      <c r="F14" s="114">
        <v>744</v>
      </c>
      <c r="G14" s="114">
        <v>573</v>
      </c>
      <c r="H14" s="140">
        <v>595</v>
      </c>
      <c r="I14" s="115">
        <v>37</v>
      </c>
      <c r="J14" s="116">
        <v>6.2184873949579833</v>
      </c>
      <c r="K14" s="110"/>
      <c r="L14" s="110"/>
      <c r="M14" s="110"/>
      <c r="N14" s="110"/>
      <c r="O14" s="110"/>
    </row>
    <row r="15" spans="1:15" s="110" customFormat="1" ht="24.95" customHeight="1" x14ac:dyDescent="0.2">
      <c r="A15" s="193" t="s">
        <v>216</v>
      </c>
      <c r="B15" s="199" t="s">
        <v>217</v>
      </c>
      <c r="C15" s="113">
        <v>6.0040160642570282</v>
      </c>
      <c r="D15" s="115">
        <v>299</v>
      </c>
      <c r="E15" s="114">
        <v>297</v>
      </c>
      <c r="F15" s="114">
        <v>370</v>
      </c>
      <c r="G15" s="114">
        <v>326</v>
      </c>
      <c r="H15" s="140">
        <v>335</v>
      </c>
      <c r="I15" s="115">
        <v>-36</v>
      </c>
      <c r="J15" s="116">
        <v>-10.746268656716419</v>
      </c>
    </row>
    <row r="16" spans="1:15" s="287" customFormat="1" ht="24.95" customHeight="1" x14ac:dyDescent="0.2">
      <c r="A16" s="193" t="s">
        <v>218</v>
      </c>
      <c r="B16" s="199" t="s">
        <v>141</v>
      </c>
      <c r="C16" s="113">
        <v>4.6787148594377506</v>
      </c>
      <c r="D16" s="115">
        <v>233</v>
      </c>
      <c r="E16" s="114">
        <v>149</v>
      </c>
      <c r="F16" s="114">
        <v>137</v>
      </c>
      <c r="G16" s="114">
        <v>152</v>
      </c>
      <c r="H16" s="140">
        <v>168</v>
      </c>
      <c r="I16" s="115">
        <v>65</v>
      </c>
      <c r="J16" s="116">
        <v>38.69047619047619</v>
      </c>
      <c r="K16" s="110"/>
      <c r="L16" s="110"/>
      <c r="M16" s="110"/>
      <c r="N16" s="110"/>
      <c r="O16" s="110"/>
    </row>
    <row r="17" spans="1:15" s="110" customFormat="1" ht="24.95" customHeight="1" x14ac:dyDescent="0.2">
      <c r="A17" s="193" t="s">
        <v>142</v>
      </c>
      <c r="B17" s="199" t="s">
        <v>220</v>
      </c>
      <c r="C17" s="113">
        <v>2.0080321285140563</v>
      </c>
      <c r="D17" s="115">
        <v>100</v>
      </c>
      <c r="E17" s="114">
        <v>84</v>
      </c>
      <c r="F17" s="114">
        <v>237</v>
      </c>
      <c r="G17" s="114">
        <v>95</v>
      </c>
      <c r="H17" s="140">
        <v>92</v>
      </c>
      <c r="I17" s="115">
        <v>8</v>
      </c>
      <c r="J17" s="116">
        <v>8.695652173913043</v>
      </c>
    </row>
    <row r="18" spans="1:15" s="287" customFormat="1" ht="24.95" customHeight="1" x14ac:dyDescent="0.2">
      <c r="A18" s="201" t="s">
        <v>144</v>
      </c>
      <c r="B18" s="202" t="s">
        <v>145</v>
      </c>
      <c r="C18" s="113">
        <v>7.0080321285140563</v>
      </c>
      <c r="D18" s="115">
        <v>349</v>
      </c>
      <c r="E18" s="114">
        <v>345</v>
      </c>
      <c r="F18" s="114">
        <v>333</v>
      </c>
      <c r="G18" s="114">
        <v>293</v>
      </c>
      <c r="H18" s="140">
        <v>375</v>
      </c>
      <c r="I18" s="115">
        <v>-26</v>
      </c>
      <c r="J18" s="116">
        <v>-6.9333333333333336</v>
      </c>
      <c r="K18" s="110"/>
      <c r="L18" s="110"/>
      <c r="M18" s="110"/>
      <c r="N18" s="110"/>
      <c r="O18" s="110"/>
    </row>
    <row r="19" spans="1:15" s="110" customFormat="1" ht="24.95" customHeight="1" x14ac:dyDescent="0.2">
      <c r="A19" s="193" t="s">
        <v>146</v>
      </c>
      <c r="B19" s="199" t="s">
        <v>147</v>
      </c>
      <c r="C19" s="113">
        <v>11.265060240963855</v>
      </c>
      <c r="D19" s="115">
        <v>561</v>
      </c>
      <c r="E19" s="114">
        <v>361</v>
      </c>
      <c r="F19" s="114">
        <v>431</v>
      </c>
      <c r="G19" s="114">
        <v>438</v>
      </c>
      <c r="H19" s="140">
        <v>514</v>
      </c>
      <c r="I19" s="115">
        <v>47</v>
      </c>
      <c r="J19" s="116">
        <v>9.1439688715953302</v>
      </c>
    </row>
    <row r="20" spans="1:15" s="287" customFormat="1" ht="24.95" customHeight="1" x14ac:dyDescent="0.2">
      <c r="A20" s="193" t="s">
        <v>148</v>
      </c>
      <c r="B20" s="199" t="s">
        <v>149</v>
      </c>
      <c r="C20" s="113">
        <v>6.4257028112449799</v>
      </c>
      <c r="D20" s="115">
        <v>320</v>
      </c>
      <c r="E20" s="114">
        <v>258</v>
      </c>
      <c r="F20" s="114">
        <v>240</v>
      </c>
      <c r="G20" s="114">
        <v>197</v>
      </c>
      <c r="H20" s="140">
        <v>226</v>
      </c>
      <c r="I20" s="115">
        <v>94</v>
      </c>
      <c r="J20" s="116">
        <v>41.592920353982301</v>
      </c>
      <c r="K20" s="110"/>
      <c r="L20" s="110"/>
      <c r="M20" s="110"/>
      <c r="N20" s="110"/>
      <c r="O20" s="110"/>
    </row>
    <row r="21" spans="1:15" s="110" customFormat="1" ht="24.95" customHeight="1" x14ac:dyDescent="0.2">
      <c r="A21" s="201" t="s">
        <v>150</v>
      </c>
      <c r="B21" s="202" t="s">
        <v>151</v>
      </c>
      <c r="C21" s="113">
        <v>5.0200803212851408</v>
      </c>
      <c r="D21" s="115">
        <v>250</v>
      </c>
      <c r="E21" s="114">
        <v>257</v>
      </c>
      <c r="F21" s="114">
        <v>215</v>
      </c>
      <c r="G21" s="114">
        <v>172</v>
      </c>
      <c r="H21" s="140">
        <v>249</v>
      </c>
      <c r="I21" s="115">
        <v>1</v>
      </c>
      <c r="J21" s="116">
        <v>0.40160642570281124</v>
      </c>
    </row>
    <row r="22" spans="1:15" s="110" customFormat="1" ht="24.95" customHeight="1" x14ac:dyDescent="0.2">
      <c r="A22" s="201" t="s">
        <v>152</v>
      </c>
      <c r="B22" s="199" t="s">
        <v>153</v>
      </c>
      <c r="C22" s="113">
        <v>0.32128514056224899</v>
      </c>
      <c r="D22" s="115">
        <v>16</v>
      </c>
      <c r="E22" s="114">
        <v>21</v>
      </c>
      <c r="F22" s="114">
        <v>6</v>
      </c>
      <c r="G22" s="114">
        <v>9</v>
      </c>
      <c r="H22" s="140">
        <v>25</v>
      </c>
      <c r="I22" s="115">
        <v>-9</v>
      </c>
      <c r="J22" s="116">
        <v>-36</v>
      </c>
    </row>
    <row r="23" spans="1:15" s="110" customFormat="1" ht="24.95" customHeight="1" x14ac:dyDescent="0.2">
      <c r="A23" s="193" t="s">
        <v>154</v>
      </c>
      <c r="B23" s="199" t="s">
        <v>155</v>
      </c>
      <c r="C23" s="113">
        <v>0.30120481927710846</v>
      </c>
      <c r="D23" s="115">
        <v>15</v>
      </c>
      <c r="E23" s="114">
        <v>16</v>
      </c>
      <c r="F23" s="114">
        <v>16</v>
      </c>
      <c r="G23" s="114">
        <v>27</v>
      </c>
      <c r="H23" s="140">
        <v>25</v>
      </c>
      <c r="I23" s="115">
        <v>-10</v>
      </c>
      <c r="J23" s="116">
        <v>-40</v>
      </c>
    </row>
    <row r="24" spans="1:15" s="110" customFormat="1" ht="24.95" customHeight="1" x14ac:dyDescent="0.2">
      <c r="A24" s="193" t="s">
        <v>156</v>
      </c>
      <c r="B24" s="199" t="s">
        <v>221</v>
      </c>
      <c r="C24" s="113">
        <v>9.8192771084337345</v>
      </c>
      <c r="D24" s="115">
        <v>489</v>
      </c>
      <c r="E24" s="114">
        <v>126</v>
      </c>
      <c r="F24" s="114">
        <v>144</v>
      </c>
      <c r="G24" s="114">
        <v>120</v>
      </c>
      <c r="H24" s="140">
        <v>131</v>
      </c>
      <c r="I24" s="115">
        <v>358</v>
      </c>
      <c r="J24" s="116" t="s">
        <v>515</v>
      </c>
    </row>
    <row r="25" spans="1:15" s="110" customFormat="1" ht="24.95" customHeight="1" x14ac:dyDescent="0.2">
      <c r="A25" s="193" t="s">
        <v>222</v>
      </c>
      <c r="B25" s="204" t="s">
        <v>159</v>
      </c>
      <c r="C25" s="113">
        <v>8.3935742971887546</v>
      </c>
      <c r="D25" s="115">
        <v>418</v>
      </c>
      <c r="E25" s="114">
        <v>538</v>
      </c>
      <c r="F25" s="114">
        <v>314</v>
      </c>
      <c r="G25" s="114">
        <v>287</v>
      </c>
      <c r="H25" s="140">
        <v>445</v>
      </c>
      <c r="I25" s="115">
        <v>-27</v>
      </c>
      <c r="J25" s="116">
        <v>-6.0674157303370784</v>
      </c>
    </row>
    <row r="26" spans="1:15" s="110" customFormat="1" ht="24.95" customHeight="1" x14ac:dyDescent="0.2">
      <c r="A26" s="201">
        <v>782.78300000000002</v>
      </c>
      <c r="B26" s="203" t="s">
        <v>160</v>
      </c>
      <c r="C26" s="113">
        <v>6.4457831325301207</v>
      </c>
      <c r="D26" s="115">
        <v>321</v>
      </c>
      <c r="E26" s="114">
        <v>332</v>
      </c>
      <c r="F26" s="114">
        <v>295</v>
      </c>
      <c r="G26" s="114">
        <v>287</v>
      </c>
      <c r="H26" s="140">
        <v>312</v>
      </c>
      <c r="I26" s="115">
        <v>9</v>
      </c>
      <c r="J26" s="116">
        <v>2.8846153846153846</v>
      </c>
    </row>
    <row r="27" spans="1:15" s="110" customFormat="1" ht="24.95" customHeight="1" x14ac:dyDescent="0.2">
      <c r="A27" s="193" t="s">
        <v>161</v>
      </c>
      <c r="B27" s="199" t="s">
        <v>162</v>
      </c>
      <c r="C27" s="113">
        <v>4.1365461847389557</v>
      </c>
      <c r="D27" s="115">
        <v>206</v>
      </c>
      <c r="E27" s="114">
        <v>111</v>
      </c>
      <c r="F27" s="114">
        <v>262</v>
      </c>
      <c r="G27" s="114">
        <v>128</v>
      </c>
      <c r="H27" s="140">
        <v>380</v>
      </c>
      <c r="I27" s="115">
        <v>-174</v>
      </c>
      <c r="J27" s="116">
        <v>-45.789473684210527</v>
      </c>
    </row>
    <row r="28" spans="1:15" s="110" customFormat="1" ht="24.95" customHeight="1" x14ac:dyDescent="0.2">
      <c r="A28" s="193" t="s">
        <v>163</v>
      </c>
      <c r="B28" s="199" t="s">
        <v>164</v>
      </c>
      <c r="C28" s="113">
        <v>1.9678714859437751</v>
      </c>
      <c r="D28" s="115">
        <v>98</v>
      </c>
      <c r="E28" s="114">
        <v>64</v>
      </c>
      <c r="F28" s="114">
        <v>159</v>
      </c>
      <c r="G28" s="114">
        <v>68</v>
      </c>
      <c r="H28" s="140">
        <v>125</v>
      </c>
      <c r="I28" s="115">
        <v>-27</v>
      </c>
      <c r="J28" s="116">
        <v>-21.6</v>
      </c>
    </row>
    <row r="29" spans="1:15" s="110" customFormat="1" ht="24.95" customHeight="1" x14ac:dyDescent="0.2">
      <c r="A29" s="193">
        <v>86</v>
      </c>
      <c r="B29" s="199" t="s">
        <v>165</v>
      </c>
      <c r="C29" s="113">
        <v>12.911646586345382</v>
      </c>
      <c r="D29" s="115">
        <v>643</v>
      </c>
      <c r="E29" s="114">
        <v>1542</v>
      </c>
      <c r="F29" s="114">
        <v>279</v>
      </c>
      <c r="G29" s="114">
        <v>194</v>
      </c>
      <c r="H29" s="140">
        <v>194</v>
      </c>
      <c r="I29" s="115">
        <v>449</v>
      </c>
      <c r="J29" s="116">
        <v>231.44329896907217</v>
      </c>
    </row>
    <row r="30" spans="1:15" s="110" customFormat="1" ht="24.95" customHeight="1" x14ac:dyDescent="0.2">
      <c r="A30" s="193">
        <v>87.88</v>
      </c>
      <c r="B30" s="204" t="s">
        <v>166</v>
      </c>
      <c r="C30" s="113">
        <v>5.7228915662650603</v>
      </c>
      <c r="D30" s="115">
        <v>285</v>
      </c>
      <c r="E30" s="114">
        <v>293</v>
      </c>
      <c r="F30" s="114">
        <v>401</v>
      </c>
      <c r="G30" s="114">
        <v>295</v>
      </c>
      <c r="H30" s="140">
        <v>278</v>
      </c>
      <c r="I30" s="115">
        <v>7</v>
      </c>
      <c r="J30" s="116">
        <v>2.5179856115107913</v>
      </c>
    </row>
    <row r="31" spans="1:15" s="110" customFormat="1" ht="24.95" customHeight="1" x14ac:dyDescent="0.2">
      <c r="A31" s="193" t="s">
        <v>167</v>
      </c>
      <c r="B31" s="199" t="s">
        <v>168</v>
      </c>
      <c r="C31" s="113">
        <v>2.5903614457831323</v>
      </c>
      <c r="D31" s="115">
        <v>129</v>
      </c>
      <c r="E31" s="114">
        <v>136</v>
      </c>
      <c r="F31" s="114">
        <v>131</v>
      </c>
      <c r="G31" s="114">
        <v>119</v>
      </c>
      <c r="H31" s="140">
        <v>137</v>
      </c>
      <c r="I31" s="115">
        <v>-8</v>
      </c>
      <c r="J31" s="116">
        <v>-5.8394160583941606</v>
      </c>
    </row>
    <row r="32" spans="1:15" s="110" customFormat="1" ht="24.95" customHeight="1" x14ac:dyDescent="0.2">
      <c r="A32" s="193"/>
      <c r="B32" s="204" t="s">
        <v>169</v>
      </c>
      <c r="C32" s="113" t="s">
        <v>514</v>
      </c>
      <c r="D32" s="115" t="s">
        <v>514</v>
      </c>
      <c r="E32" s="114" t="s">
        <v>514</v>
      </c>
      <c r="F32" s="114" t="s">
        <v>514</v>
      </c>
      <c r="G32" s="114" t="s">
        <v>514</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1.9879518072289157</v>
      </c>
      <c r="D34" s="115">
        <v>99</v>
      </c>
      <c r="E34" s="114">
        <v>141</v>
      </c>
      <c r="F34" s="114">
        <v>130</v>
      </c>
      <c r="G34" s="114">
        <v>103</v>
      </c>
      <c r="H34" s="140">
        <v>130</v>
      </c>
      <c r="I34" s="115">
        <v>-31</v>
      </c>
      <c r="J34" s="116">
        <v>-23.846153846153847</v>
      </c>
    </row>
    <row r="35" spans="1:10" s="110" customFormat="1" ht="24.95" customHeight="1" x14ac:dyDescent="0.2">
      <c r="A35" s="292" t="s">
        <v>171</v>
      </c>
      <c r="B35" s="293" t="s">
        <v>172</v>
      </c>
      <c r="C35" s="113">
        <v>22.670682730923694</v>
      </c>
      <c r="D35" s="115">
        <v>1129</v>
      </c>
      <c r="E35" s="114">
        <v>929</v>
      </c>
      <c r="F35" s="114">
        <v>1138</v>
      </c>
      <c r="G35" s="114">
        <v>954</v>
      </c>
      <c r="H35" s="140">
        <v>1097</v>
      </c>
      <c r="I35" s="115">
        <v>32</v>
      </c>
      <c r="J35" s="116">
        <v>2.917046490428441</v>
      </c>
    </row>
    <row r="36" spans="1:10" s="110" customFormat="1" ht="24.95" customHeight="1" x14ac:dyDescent="0.2">
      <c r="A36" s="294" t="s">
        <v>173</v>
      </c>
      <c r="B36" s="295" t="s">
        <v>174</v>
      </c>
      <c r="C36" s="125">
        <v>75.321285140562253</v>
      </c>
      <c r="D36" s="143">
        <v>3751</v>
      </c>
      <c r="E36" s="144">
        <v>4055</v>
      </c>
      <c r="F36" s="144">
        <v>2893</v>
      </c>
      <c r="G36" s="144">
        <v>2341</v>
      </c>
      <c r="H36" s="145">
        <v>3041</v>
      </c>
      <c r="I36" s="143">
        <v>710</v>
      </c>
      <c r="J36" s="146">
        <v>23.3475830318974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4980</v>
      </c>
      <c r="F11" s="264">
        <v>5125</v>
      </c>
      <c r="G11" s="264">
        <v>4161</v>
      </c>
      <c r="H11" s="264">
        <v>3399</v>
      </c>
      <c r="I11" s="265">
        <v>4268</v>
      </c>
      <c r="J11" s="263">
        <v>712</v>
      </c>
      <c r="K11" s="266">
        <v>16.682286785379571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23.493975903614459</v>
      </c>
      <c r="E13" s="115">
        <v>1170</v>
      </c>
      <c r="F13" s="114">
        <v>1101</v>
      </c>
      <c r="G13" s="114">
        <v>1068</v>
      </c>
      <c r="H13" s="114">
        <v>797</v>
      </c>
      <c r="I13" s="140">
        <v>1110</v>
      </c>
      <c r="J13" s="115">
        <v>60</v>
      </c>
      <c r="K13" s="116">
        <v>5.4054054054054053</v>
      </c>
    </row>
    <row r="14" spans="1:17" ht="15.95" customHeight="1" x14ac:dyDescent="0.2">
      <c r="A14" s="306" t="s">
        <v>230</v>
      </c>
      <c r="B14" s="307"/>
      <c r="C14" s="308"/>
      <c r="D14" s="113">
        <v>56.847389558232933</v>
      </c>
      <c r="E14" s="115">
        <v>2831</v>
      </c>
      <c r="F14" s="114">
        <v>3101</v>
      </c>
      <c r="G14" s="114">
        <v>2567</v>
      </c>
      <c r="H14" s="114">
        <v>2118</v>
      </c>
      <c r="I14" s="140">
        <v>2584</v>
      </c>
      <c r="J14" s="115">
        <v>247</v>
      </c>
      <c r="K14" s="116">
        <v>9.5588235294117645</v>
      </c>
    </row>
    <row r="15" spans="1:17" ht="15.95" customHeight="1" x14ac:dyDescent="0.2">
      <c r="A15" s="306" t="s">
        <v>231</v>
      </c>
      <c r="B15" s="307"/>
      <c r="C15" s="308"/>
      <c r="D15" s="113">
        <v>10.120481927710843</v>
      </c>
      <c r="E15" s="115">
        <v>504</v>
      </c>
      <c r="F15" s="114">
        <v>431</v>
      </c>
      <c r="G15" s="114">
        <v>207</v>
      </c>
      <c r="H15" s="114">
        <v>238</v>
      </c>
      <c r="I15" s="140">
        <v>300</v>
      </c>
      <c r="J15" s="115">
        <v>204</v>
      </c>
      <c r="K15" s="116">
        <v>68</v>
      </c>
    </row>
    <row r="16" spans="1:17" ht="15.95" customHeight="1" x14ac:dyDescent="0.2">
      <c r="A16" s="306" t="s">
        <v>232</v>
      </c>
      <c r="B16" s="307"/>
      <c r="C16" s="308"/>
      <c r="D16" s="113">
        <v>9.2971887550200805</v>
      </c>
      <c r="E16" s="115">
        <v>463</v>
      </c>
      <c r="F16" s="114">
        <v>482</v>
      </c>
      <c r="G16" s="114">
        <v>312</v>
      </c>
      <c r="H16" s="114">
        <v>240</v>
      </c>
      <c r="I16" s="140">
        <v>271</v>
      </c>
      <c r="J16" s="115">
        <v>192</v>
      </c>
      <c r="K16" s="116">
        <v>70.848708487084878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1.4859437751004017</v>
      </c>
      <c r="E18" s="115">
        <v>74</v>
      </c>
      <c r="F18" s="114">
        <v>102</v>
      </c>
      <c r="G18" s="114">
        <v>93</v>
      </c>
      <c r="H18" s="114">
        <v>59</v>
      </c>
      <c r="I18" s="140">
        <v>75</v>
      </c>
      <c r="J18" s="115">
        <v>-1</v>
      </c>
      <c r="K18" s="116">
        <v>-1.3333333333333333</v>
      </c>
    </row>
    <row r="19" spans="1:11" ht="14.1" customHeight="1" x14ac:dyDescent="0.2">
      <c r="A19" s="306" t="s">
        <v>235</v>
      </c>
      <c r="B19" s="307" t="s">
        <v>236</v>
      </c>
      <c r="C19" s="308"/>
      <c r="D19" s="113">
        <v>0.92369477911646591</v>
      </c>
      <c r="E19" s="115">
        <v>46</v>
      </c>
      <c r="F19" s="114">
        <v>65</v>
      </c>
      <c r="G19" s="114">
        <v>63</v>
      </c>
      <c r="H19" s="114">
        <v>33</v>
      </c>
      <c r="I19" s="140">
        <v>41</v>
      </c>
      <c r="J19" s="115">
        <v>5</v>
      </c>
      <c r="K19" s="116">
        <v>12.195121951219512</v>
      </c>
    </row>
    <row r="20" spans="1:11" ht="14.1" customHeight="1" x14ac:dyDescent="0.2">
      <c r="A20" s="306">
        <v>12</v>
      </c>
      <c r="B20" s="307" t="s">
        <v>237</v>
      </c>
      <c r="C20" s="308"/>
      <c r="D20" s="113">
        <v>1.0441767068273093</v>
      </c>
      <c r="E20" s="115">
        <v>52</v>
      </c>
      <c r="F20" s="114">
        <v>69</v>
      </c>
      <c r="G20" s="114">
        <v>50</v>
      </c>
      <c r="H20" s="114">
        <v>44</v>
      </c>
      <c r="I20" s="140">
        <v>55</v>
      </c>
      <c r="J20" s="115">
        <v>-3</v>
      </c>
      <c r="K20" s="116">
        <v>-5.4545454545454541</v>
      </c>
    </row>
    <row r="21" spans="1:11" ht="14.1" customHeight="1" x14ac:dyDescent="0.2">
      <c r="A21" s="306">
        <v>21</v>
      </c>
      <c r="B21" s="307" t="s">
        <v>238</v>
      </c>
      <c r="C21" s="308"/>
      <c r="D21" s="113">
        <v>0.80321285140562249</v>
      </c>
      <c r="E21" s="115">
        <v>40</v>
      </c>
      <c r="F21" s="114">
        <v>18</v>
      </c>
      <c r="G21" s="114">
        <v>27</v>
      </c>
      <c r="H21" s="114">
        <v>32</v>
      </c>
      <c r="I21" s="140">
        <v>52</v>
      </c>
      <c r="J21" s="115">
        <v>-12</v>
      </c>
      <c r="K21" s="116">
        <v>-23.076923076923077</v>
      </c>
    </row>
    <row r="22" spans="1:11" ht="14.1" customHeight="1" x14ac:dyDescent="0.2">
      <c r="A22" s="306">
        <v>22</v>
      </c>
      <c r="B22" s="307" t="s">
        <v>239</v>
      </c>
      <c r="C22" s="308"/>
      <c r="D22" s="113">
        <v>0.92369477911646591</v>
      </c>
      <c r="E22" s="115">
        <v>46</v>
      </c>
      <c r="F22" s="114">
        <v>42</v>
      </c>
      <c r="G22" s="114">
        <v>90</v>
      </c>
      <c r="H22" s="114">
        <v>37</v>
      </c>
      <c r="I22" s="140">
        <v>45</v>
      </c>
      <c r="J22" s="115">
        <v>1</v>
      </c>
      <c r="K22" s="116">
        <v>2.2222222222222223</v>
      </c>
    </row>
    <row r="23" spans="1:11" ht="14.1" customHeight="1" x14ac:dyDescent="0.2">
      <c r="A23" s="306">
        <v>23</v>
      </c>
      <c r="B23" s="307" t="s">
        <v>240</v>
      </c>
      <c r="C23" s="308"/>
      <c r="D23" s="113">
        <v>0.24096385542168675</v>
      </c>
      <c r="E23" s="115">
        <v>12</v>
      </c>
      <c r="F23" s="114">
        <v>11</v>
      </c>
      <c r="G23" s="114">
        <v>27</v>
      </c>
      <c r="H23" s="114">
        <v>18</v>
      </c>
      <c r="I23" s="140">
        <v>34</v>
      </c>
      <c r="J23" s="115">
        <v>-22</v>
      </c>
      <c r="K23" s="116">
        <v>-64.705882352941174</v>
      </c>
    </row>
    <row r="24" spans="1:11" ht="14.1" customHeight="1" x14ac:dyDescent="0.2">
      <c r="A24" s="306">
        <v>24</v>
      </c>
      <c r="B24" s="307" t="s">
        <v>241</v>
      </c>
      <c r="C24" s="308"/>
      <c r="D24" s="113">
        <v>3.9156626506024095</v>
      </c>
      <c r="E24" s="115">
        <v>195</v>
      </c>
      <c r="F24" s="114">
        <v>136</v>
      </c>
      <c r="G24" s="114">
        <v>232</v>
      </c>
      <c r="H24" s="114">
        <v>162</v>
      </c>
      <c r="I24" s="140">
        <v>167</v>
      </c>
      <c r="J24" s="115">
        <v>28</v>
      </c>
      <c r="K24" s="116">
        <v>16.766467065868262</v>
      </c>
    </row>
    <row r="25" spans="1:11" ht="14.1" customHeight="1" x14ac:dyDescent="0.2">
      <c r="A25" s="306">
        <v>25</v>
      </c>
      <c r="B25" s="307" t="s">
        <v>242</v>
      </c>
      <c r="C25" s="308"/>
      <c r="D25" s="113">
        <v>4.1767068273092374</v>
      </c>
      <c r="E25" s="115">
        <v>208</v>
      </c>
      <c r="F25" s="114">
        <v>125</v>
      </c>
      <c r="G25" s="114">
        <v>100</v>
      </c>
      <c r="H25" s="114">
        <v>114</v>
      </c>
      <c r="I25" s="140">
        <v>166</v>
      </c>
      <c r="J25" s="115">
        <v>42</v>
      </c>
      <c r="K25" s="116">
        <v>25.301204819277107</v>
      </c>
    </row>
    <row r="26" spans="1:11" ht="14.1" customHeight="1" x14ac:dyDescent="0.2">
      <c r="A26" s="306">
        <v>26</v>
      </c>
      <c r="B26" s="307" t="s">
        <v>243</v>
      </c>
      <c r="C26" s="308"/>
      <c r="D26" s="113">
        <v>2.4698795180722892</v>
      </c>
      <c r="E26" s="115">
        <v>123</v>
      </c>
      <c r="F26" s="114">
        <v>72</v>
      </c>
      <c r="G26" s="114">
        <v>81</v>
      </c>
      <c r="H26" s="114">
        <v>89</v>
      </c>
      <c r="I26" s="140">
        <v>127</v>
      </c>
      <c r="J26" s="115">
        <v>-4</v>
      </c>
      <c r="K26" s="116">
        <v>-3.1496062992125986</v>
      </c>
    </row>
    <row r="27" spans="1:11" ht="14.1" customHeight="1" x14ac:dyDescent="0.2">
      <c r="A27" s="306">
        <v>27</v>
      </c>
      <c r="B27" s="307" t="s">
        <v>244</v>
      </c>
      <c r="C27" s="308"/>
      <c r="D27" s="113">
        <v>1.8875502008032128</v>
      </c>
      <c r="E27" s="115">
        <v>94</v>
      </c>
      <c r="F27" s="114">
        <v>56</v>
      </c>
      <c r="G27" s="114">
        <v>55</v>
      </c>
      <c r="H27" s="114">
        <v>61</v>
      </c>
      <c r="I27" s="140">
        <v>54</v>
      </c>
      <c r="J27" s="115">
        <v>40</v>
      </c>
      <c r="K27" s="116">
        <v>74.074074074074076</v>
      </c>
    </row>
    <row r="28" spans="1:11" ht="14.1" customHeight="1" x14ac:dyDescent="0.2">
      <c r="A28" s="306">
        <v>28</v>
      </c>
      <c r="B28" s="307" t="s">
        <v>245</v>
      </c>
      <c r="C28" s="308"/>
      <c r="D28" s="113">
        <v>0.10040160642570281</v>
      </c>
      <c r="E28" s="115">
        <v>5</v>
      </c>
      <c r="F28" s="114" t="s">
        <v>514</v>
      </c>
      <c r="G28" s="114" t="s">
        <v>514</v>
      </c>
      <c r="H28" s="114">
        <v>3</v>
      </c>
      <c r="I28" s="140">
        <v>4</v>
      </c>
      <c r="J28" s="115">
        <v>1</v>
      </c>
      <c r="K28" s="116">
        <v>25</v>
      </c>
    </row>
    <row r="29" spans="1:11" ht="14.1" customHeight="1" x14ac:dyDescent="0.2">
      <c r="A29" s="306">
        <v>29</v>
      </c>
      <c r="B29" s="307" t="s">
        <v>246</v>
      </c>
      <c r="C29" s="308"/>
      <c r="D29" s="113">
        <v>5.5220883534136549</v>
      </c>
      <c r="E29" s="115">
        <v>275</v>
      </c>
      <c r="F29" s="114">
        <v>310</v>
      </c>
      <c r="G29" s="114">
        <v>356</v>
      </c>
      <c r="H29" s="114">
        <v>284</v>
      </c>
      <c r="I29" s="140">
        <v>314</v>
      </c>
      <c r="J29" s="115">
        <v>-39</v>
      </c>
      <c r="K29" s="116">
        <v>-12.420382165605096</v>
      </c>
    </row>
    <row r="30" spans="1:11" ht="14.1" customHeight="1" x14ac:dyDescent="0.2">
      <c r="A30" s="306" t="s">
        <v>247</v>
      </c>
      <c r="B30" s="307" t="s">
        <v>248</v>
      </c>
      <c r="C30" s="308"/>
      <c r="D30" s="113">
        <v>2.9116465863453813</v>
      </c>
      <c r="E30" s="115">
        <v>145</v>
      </c>
      <c r="F30" s="114">
        <v>187</v>
      </c>
      <c r="G30" s="114">
        <v>256</v>
      </c>
      <c r="H30" s="114">
        <v>202</v>
      </c>
      <c r="I30" s="140">
        <v>191</v>
      </c>
      <c r="J30" s="115">
        <v>-46</v>
      </c>
      <c r="K30" s="116">
        <v>-24.083769633507853</v>
      </c>
    </row>
    <row r="31" spans="1:11" ht="14.1" customHeight="1" x14ac:dyDescent="0.2">
      <c r="A31" s="306" t="s">
        <v>249</v>
      </c>
      <c r="B31" s="307" t="s">
        <v>250</v>
      </c>
      <c r="C31" s="308"/>
      <c r="D31" s="113" t="s">
        <v>514</v>
      </c>
      <c r="E31" s="115" t="s">
        <v>514</v>
      </c>
      <c r="F31" s="114">
        <v>123</v>
      </c>
      <c r="G31" s="114">
        <v>97</v>
      </c>
      <c r="H31" s="114">
        <v>82</v>
      </c>
      <c r="I31" s="140">
        <v>119</v>
      </c>
      <c r="J31" s="115" t="s">
        <v>514</v>
      </c>
      <c r="K31" s="116" t="s">
        <v>514</v>
      </c>
    </row>
    <row r="32" spans="1:11" ht="14.1" customHeight="1" x14ac:dyDescent="0.2">
      <c r="A32" s="306">
        <v>31</v>
      </c>
      <c r="B32" s="307" t="s">
        <v>251</v>
      </c>
      <c r="C32" s="308"/>
      <c r="D32" s="113">
        <v>0.36144578313253012</v>
      </c>
      <c r="E32" s="115">
        <v>18</v>
      </c>
      <c r="F32" s="114">
        <v>11</v>
      </c>
      <c r="G32" s="114">
        <v>14</v>
      </c>
      <c r="H32" s="114">
        <v>7</v>
      </c>
      <c r="I32" s="140">
        <v>17</v>
      </c>
      <c r="J32" s="115">
        <v>1</v>
      </c>
      <c r="K32" s="116">
        <v>5.882352941176471</v>
      </c>
    </row>
    <row r="33" spans="1:11" ht="14.1" customHeight="1" x14ac:dyDescent="0.2">
      <c r="A33" s="306">
        <v>32</v>
      </c>
      <c r="B33" s="307" t="s">
        <v>252</v>
      </c>
      <c r="C33" s="308"/>
      <c r="D33" s="113">
        <v>3.2128514056224899</v>
      </c>
      <c r="E33" s="115">
        <v>160</v>
      </c>
      <c r="F33" s="114">
        <v>188</v>
      </c>
      <c r="G33" s="114">
        <v>155</v>
      </c>
      <c r="H33" s="114">
        <v>140</v>
      </c>
      <c r="I33" s="140">
        <v>178</v>
      </c>
      <c r="J33" s="115">
        <v>-18</v>
      </c>
      <c r="K33" s="116">
        <v>-10.112359550561798</v>
      </c>
    </row>
    <row r="34" spans="1:11" ht="14.1" customHeight="1" x14ac:dyDescent="0.2">
      <c r="A34" s="306">
        <v>33</v>
      </c>
      <c r="B34" s="307" t="s">
        <v>253</v>
      </c>
      <c r="C34" s="308"/>
      <c r="D34" s="113">
        <v>1.0642570281124497</v>
      </c>
      <c r="E34" s="115">
        <v>53</v>
      </c>
      <c r="F34" s="114">
        <v>48</v>
      </c>
      <c r="G34" s="114">
        <v>42</v>
      </c>
      <c r="H34" s="114">
        <v>36</v>
      </c>
      <c r="I34" s="140">
        <v>44</v>
      </c>
      <c r="J34" s="115">
        <v>9</v>
      </c>
      <c r="K34" s="116">
        <v>20.454545454545453</v>
      </c>
    </row>
    <row r="35" spans="1:11" ht="14.1" customHeight="1" x14ac:dyDescent="0.2">
      <c r="A35" s="306">
        <v>34</v>
      </c>
      <c r="B35" s="307" t="s">
        <v>254</v>
      </c>
      <c r="C35" s="308"/>
      <c r="D35" s="113">
        <v>2.9919678714859437</v>
      </c>
      <c r="E35" s="115">
        <v>149</v>
      </c>
      <c r="F35" s="114">
        <v>140</v>
      </c>
      <c r="G35" s="114">
        <v>118</v>
      </c>
      <c r="H35" s="114">
        <v>91</v>
      </c>
      <c r="I35" s="140">
        <v>178</v>
      </c>
      <c r="J35" s="115">
        <v>-29</v>
      </c>
      <c r="K35" s="116">
        <v>-16.292134831460675</v>
      </c>
    </row>
    <row r="36" spans="1:11" ht="14.1" customHeight="1" x14ac:dyDescent="0.2">
      <c r="A36" s="306">
        <v>41</v>
      </c>
      <c r="B36" s="307" t="s">
        <v>255</v>
      </c>
      <c r="C36" s="308"/>
      <c r="D36" s="113">
        <v>0.82329317269076308</v>
      </c>
      <c r="E36" s="115">
        <v>41</v>
      </c>
      <c r="F36" s="114">
        <v>30</v>
      </c>
      <c r="G36" s="114">
        <v>41</v>
      </c>
      <c r="H36" s="114">
        <v>28</v>
      </c>
      <c r="I36" s="140">
        <v>37</v>
      </c>
      <c r="J36" s="115">
        <v>4</v>
      </c>
      <c r="K36" s="116">
        <v>10.810810810810811</v>
      </c>
    </row>
    <row r="37" spans="1:11" ht="14.1" customHeight="1" x14ac:dyDescent="0.2">
      <c r="A37" s="306">
        <v>42</v>
      </c>
      <c r="B37" s="307" t="s">
        <v>256</v>
      </c>
      <c r="C37" s="308"/>
      <c r="D37" s="113" t="s">
        <v>514</v>
      </c>
      <c r="E37" s="115" t="s">
        <v>514</v>
      </c>
      <c r="F37" s="114">
        <v>5</v>
      </c>
      <c r="G37" s="114" t="s">
        <v>514</v>
      </c>
      <c r="H37" s="114" t="s">
        <v>514</v>
      </c>
      <c r="I37" s="140" t="s">
        <v>514</v>
      </c>
      <c r="J37" s="115" t="s">
        <v>514</v>
      </c>
      <c r="K37" s="116" t="s">
        <v>514</v>
      </c>
    </row>
    <row r="38" spans="1:11" ht="14.1" customHeight="1" x14ac:dyDescent="0.2">
      <c r="A38" s="306">
        <v>43</v>
      </c>
      <c r="B38" s="307" t="s">
        <v>257</v>
      </c>
      <c r="C38" s="308"/>
      <c r="D38" s="113">
        <v>1.3654618473895583</v>
      </c>
      <c r="E38" s="115">
        <v>68</v>
      </c>
      <c r="F38" s="114">
        <v>17</v>
      </c>
      <c r="G38" s="114">
        <v>19</v>
      </c>
      <c r="H38" s="114">
        <v>7</v>
      </c>
      <c r="I38" s="140">
        <v>15</v>
      </c>
      <c r="J38" s="115">
        <v>53</v>
      </c>
      <c r="K38" s="116" t="s">
        <v>515</v>
      </c>
    </row>
    <row r="39" spans="1:11" ht="14.1" customHeight="1" x14ac:dyDescent="0.2">
      <c r="A39" s="306">
        <v>51</v>
      </c>
      <c r="B39" s="307" t="s">
        <v>258</v>
      </c>
      <c r="C39" s="308"/>
      <c r="D39" s="113">
        <v>8.8554216867469879</v>
      </c>
      <c r="E39" s="115">
        <v>441</v>
      </c>
      <c r="F39" s="114">
        <v>470</v>
      </c>
      <c r="G39" s="114">
        <v>401</v>
      </c>
      <c r="H39" s="114">
        <v>372</v>
      </c>
      <c r="I39" s="140">
        <v>422</v>
      </c>
      <c r="J39" s="115">
        <v>19</v>
      </c>
      <c r="K39" s="116">
        <v>4.5023696682464456</v>
      </c>
    </row>
    <row r="40" spans="1:11" ht="14.1" customHeight="1" x14ac:dyDescent="0.2">
      <c r="A40" s="306" t="s">
        <v>259</v>
      </c>
      <c r="B40" s="307" t="s">
        <v>260</v>
      </c>
      <c r="C40" s="308"/>
      <c r="D40" s="113">
        <v>7.9116465863453813</v>
      </c>
      <c r="E40" s="115">
        <v>394</v>
      </c>
      <c r="F40" s="114">
        <v>427</v>
      </c>
      <c r="G40" s="114">
        <v>363</v>
      </c>
      <c r="H40" s="114">
        <v>341</v>
      </c>
      <c r="I40" s="140">
        <v>370</v>
      </c>
      <c r="J40" s="115">
        <v>24</v>
      </c>
      <c r="K40" s="116">
        <v>6.4864864864864868</v>
      </c>
    </row>
    <row r="41" spans="1:11" ht="14.1" customHeight="1" x14ac:dyDescent="0.2">
      <c r="A41" s="306"/>
      <c r="B41" s="307" t="s">
        <v>261</v>
      </c>
      <c r="C41" s="308"/>
      <c r="D41" s="113">
        <v>6.3253012048192767</v>
      </c>
      <c r="E41" s="115">
        <v>315</v>
      </c>
      <c r="F41" s="114">
        <v>325</v>
      </c>
      <c r="G41" s="114">
        <v>291</v>
      </c>
      <c r="H41" s="114">
        <v>270</v>
      </c>
      <c r="I41" s="140">
        <v>304</v>
      </c>
      <c r="J41" s="115">
        <v>11</v>
      </c>
      <c r="K41" s="116">
        <v>3.6184210526315788</v>
      </c>
    </row>
    <row r="42" spans="1:11" ht="14.1" customHeight="1" x14ac:dyDescent="0.2">
      <c r="A42" s="306">
        <v>52</v>
      </c>
      <c r="B42" s="307" t="s">
        <v>262</v>
      </c>
      <c r="C42" s="308"/>
      <c r="D42" s="113">
        <v>5.5823293172690764</v>
      </c>
      <c r="E42" s="115">
        <v>278</v>
      </c>
      <c r="F42" s="114">
        <v>236</v>
      </c>
      <c r="G42" s="114">
        <v>190</v>
      </c>
      <c r="H42" s="114">
        <v>165</v>
      </c>
      <c r="I42" s="140">
        <v>214</v>
      </c>
      <c r="J42" s="115">
        <v>64</v>
      </c>
      <c r="K42" s="116">
        <v>29.906542056074766</v>
      </c>
    </row>
    <row r="43" spans="1:11" ht="14.1" customHeight="1" x14ac:dyDescent="0.2">
      <c r="A43" s="306" t="s">
        <v>263</v>
      </c>
      <c r="B43" s="307" t="s">
        <v>264</v>
      </c>
      <c r="C43" s="308"/>
      <c r="D43" s="113">
        <v>4.618473895582329</v>
      </c>
      <c r="E43" s="115">
        <v>230</v>
      </c>
      <c r="F43" s="114">
        <v>182</v>
      </c>
      <c r="G43" s="114">
        <v>144</v>
      </c>
      <c r="H43" s="114">
        <v>134</v>
      </c>
      <c r="I43" s="140">
        <v>174</v>
      </c>
      <c r="J43" s="115">
        <v>56</v>
      </c>
      <c r="K43" s="116">
        <v>32.183908045977013</v>
      </c>
    </row>
    <row r="44" spans="1:11" ht="14.1" customHeight="1" x14ac:dyDescent="0.2">
      <c r="A44" s="306">
        <v>53</v>
      </c>
      <c r="B44" s="307" t="s">
        <v>265</v>
      </c>
      <c r="C44" s="308"/>
      <c r="D44" s="113">
        <v>1.9076305220883534</v>
      </c>
      <c r="E44" s="115">
        <v>95</v>
      </c>
      <c r="F44" s="114">
        <v>115</v>
      </c>
      <c r="G44" s="114">
        <v>119</v>
      </c>
      <c r="H44" s="114">
        <v>121</v>
      </c>
      <c r="I44" s="140">
        <v>233</v>
      </c>
      <c r="J44" s="115">
        <v>-138</v>
      </c>
      <c r="K44" s="116">
        <v>-59.227467811158796</v>
      </c>
    </row>
    <row r="45" spans="1:11" ht="14.1" customHeight="1" x14ac:dyDescent="0.2">
      <c r="A45" s="306" t="s">
        <v>266</v>
      </c>
      <c r="B45" s="307" t="s">
        <v>267</v>
      </c>
      <c r="C45" s="308"/>
      <c r="D45" s="113">
        <v>1.8473895582329318</v>
      </c>
      <c r="E45" s="115">
        <v>92</v>
      </c>
      <c r="F45" s="114">
        <v>111</v>
      </c>
      <c r="G45" s="114">
        <v>117</v>
      </c>
      <c r="H45" s="114">
        <v>119</v>
      </c>
      <c r="I45" s="140">
        <v>228</v>
      </c>
      <c r="J45" s="115">
        <v>-136</v>
      </c>
      <c r="K45" s="116">
        <v>-59.649122807017541</v>
      </c>
    </row>
    <row r="46" spans="1:11" ht="14.1" customHeight="1" x14ac:dyDescent="0.2">
      <c r="A46" s="306">
        <v>54</v>
      </c>
      <c r="B46" s="307" t="s">
        <v>268</v>
      </c>
      <c r="C46" s="308"/>
      <c r="D46" s="113">
        <v>5.1204819277108431</v>
      </c>
      <c r="E46" s="115">
        <v>255</v>
      </c>
      <c r="F46" s="114">
        <v>200</v>
      </c>
      <c r="G46" s="114">
        <v>120</v>
      </c>
      <c r="H46" s="114">
        <v>103</v>
      </c>
      <c r="I46" s="140">
        <v>110</v>
      </c>
      <c r="J46" s="115">
        <v>145</v>
      </c>
      <c r="K46" s="116">
        <v>131.81818181818181</v>
      </c>
    </row>
    <row r="47" spans="1:11" ht="14.1" customHeight="1" x14ac:dyDescent="0.2">
      <c r="A47" s="306">
        <v>61</v>
      </c>
      <c r="B47" s="307" t="s">
        <v>269</v>
      </c>
      <c r="C47" s="308"/>
      <c r="D47" s="113">
        <v>1.4056224899598393</v>
      </c>
      <c r="E47" s="115">
        <v>70</v>
      </c>
      <c r="F47" s="114">
        <v>42</v>
      </c>
      <c r="G47" s="114">
        <v>39</v>
      </c>
      <c r="H47" s="114">
        <v>42</v>
      </c>
      <c r="I47" s="140">
        <v>39</v>
      </c>
      <c r="J47" s="115">
        <v>31</v>
      </c>
      <c r="K47" s="116">
        <v>79.487179487179489</v>
      </c>
    </row>
    <row r="48" spans="1:11" ht="14.1" customHeight="1" x14ac:dyDescent="0.2">
      <c r="A48" s="306">
        <v>62</v>
      </c>
      <c r="B48" s="307" t="s">
        <v>270</v>
      </c>
      <c r="C48" s="308"/>
      <c r="D48" s="113">
        <v>6.9678714859437747</v>
      </c>
      <c r="E48" s="115">
        <v>347</v>
      </c>
      <c r="F48" s="114">
        <v>247</v>
      </c>
      <c r="G48" s="114">
        <v>287</v>
      </c>
      <c r="H48" s="114">
        <v>304</v>
      </c>
      <c r="I48" s="140">
        <v>251</v>
      </c>
      <c r="J48" s="115">
        <v>96</v>
      </c>
      <c r="K48" s="116">
        <v>38.247011952191237</v>
      </c>
    </row>
    <row r="49" spans="1:11" ht="14.1" customHeight="1" x14ac:dyDescent="0.2">
      <c r="A49" s="306">
        <v>63</v>
      </c>
      <c r="B49" s="307" t="s">
        <v>271</v>
      </c>
      <c r="C49" s="308"/>
      <c r="D49" s="113">
        <v>3.9156626506024095</v>
      </c>
      <c r="E49" s="115">
        <v>195</v>
      </c>
      <c r="F49" s="114">
        <v>194</v>
      </c>
      <c r="G49" s="114">
        <v>136</v>
      </c>
      <c r="H49" s="114">
        <v>103</v>
      </c>
      <c r="I49" s="140">
        <v>152</v>
      </c>
      <c r="J49" s="115">
        <v>43</v>
      </c>
      <c r="K49" s="116">
        <v>28.289473684210527</v>
      </c>
    </row>
    <row r="50" spans="1:11" ht="14.1" customHeight="1" x14ac:dyDescent="0.2">
      <c r="A50" s="306" t="s">
        <v>272</v>
      </c>
      <c r="B50" s="307" t="s">
        <v>273</v>
      </c>
      <c r="C50" s="308"/>
      <c r="D50" s="113">
        <v>0.76305220883534142</v>
      </c>
      <c r="E50" s="115">
        <v>38</v>
      </c>
      <c r="F50" s="114">
        <v>32</v>
      </c>
      <c r="G50" s="114">
        <v>23</v>
      </c>
      <c r="H50" s="114">
        <v>21</v>
      </c>
      <c r="I50" s="140">
        <v>25</v>
      </c>
      <c r="J50" s="115">
        <v>13</v>
      </c>
      <c r="K50" s="116">
        <v>52</v>
      </c>
    </row>
    <row r="51" spans="1:11" ht="14.1" customHeight="1" x14ac:dyDescent="0.2">
      <c r="A51" s="306" t="s">
        <v>274</v>
      </c>
      <c r="B51" s="307" t="s">
        <v>275</v>
      </c>
      <c r="C51" s="308"/>
      <c r="D51" s="113">
        <v>3.0120481927710845</v>
      </c>
      <c r="E51" s="115">
        <v>150</v>
      </c>
      <c r="F51" s="114">
        <v>152</v>
      </c>
      <c r="G51" s="114">
        <v>104</v>
      </c>
      <c r="H51" s="114">
        <v>77</v>
      </c>
      <c r="I51" s="140">
        <v>101</v>
      </c>
      <c r="J51" s="115">
        <v>49</v>
      </c>
      <c r="K51" s="116">
        <v>48.514851485148512</v>
      </c>
    </row>
    <row r="52" spans="1:11" ht="14.1" customHeight="1" x14ac:dyDescent="0.2">
      <c r="A52" s="306">
        <v>71</v>
      </c>
      <c r="B52" s="307" t="s">
        <v>276</v>
      </c>
      <c r="C52" s="308"/>
      <c r="D52" s="113">
        <v>8.9959839357429718</v>
      </c>
      <c r="E52" s="115">
        <v>448</v>
      </c>
      <c r="F52" s="114">
        <v>387</v>
      </c>
      <c r="G52" s="114">
        <v>277</v>
      </c>
      <c r="H52" s="114">
        <v>214</v>
      </c>
      <c r="I52" s="140">
        <v>333</v>
      </c>
      <c r="J52" s="115">
        <v>115</v>
      </c>
      <c r="K52" s="116">
        <v>34.534534534534536</v>
      </c>
    </row>
    <row r="53" spans="1:11" ht="14.1" customHeight="1" x14ac:dyDescent="0.2">
      <c r="A53" s="306" t="s">
        <v>277</v>
      </c>
      <c r="B53" s="307" t="s">
        <v>278</v>
      </c>
      <c r="C53" s="308"/>
      <c r="D53" s="113">
        <v>4.3775100401606428</v>
      </c>
      <c r="E53" s="115">
        <v>218</v>
      </c>
      <c r="F53" s="114">
        <v>184</v>
      </c>
      <c r="G53" s="114">
        <v>81</v>
      </c>
      <c r="H53" s="114">
        <v>84</v>
      </c>
      <c r="I53" s="140">
        <v>133</v>
      </c>
      <c r="J53" s="115">
        <v>85</v>
      </c>
      <c r="K53" s="116">
        <v>63.909774436090224</v>
      </c>
    </row>
    <row r="54" spans="1:11" ht="14.1" customHeight="1" x14ac:dyDescent="0.2">
      <c r="A54" s="306" t="s">
        <v>279</v>
      </c>
      <c r="B54" s="307" t="s">
        <v>280</v>
      </c>
      <c r="C54" s="308"/>
      <c r="D54" s="113">
        <v>3.5341365461847389</v>
      </c>
      <c r="E54" s="115">
        <v>176</v>
      </c>
      <c r="F54" s="114">
        <v>175</v>
      </c>
      <c r="G54" s="114">
        <v>166</v>
      </c>
      <c r="H54" s="114">
        <v>105</v>
      </c>
      <c r="I54" s="140">
        <v>179</v>
      </c>
      <c r="J54" s="115">
        <v>-3</v>
      </c>
      <c r="K54" s="116">
        <v>-1.6759776536312849</v>
      </c>
    </row>
    <row r="55" spans="1:11" ht="14.1" customHeight="1" x14ac:dyDescent="0.2">
      <c r="A55" s="306">
        <v>72</v>
      </c>
      <c r="B55" s="307" t="s">
        <v>281</v>
      </c>
      <c r="C55" s="308"/>
      <c r="D55" s="113">
        <v>2.4698795180722892</v>
      </c>
      <c r="E55" s="115">
        <v>123</v>
      </c>
      <c r="F55" s="114">
        <v>38</v>
      </c>
      <c r="G55" s="114">
        <v>44</v>
      </c>
      <c r="H55" s="114">
        <v>56</v>
      </c>
      <c r="I55" s="140">
        <v>75</v>
      </c>
      <c r="J55" s="115">
        <v>48</v>
      </c>
      <c r="K55" s="116">
        <v>64</v>
      </c>
    </row>
    <row r="56" spans="1:11" ht="14.1" customHeight="1" x14ac:dyDescent="0.2">
      <c r="A56" s="306" t="s">
        <v>282</v>
      </c>
      <c r="B56" s="307" t="s">
        <v>283</v>
      </c>
      <c r="C56" s="308"/>
      <c r="D56" s="113">
        <v>0.30120481927710846</v>
      </c>
      <c r="E56" s="115">
        <v>15</v>
      </c>
      <c r="F56" s="114">
        <v>10</v>
      </c>
      <c r="G56" s="114">
        <v>10</v>
      </c>
      <c r="H56" s="114">
        <v>20</v>
      </c>
      <c r="I56" s="140">
        <v>17</v>
      </c>
      <c r="J56" s="115">
        <v>-2</v>
      </c>
      <c r="K56" s="116">
        <v>-11.764705882352942</v>
      </c>
    </row>
    <row r="57" spans="1:11" ht="14.1" customHeight="1" x14ac:dyDescent="0.2">
      <c r="A57" s="306" t="s">
        <v>284</v>
      </c>
      <c r="B57" s="307" t="s">
        <v>285</v>
      </c>
      <c r="C57" s="308"/>
      <c r="D57" s="113">
        <v>1.927710843373494</v>
      </c>
      <c r="E57" s="115">
        <v>96</v>
      </c>
      <c r="F57" s="114">
        <v>20</v>
      </c>
      <c r="G57" s="114">
        <v>21</v>
      </c>
      <c r="H57" s="114">
        <v>26</v>
      </c>
      <c r="I57" s="140">
        <v>41</v>
      </c>
      <c r="J57" s="115">
        <v>55</v>
      </c>
      <c r="K57" s="116">
        <v>134.14634146341464</v>
      </c>
    </row>
    <row r="58" spans="1:11" ht="14.1" customHeight="1" x14ac:dyDescent="0.2">
      <c r="A58" s="306">
        <v>73</v>
      </c>
      <c r="B58" s="307" t="s">
        <v>286</v>
      </c>
      <c r="C58" s="308"/>
      <c r="D58" s="113">
        <v>2.3493975903614457</v>
      </c>
      <c r="E58" s="115">
        <v>117</v>
      </c>
      <c r="F58" s="114">
        <v>55</v>
      </c>
      <c r="G58" s="114">
        <v>130</v>
      </c>
      <c r="H58" s="114">
        <v>44</v>
      </c>
      <c r="I58" s="140">
        <v>81</v>
      </c>
      <c r="J58" s="115">
        <v>36</v>
      </c>
      <c r="K58" s="116">
        <v>44.444444444444443</v>
      </c>
    </row>
    <row r="59" spans="1:11" ht="14.1" customHeight="1" x14ac:dyDescent="0.2">
      <c r="A59" s="306" t="s">
        <v>287</v>
      </c>
      <c r="B59" s="307" t="s">
        <v>288</v>
      </c>
      <c r="C59" s="308"/>
      <c r="D59" s="113">
        <v>1.1445783132530121</v>
      </c>
      <c r="E59" s="115">
        <v>57</v>
      </c>
      <c r="F59" s="114">
        <v>33</v>
      </c>
      <c r="G59" s="114">
        <v>77</v>
      </c>
      <c r="H59" s="114">
        <v>36</v>
      </c>
      <c r="I59" s="140">
        <v>42</v>
      </c>
      <c r="J59" s="115">
        <v>15</v>
      </c>
      <c r="K59" s="116">
        <v>35.714285714285715</v>
      </c>
    </row>
    <row r="60" spans="1:11" ht="14.1" customHeight="1" x14ac:dyDescent="0.2">
      <c r="A60" s="306">
        <v>81</v>
      </c>
      <c r="B60" s="307" t="s">
        <v>289</v>
      </c>
      <c r="C60" s="308"/>
      <c r="D60" s="113">
        <v>9.8192771084337345</v>
      </c>
      <c r="E60" s="115">
        <v>489</v>
      </c>
      <c r="F60" s="114">
        <v>1296</v>
      </c>
      <c r="G60" s="114">
        <v>251</v>
      </c>
      <c r="H60" s="114">
        <v>237</v>
      </c>
      <c r="I60" s="140">
        <v>227</v>
      </c>
      <c r="J60" s="115">
        <v>262</v>
      </c>
      <c r="K60" s="116">
        <v>115.41850220264317</v>
      </c>
    </row>
    <row r="61" spans="1:11" ht="14.1" customHeight="1" x14ac:dyDescent="0.2">
      <c r="A61" s="306" t="s">
        <v>290</v>
      </c>
      <c r="B61" s="307" t="s">
        <v>291</v>
      </c>
      <c r="C61" s="308"/>
      <c r="D61" s="113">
        <v>1.4056224899598393</v>
      </c>
      <c r="E61" s="115">
        <v>70</v>
      </c>
      <c r="F61" s="114">
        <v>126</v>
      </c>
      <c r="G61" s="114">
        <v>56</v>
      </c>
      <c r="H61" s="114">
        <v>47</v>
      </c>
      <c r="I61" s="140">
        <v>75</v>
      </c>
      <c r="J61" s="115">
        <v>-5</v>
      </c>
      <c r="K61" s="116">
        <v>-6.666666666666667</v>
      </c>
    </row>
    <row r="62" spans="1:11" ht="14.1" customHeight="1" x14ac:dyDescent="0.2">
      <c r="A62" s="306" t="s">
        <v>292</v>
      </c>
      <c r="B62" s="307" t="s">
        <v>293</v>
      </c>
      <c r="C62" s="308"/>
      <c r="D62" s="113">
        <v>3.2530120481927711</v>
      </c>
      <c r="E62" s="115">
        <v>162</v>
      </c>
      <c r="F62" s="114">
        <v>721</v>
      </c>
      <c r="G62" s="114">
        <v>103</v>
      </c>
      <c r="H62" s="114">
        <v>89</v>
      </c>
      <c r="I62" s="140">
        <v>77</v>
      </c>
      <c r="J62" s="115">
        <v>85</v>
      </c>
      <c r="K62" s="116">
        <v>110.3896103896104</v>
      </c>
    </row>
    <row r="63" spans="1:11" ht="14.1" customHeight="1" x14ac:dyDescent="0.2">
      <c r="A63" s="306"/>
      <c r="B63" s="307" t="s">
        <v>294</v>
      </c>
      <c r="C63" s="308"/>
      <c r="D63" s="113">
        <v>2.9518072289156625</v>
      </c>
      <c r="E63" s="115">
        <v>147</v>
      </c>
      <c r="F63" s="114">
        <v>663</v>
      </c>
      <c r="G63" s="114">
        <v>86</v>
      </c>
      <c r="H63" s="114">
        <v>74</v>
      </c>
      <c r="I63" s="140">
        <v>69</v>
      </c>
      <c r="J63" s="115">
        <v>78</v>
      </c>
      <c r="K63" s="116">
        <v>113.04347826086956</v>
      </c>
    </row>
    <row r="64" spans="1:11" ht="14.1" customHeight="1" x14ac:dyDescent="0.2">
      <c r="A64" s="306" t="s">
        <v>295</v>
      </c>
      <c r="B64" s="307" t="s">
        <v>296</v>
      </c>
      <c r="C64" s="308"/>
      <c r="D64" s="113">
        <v>1.4658634538152611</v>
      </c>
      <c r="E64" s="115">
        <v>73</v>
      </c>
      <c r="F64" s="114">
        <v>249</v>
      </c>
      <c r="G64" s="114">
        <v>36</v>
      </c>
      <c r="H64" s="114">
        <v>37</v>
      </c>
      <c r="I64" s="140">
        <v>29</v>
      </c>
      <c r="J64" s="115">
        <v>44</v>
      </c>
      <c r="K64" s="116">
        <v>151.72413793103448</v>
      </c>
    </row>
    <row r="65" spans="1:11" ht="14.1" customHeight="1" x14ac:dyDescent="0.2">
      <c r="A65" s="306" t="s">
        <v>297</v>
      </c>
      <c r="B65" s="307" t="s">
        <v>298</v>
      </c>
      <c r="C65" s="308"/>
      <c r="D65" s="113">
        <v>2.4698795180722892</v>
      </c>
      <c r="E65" s="115">
        <v>123</v>
      </c>
      <c r="F65" s="114">
        <v>102</v>
      </c>
      <c r="G65" s="114">
        <v>30</v>
      </c>
      <c r="H65" s="114">
        <v>28</v>
      </c>
      <c r="I65" s="140">
        <v>26</v>
      </c>
      <c r="J65" s="115">
        <v>97</v>
      </c>
      <c r="K65" s="116" t="s">
        <v>515</v>
      </c>
    </row>
    <row r="66" spans="1:11" ht="14.1" customHeight="1" x14ac:dyDescent="0.2">
      <c r="A66" s="306">
        <v>82</v>
      </c>
      <c r="B66" s="307" t="s">
        <v>299</v>
      </c>
      <c r="C66" s="308"/>
      <c r="D66" s="113">
        <v>2.8112449799196786</v>
      </c>
      <c r="E66" s="115">
        <v>140</v>
      </c>
      <c r="F66" s="114">
        <v>174</v>
      </c>
      <c r="G66" s="114">
        <v>210</v>
      </c>
      <c r="H66" s="114">
        <v>135</v>
      </c>
      <c r="I66" s="140">
        <v>166</v>
      </c>
      <c r="J66" s="115">
        <v>-26</v>
      </c>
      <c r="K66" s="116">
        <v>-15.662650602409638</v>
      </c>
    </row>
    <row r="67" spans="1:11" ht="14.1" customHeight="1" x14ac:dyDescent="0.2">
      <c r="A67" s="306" t="s">
        <v>300</v>
      </c>
      <c r="B67" s="307" t="s">
        <v>301</v>
      </c>
      <c r="C67" s="308"/>
      <c r="D67" s="113">
        <v>2.3493975903614457</v>
      </c>
      <c r="E67" s="115">
        <v>117</v>
      </c>
      <c r="F67" s="114">
        <v>125</v>
      </c>
      <c r="G67" s="114">
        <v>159</v>
      </c>
      <c r="H67" s="114">
        <v>100</v>
      </c>
      <c r="I67" s="140">
        <v>118</v>
      </c>
      <c r="J67" s="115">
        <v>-1</v>
      </c>
      <c r="K67" s="116">
        <v>-0.84745762711864403</v>
      </c>
    </row>
    <row r="68" spans="1:11" ht="14.1" customHeight="1" x14ac:dyDescent="0.2">
      <c r="A68" s="306" t="s">
        <v>302</v>
      </c>
      <c r="B68" s="307" t="s">
        <v>303</v>
      </c>
      <c r="C68" s="308"/>
      <c r="D68" s="113">
        <v>0.30120481927710846</v>
      </c>
      <c r="E68" s="115">
        <v>15</v>
      </c>
      <c r="F68" s="114">
        <v>18</v>
      </c>
      <c r="G68" s="114">
        <v>35</v>
      </c>
      <c r="H68" s="114">
        <v>24</v>
      </c>
      <c r="I68" s="140">
        <v>24</v>
      </c>
      <c r="J68" s="115">
        <v>-9</v>
      </c>
      <c r="K68" s="116">
        <v>-37.5</v>
      </c>
    </row>
    <row r="69" spans="1:11" ht="14.1" customHeight="1" x14ac:dyDescent="0.2">
      <c r="A69" s="306">
        <v>83</v>
      </c>
      <c r="B69" s="307" t="s">
        <v>304</v>
      </c>
      <c r="C69" s="308"/>
      <c r="D69" s="113">
        <v>4.8995983935742968</v>
      </c>
      <c r="E69" s="115">
        <v>244</v>
      </c>
      <c r="F69" s="114">
        <v>217</v>
      </c>
      <c r="G69" s="114">
        <v>317</v>
      </c>
      <c r="H69" s="114">
        <v>192</v>
      </c>
      <c r="I69" s="140">
        <v>293</v>
      </c>
      <c r="J69" s="115">
        <v>-49</v>
      </c>
      <c r="K69" s="116">
        <v>-16.723549488054609</v>
      </c>
    </row>
    <row r="70" spans="1:11" ht="14.1" customHeight="1" x14ac:dyDescent="0.2">
      <c r="A70" s="306" t="s">
        <v>305</v>
      </c>
      <c r="B70" s="307" t="s">
        <v>306</v>
      </c>
      <c r="C70" s="308"/>
      <c r="D70" s="113">
        <v>4.4176706827309236</v>
      </c>
      <c r="E70" s="115">
        <v>220</v>
      </c>
      <c r="F70" s="114">
        <v>192</v>
      </c>
      <c r="G70" s="114">
        <v>288</v>
      </c>
      <c r="H70" s="114">
        <v>174</v>
      </c>
      <c r="I70" s="140">
        <v>272</v>
      </c>
      <c r="J70" s="115">
        <v>-52</v>
      </c>
      <c r="K70" s="116">
        <v>-19.117647058823529</v>
      </c>
    </row>
    <row r="71" spans="1:11" ht="14.1" customHeight="1" x14ac:dyDescent="0.2">
      <c r="A71" s="306"/>
      <c r="B71" s="307" t="s">
        <v>307</v>
      </c>
      <c r="C71" s="308"/>
      <c r="D71" s="113">
        <v>2.6706827309236947</v>
      </c>
      <c r="E71" s="115">
        <v>133</v>
      </c>
      <c r="F71" s="114">
        <v>119</v>
      </c>
      <c r="G71" s="114">
        <v>191</v>
      </c>
      <c r="H71" s="114">
        <v>106</v>
      </c>
      <c r="I71" s="140">
        <v>217</v>
      </c>
      <c r="J71" s="115">
        <v>-84</v>
      </c>
      <c r="K71" s="116">
        <v>-38.70967741935484</v>
      </c>
    </row>
    <row r="72" spans="1:11" ht="14.1" customHeight="1" x14ac:dyDescent="0.2">
      <c r="A72" s="306">
        <v>84</v>
      </c>
      <c r="B72" s="307" t="s">
        <v>308</v>
      </c>
      <c r="C72" s="308"/>
      <c r="D72" s="113">
        <v>1.4658634538152611</v>
      </c>
      <c r="E72" s="115">
        <v>73</v>
      </c>
      <c r="F72" s="114">
        <v>45</v>
      </c>
      <c r="G72" s="114">
        <v>106</v>
      </c>
      <c r="H72" s="114">
        <v>47</v>
      </c>
      <c r="I72" s="140">
        <v>73</v>
      </c>
      <c r="J72" s="115">
        <v>0</v>
      </c>
      <c r="K72" s="116">
        <v>0</v>
      </c>
    </row>
    <row r="73" spans="1:11" ht="14.1" customHeight="1" x14ac:dyDescent="0.2">
      <c r="A73" s="306" t="s">
        <v>309</v>
      </c>
      <c r="B73" s="307" t="s">
        <v>310</v>
      </c>
      <c r="C73" s="308"/>
      <c r="D73" s="113">
        <v>0.90361445783132532</v>
      </c>
      <c r="E73" s="115">
        <v>45</v>
      </c>
      <c r="F73" s="114">
        <v>23</v>
      </c>
      <c r="G73" s="114">
        <v>76</v>
      </c>
      <c r="H73" s="114">
        <v>28</v>
      </c>
      <c r="I73" s="140">
        <v>45</v>
      </c>
      <c r="J73" s="115">
        <v>0</v>
      </c>
      <c r="K73" s="116">
        <v>0</v>
      </c>
    </row>
    <row r="74" spans="1:11" ht="14.1" customHeight="1" x14ac:dyDescent="0.2">
      <c r="A74" s="306" t="s">
        <v>311</v>
      </c>
      <c r="B74" s="307" t="s">
        <v>312</v>
      </c>
      <c r="C74" s="308"/>
      <c r="D74" s="113">
        <v>0.22088353413654618</v>
      </c>
      <c r="E74" s="115">
        <v>11</v>
      </c>
      <c r="F74" s="114">
        <v>10</v>
      </c>
      <c r="G74" s="114">
        <v>19</v>
      </c>
      <c r="H74" s="114">
        <v>5</v>
      </c>
      <c r="I74" s="140">
        <v>22</v>
      </c>
      <c r="J74" s="115">
        <v>-11</v>
      </c>
      <c r="K74" s="116">
        <v>-50</v>
      </c>
    </row>
    <row r="75" spans="1:11" ht="14.1" customHeight="1" x14ac:dyDescent="0.2">
      <c r="A75" s="306" t="s">
        <v>313</v>
      </c>
      <c r="B75" s="307" t="s">
        <v>314</v>
      </c>
      <c r="C75" s="308"/>
      <c r="D75" s="113" t="s">
        <v>514</v>
      </c>
      <c r="E75" s="115" t="s">
        <v>514</v>
      </c>
      <c r="F75" s="114">
        <v>0</v>
      </c>
      <c r="G75" s="114" t="s">
        <v>514</v>
      </c>
      <c r="H75" s="114" t="s">
        <v>514</v>
      </c>
      <c r="I75" s="140">
        <v>0</v>
      </c>
      <c r="J75" s="115" t="s">
        <v>514</v>
      </c>
      <c r="K75" s="116" t="s">
        <v>514</v>
      </c>
    </row>
    <row r="76" spans="1:11" ht="14.1" customHeight="1" x14ac:dyDescent="0.2">
      <c r="A76" s="306">
        <v>91</v>
      </c>
      <c r="B76" s="307" t="s">
        <v>315</v>
      </c>
      <c r="C76" s="308"/>
      <c r="D76" s="113">
        <v>8.0321285140562249E-2</v>
      </c>
      <c r="E76" s="115">
        <v>4</v>
      </c>
      <c r="F76" s="114">
        <v>4</v>
      </c>
      <c r="G76" s="114">
        <v>10</v>
      </c>
      <c r="H76" s="114">
        <v>8</v>
      </c>
      <c r="I76" s="140">
        <v>14</v>
      </c>
      <c r="J76" s="115">
        <v>-10</v>
      </c>
      <c r="K76" s="116">
        <v>-71.428571428571431</v>
      </c>
    </row>
    <row r="77" spans="1:11" ht="14.1" customHeight="1" x14ac:dyDescent="0.2">
      <c r="A77" s="306">
        <v>92</v>
      </c>
      <c r="B77" s="307" t="s">
        <v>316</v>
      </c>
      <c r="C77" s="308"/>
      <c r="D77" s="113">
        <v>0.52208835341365467</v>
      </c>
      <c r="E77" s="115">
        <v>26</v>
      </c>
      <c r="F77" s="114">
        <v>5</v>
      </c>
      <c r="G77" s="114">
        <v>4</v>
      </c>
      <c r="H77" s="114">
        <v>13</v>
      </c>
      <c r="I77" s="140">
        <v>8</v>
      </c>
      <c r="J77" s="115">
        <v>18</v>
      </c>
      <c r="K77" s="116">
        <v>225</v>
      </c>
    </row>
    <row r="78" spans="1:11" ht="14.1" customHeight="1" x14ac:dyDescent="0.2">
      <c r="A78" s="306">
        <v>93</v>
      </c>
      <c r="B78" s="307" t="s">
        <v>317</v>
      </c>
      <c r="C78" s="308"/>
      <c r="D78" s="113">
        <v>8.0321285140562249E-2</v>
      </c>
      <c r="E78" s="115">
        <v>4</v>
      </c>
      <c r="F78" s="114" t="s">
        <v>514</v>
      </c>
      <c r="G78" s="114" t="s">
        <v>514</v>
      </c>
      <c r="H78" s="114" t="s">
        <v>514</v>
      </c>
      <c r="I78" s="140">
        <v>8</v>
      </c>
      <c r="J78" s="115">
        <v>-4</v>
      </c>
      <c r="K78" s="116">
        <v>-50</v>
      </c>
    </row>
    <row r="79" spans="1:11" ht="14.1" customHeight="1" x14ac:dyDescent="0.2">
      <c r="A79" s="306">
        <v>94</v>
      </c>
      <c r="B79" s="307" t="s">
        <v>318</v>
      </c>
      <c r="C79" s="308"/>
      <c r="D79" s="113">
        <v>6.0240963855421686E-2</v>
      </c>
      <c r="E79" s="115">
        <v>3</v>
      </c>
      <c r="F79" s="114">
        <v>6</v>
      </c>
      <c r="G79" s="114">
        <v>8</v>
      </c>
      <c r="H79" s="114">
        <v>20</v>
      </c>
      <c r="I79" s="140" t="s">
        <v>514</v>
      </c>
      <c r="J79" s="115" t="s">
        <v>514</v>
      </c>
      <c r="K79" s="116" t="s">
        <v>514</v>
      </c>
    </row>
    <row r="80" spans="1:11" ht="14.1" customHeight="1" x14ac:dyDescent="0.2">
      <c r="A80" s="306" t="s">
        <v>319</v>
      </c>
      <c r="B80" s="307" t="s">
        <v>320</v>
      </c>
      <c r="C80" s="308"/>
      <c r="D80" s="113" t="s">
        <v>514</v>
      </c>
      <c r="E80" s="115" t="s">
        <v>514</v>
      </c>
      <c r="F80" s="114">
        <v>0</v>
      </c>
      <c r="G80" s="114">
        <v>0</v>
      </c>
      <c r="H80" s="114" t="s">
        <v>514</v>
      </c>
      <c r="I80" s="140">
        <v>0</v>
      </c>
      <c r="J80" s="115" t="s">
        <v>514</v>
      </c>
      <c r="K80" s="116" t="s">
        <v>514</v>
      </c>
    </row>
    <row r="81" spans="1:11" ht="14.1" customHeight="1" x14ac:dyDescent="0.2">
      <c r="A81" s="310" t="s">
        <v>321</v>
      </c>
      <c r="B81" s="311" t="s">
        <v>334</v>
      </c>
      <c r="C81" s="312"/>
      <c r="D81" s="125">
        <v>0.24096385542168675</v>
      </c>
      <c r="E81" s="143">
        <v>12</v>
      </c>
      <c r="F81" s="144">
        <v>10</v>
      </c>
      <c r="G81" s="144">
        <v>7</v>
      </c>
      <c r="H81" s="144">
        <v>6</v>
      </c>
      <c r="I81" s="145">
        <v>3</v>
      </c>
      <c r="J81" s="143">
        <v>9</v>
      </c>
      <c r="K81" s="146" t="s">
        <v>515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52523</v>
      </c>
      <c r="C10" s="114">
        <v>26376</v>
      </c>
      <c r="D10" s="114">
        <v>26147</v>
      </c>
      <c r="E10" s="114">
        <v>40261</v>
      </c>
      <c r="F10" s="114">
        <v>11438</v>
      </c>
      <c r="G10" s="114">
        <v>5596</v>
      </c>
      <c r="H10" s="114">
        <v>17070</v>
      </c>
      <c r="I10" s="115">
        <v>8296</v>
      </c>
      <c r="J10" s="114">
        <v>6808</v>
      </c>
      <c r="K10" s="114">
        <v>1488</v>
      </c>
      <c r="L10" s="423">
        <v>4050</v>
      </c>
      <c r="M10" s="424">
        <v>4462</v>
      </c>
    </row>
    <row r="11" spans="1:13" ht="11.1" customHeight="1" x14ac:dyDescent="0.2">
      <c r="A11" s="422" t="s">
        <v>388</v>
      </c>
      <c r="B11" s="115">
        <v>53582</v>
      </c>
      <c r="C11" s="114">
        <v>27283</v>
      </c>
      <c r="D11" s="114">
        <v>26299</v>
      </c>
      <c r="E11" s="114">
        <v>41186</v>
      </c>
      <c r="F11" s="114">
        <v>11572</v>
      </c>
      <c r="G11" s="114">
        <v>5550</v>
      </c>
      <c r="H11" s="114">
        <v>17599</v>
      </c>
      <c r="I11" s="115">
        <v>8387</v>
      </c>
      <c r="J11" s="114">
        <v>6822</v>
      </c>
      <c r="K11" s="114">
        <v>1565</v>
      </c>
      <c r="L11" s="423">
        <v>4050</v>
      </c>
      <c r="M11" s="424">
        <v>3032</v>
      </c>
    </row>
    <row r="12" spans="1:13" ht="11.1" customHeight="1" x14ac:dyDescent="0.2">
      <c r="A12" s="422" t="s">
        <v>389</v>
      </c>
      <c r="B12" s="115">
        <v>54681</v>
      </c>
      <c r="C12" s="114">
        <v>27978</v>
      </c>
      <c r="D12" s="114">
        <v>26703</v>
      </c>
      <c r="E12" s="114">
        <v>42064</v>
      </c>
      <c r="F12" s="114">
        <v>11766</v>
      </c>
      <c r="G12" s="114">
        <v>6020</v>
      </c>
      <c r="H12" s="114">
        <v>17938</v>
      </c>
      <c r="I12" s="115">
        <v>8215</v>
      </c>
      <c r="J12" s="114">
        <v>6692</v>
      </c>
      <c r="K12" s="114">
        <v>1523</v>
      </c>
      <c r="L12" s="423">
        <v>4917</v>
      </c>
      <c r="M12" s="424">
        <v>3875</v>
      </c>
    </row>
    <row r="13" spans="1:13" s="110" customFormat="1" ht="11.1" customHeight="1" x14ac:dyDescent="0.2">
      <c r="A13" s="422" t="s">
        <v>390</v>
      </c>
      <c r="B13" s="115">
        <v>53384</v>
      </c>
      <c r="C13" s="114">
        <v>26982</v>
      </c>
      <c r="D13" s="114">
        <v>26402</v>
      </c>
      <c r="E13" s="114">
        <v>40965</v>
      </c>
      <c r="F13" s="114">
        <v>11575</v>
      </c>
      <c r="G13" s="114">
        <v>5646</v>
      </c>
      <c r="H13" s="114">
        <v>17831</v>
      </c>
      <c r="I13" s="115">
        <v>8128</v>
      </c>
      <c r="J13" s="114">
        <v>6692</v>
      </c>
      <c r="K13" s="114">
        <v>1436</v>
      </c>
      <c r="L13" s="423">
        <v>2867</v>
      </c>
      <c r="M13" s="424">
        <v>4218</v>
      </c>
    </row>
    <row r="14" spans="1:13" ht="15" customHeight="1" x14ac:dyDescent="0.2">
      <c r="A14" s="422" t="s">
        <v>391</v>
      </c>
      <c r="B14" s="115">
        <v>52856</v>
      </c>
      <c r="C14" s="114">
        <v>26777</v>
      </c>
      <c r="D14" s="114">
        <v>26079</v>
      </c>
      <c r="E14" s="114">
        <v>39469</v>
      </c>
      <c r="F14" s="114">
        <v>12596</v>
      </c>
      <c r="G14" s="114">
        <v>5378</v>
      </c>
      <c r="H14" s="114">
        <v>17893</v>
      </c>
      <c r="I14" s="115">
        <v>8078</v>
      </c>
      <c r="J14" s="114">
        <v>6683</v>
      </c>
      <c r="K14" s="114">
        <v>1395</v>
      </c>
      <c r="L14" s="423">
        <v>4916</v>
      </c>
      <c r="M14" s="424">
        <v>5445</v>
      </c>
    </row>
    <row r="15" spans="1:13" ht="11.1" customHeight="1" x14ac:dyDescent="0.2">
      <c r="A15" s="422" t="s">
        <v>388</v>
      </c>
      <c r="B15" s="115">
        <v>54026</v>
      </c>
      <c r="C15" s="114">
        <v>27604</v>
      </c>
      <c r="D15" s="114">
        <v>26422</v>
      </c>
      <c r="E15" s="114">
        <v>40048</v>
      </c>
      <c r="F15" s="114">
        <v>13192</v>
      </c>
      <c r="G15" s="114">
        <v>5245</v>
      </c>
      <c r="H15" s="114">
        <v>18414</v>
      </c>
      <c r="I15" s="115">
        <v>8023</v>
      </c>
      <c r="J15" s="114">
        <v>6601</v>
      </c>
      <c r="K15" s="114">
        <v>1422</v>
      </c>
      <c r="L15" s="423">
        <v>4035</v>
      </c>
      <c r="M15" s="424">
        <v>2837</v>
      </c>
    </row>
    <row r="16" spans="1:13" ht="11.1" customHeight="1" x14ac:dyDescent="0.2">
      <c r="A16" s="422" t="s">
        <v>389</v>
      </c>
      <c r="B16" s="115">
        <v>55138</v>
      </c>
      <c r="C16" s="114">
        <v>28350</v>
      </c>
      <c r="D16" s="114">
        <v>26788</v>
      </c>
      <c r="E16" s="114">
        <v>41582</v>
      </c>
      <c r="F16" s="114">
        <v>13511</v>
      </c>
      <c r="G16" s="114">
        <v>5798</v>
      </c>
      <c r="H16" s="114">
        <v>18598</v>
      </c>
      <c r="I16" s="115">
        <v>8051</v>
      </c>
      <c r="J16" s="114">
        <v>6566</v>
      </c>
      <c r="K16" s="114">
        <v>1485</v>
      </c>
      <c r="L16" s="423">
        <v>5012</v>
      </c>
      <c r="M16" s="424">
        <v>3992</v>
      </c>
    </row>
    <row r="17" spans="1:13" s="110" customFormat="1" ht="11.1" customHeight="1" x14ac:dyDescent="0.2">
      <c r="A17" s="422" t="s">
        <v>390</v>
      </c>
      <c r="B17" s="115">
        <v>53993</v>
      </c>
      <c r="C17" s="114">
        <v>27457</v>
      </c>
      <c r="D17" s="114">
        <v>26536</v>
      </c>
      <c r="E17" s="114">
        <v>40747</v>
      </c>
      <c r="F17" s="114">
        <v>13210</v>
      </c>
      <c r="G17" s="114">
        <v>5458</v>
      </c>
      <c r="H17" s="114">
        <v>18570</v>
      </c>
      <c r="I17" s="115">
        <v>8014</v>
      </c>
      <c r="J17" s="114">
        <v>6547</v>
      </c>
      <c r="K17" s="114">
        <v>1467</v>
      </c>
      <c r="L17" s="423">
        <v>2492</v>
      </c>
      <c r="M17" s="424">
        <v>3704</v>
      </c>
    </row>
    <row r="18" spans="1:13" ht="15" customHeight="1" x14ac:dyDescent="0.2">
      <c r="A18" s="422" t="s">
        <v>392</v>
      </c>
      <c r="B18" s="115">
        <v>53541</v>
      </c>
      <c r="C18" s="114">
        <v>27217</v>
      </c>
      <c r="D18" s="114">
        <v>26324</v>
      </c>
      <c r="E18" s="114">
        <v>40095</v>
      </c>
      <c r="F18" s="114">
        <v>13398</v>
      </c>
      <c r="G18" s="114">
        <v>5163</v>
      </c>
      <c r="H18" s="114">
        <v>18620</v>
      </c>
      <c r="I18" s="115">
        <v>7934</v>
      </c>
      <c r="J18" s="114">
        <v>6498</v>
      </c>
      <c r="K18" s="114">
        <v>1436</v>
      </c>
      <c r="L18" s="423">
        <v>4046</v>
      </c>
      <c r="M18" s="424">
        <v>4558</v>
      </c>
    </row>
    <row r="19" spans="1:13" ht="11.1" customHeight="1" x14ac:dyDescent="0.2">
      <c r="A19" s="422" t="s">
        <v>388</v>
      </c>
      <c r="B19" s="115">
        <v>54359</v>
      </c>
      <c r="C19" s="114">
        <v>27763</v>
      </c>
      <c r="D19" s="114">
        <v>26596</v>
      </c>
      <c r="E19" s="114">
        <v>40560</v>
      </c>
      <c r="F19" s="114">
        <v>13756</v>
      </c>
      <c r="G19" s="114">
        <v>4989</v>
      </c>
      <c r="H19" s="114">
        <v>19156</v>
      </c>
      <c r="I19" s="115">
        <v>8091</v>
      </c>
      <c r="J19" s="114">
        <v>6563</v>
      </c>
      <c r="K19" s="114">
        <v>1528</v>
      </c>
      <c r="L19" s="423">
        <v>3219</v>
      </c>
      <c r="M19" s="424">
        <v>2425</v>
      </c>
    </row>
    <row r="20" spans="1:13" ht="11.1" customHeight="1" x14ac:dyDescent="0.2">
      <c r="A20" s="422" t="s">
        <v>389</v>
      </c>
      <c r="B20" s="115">
        <v>55162</v>
      </c>
      <c r="C20" s="114">
        <v>28205</v>
      </c>
      <c r="D20" s="114">
        <v>26957</v>
      </c>
      <c r="E20" s="114">
        <v>41234</v>
      </c>
      <c r="F20" s="114">
        <v>13920</v>
      </c>
      <c r="G20" s="114">
        <v>5372</v>
      </c>
      <c r="H20" s="114">
        <v>19393</v>
      </c>
      <c r="I20" s="115">
        <v>8068</v>
      </c>
      <c r="J20" s="114">
        <v>6486</v>
      </c>
      <c r="K20" s="114">
        <v>1582</v>
      </c>
      <c r="L20" s="423">
        <v>4269</v>
      </c>
      <c r="M20" s="424">
        <v>3609</v>
      </c>
    </row>
    <row r="21" spans="1:13" s="110" customFormat="1" ht="11.1" customHeight="1" x14ac:dyDescent="0.2">
      <c r="A21" s="422" t="s">
        <v>390</v>
      </c>
      <c r="B21" s="115">
        <v>54234</v>
      </c>
      <c r="C21" s="114">
        <v>27426</v>
      </c>
      <c r="D21" s="114">
        <v>26808</v>
      </c>
      <c r="E21" s="114">
        <v>40647</v>
      </c>
      <c r="F21" s="114">
        <v>13582</v>
      </c>
      <c r="G21" s="114">
        <v>5154</v>
      </c>
      <c r="H21" s="114">
        <v>19234</v>
      </c>
      <c r="I21" s="115">
        <v>7886</v>
      </c>
      <c r="J21" s="114">
        <v>6372</v>
      </c>
      <c r="K21" s="114">
        <v>1514</v>
      </c>
      <c r="L21" s="423">
        <v>2323</v>
      </c>
      <c r="M21" s="424">
        <v>3498</v>
      </c>
    </row>
    <row r="22" spans="1:13" ht="15" customHeight="1" x14ac:dyDescent="0.2">
      <c r="A22" s="422" t="s">
        <v>393</v>
      </c>
      <c r="B22" s="115">
        <v>53613</v>
      </c>
      <c r="C22" s="114">
        <v>26951</v>
      </c>
      <c r="D22" s="114">
        <v>26662</v>
      </c>
      <c r="E22" s="114">
        <v>40065</v>
      </c>
      <c r="F22" s="114">
        <v>13483</v>
      </c>
      <c r="G22" s="114">
        <v>4757</v>
      </c>
      <c r="H22" s="114">
        <v>19278</v>
      </c>
      <c r="I22" s="115">
        <v>7790</v>
      </c>
      <c r="J22" s="114">
        <v>6346</v>
      </c>
      <c r="K22" s="114">
        <v>1444</v>
      </c>
      <c r="L22" s="423">
        <v>3010</v>
      </c>
      <c r="M22" s="424">
        <v>3680</v>
      </c>
    </row>
    <row r="23" spans="1:13" ht="11.1" customHeight="1" x14ac:dyDescent="0.2">
      <c r="A23" s="422" t="s">
        <v>388</v>
      </c>
      <c r="B23" s="115">
        <v>54539</v>
      </c>
      <c r="C23" s="114">
        <v>27836</v>
      </c>
      <c r="D23" s="114">
        <v>26703</v>
      </c>
      <c r="E23" s="114">
        <v>40505</v>
      </c>
      <c r="F23" s="114">
        <v>13581</v>
      </c>
      <c r="G23" s="114">
        <v>4576</v>
      </c>
      <c r="H23" s="114">
        <v>19860</v>
      </c>
      <c r="I23" s="115">
        <v>7783</v>
      </c>
      <c r="J23" s="114">
        <v>6257</v>
      </c>
      <c r="K23" s="114">
        <v>1526</v>
      </c>
      <c r="L23" s="423">
        <v>3608</v>
      </c>
      <c r="M23" s="424">
        <v>2748</v>
      </c>
    </row>
    <row r="24" spans="1:13" ht="11.1" customHeight="1" x14ac:dyDescent="0.2">
      <c r="A24" s="422" t="s">
        <v>389</v>
      </c>
      <c r="B24" s="115">
        <v>55487</v>
      </c>
      <c r="C24" s="114">
        <v>28454</v>
      </c>
      <c r="D24" s="114">
        <v>27033</v>
      </c>
      <c r="E24" s="114">
        <v>40877</v>
      </c>
      <c r="F24" s="114">
        <v>13783</v>
      </c>
      <c r="G24" s="114">
        <v>5018</v>
      </c>
      <c r="H24" s="114">
        <v>20086</v>
      </c>
      <c r="I24" s="115">
        <v>7807</v>
      </c>
      <c r="J24" s="114">
        <v>6252</v>
      </c>
      <c r="K24" s="114">
        <v>1555</v>
      </c>
      <c r="L24" s="423">
        <v>4228</v>
      </c>
      <c r="M24" s="424">
        <v>3369</v>
      </c>
    </row>
    <row r="25" spans="1:13" s="110" customFormat="1" ht="11.1" customHeight="1" x14ac:dyDescent="0.2">
      <c r="A25" s="422" t="s">
        <v>390</v>
      </c>
      <c r="B25" s="115">
        <v>54656</v>
      </c>
      <c r="C25" s="114">
        <v>27657</v>
      </c>
      <c r="D25" s="114">
        <v>26999</v>
      </c>
      <c r="E25" s="114">
        <v>40025</v>
      </c>
      <c r="F25" s="114">
        <v>13784</v>
      </c>
      <c r="G25" s="114">
        <v>4687</v>
      </c>
      <c r="H25" s="114">
        <v>20110</v>
      </c>
      <c r="I25" s="115">
        <v>7716</v>
      </c>
      <c r="J25" s="114">
        <v>6205</v>
      </c>
      <c r="K25" s="114">
        <v>1511</v>
      </c>
      <c r="L25" s="423">
        <v>2515</v>
      </c>
      <c r="M25" s="424">
        <v>3448</v>
      </c>
    </row>
    <row r="26" spans="1:13" ht="15" customHeight="1" x14ac:dyDescent="0.2">
      <c r="A26" s="422" t="s">
        <v>394</v>
      </c>
      <c r="B26" s="115">
        <v>54383</v>
      </c>
      <c r="C26" s="114">
        <v>27542</v>
      </c>
      <c r="D26" s="114">
        <v>26841</v>
      </c>
      <c r="E26" s="114">
        <v>39742</v>
      </c>
      <c r="F26" s="114">
        <v>13799</v>
      </c>
      <c r="G26" s="114">
        <v>4351</v>
      </c>
      <c r="H26" s="114">
        <v>20278</v>
      </c>
      <c r="I26" s="115">
        <v>7656</v>
      </c>
      <c r="J26" s="114">
        <v>6145</v>
      </c>
      <c r="K26" s="114">
        <v>1511</v>
      </c>
      <c r="L26" s="423">
        <v>3423</v>
      </c>
      <c r="M26" s="424">
        <v>3731</v>
      </c>
    </row>
    <row r="27" spans="1:13" ht="11.1" customHeight="1" x14ac:dyDescent="0.2">
      <c r="A27" s="422" t="s">
        <v>388</v>
      </c>
      <c r="B27" s="115">
        <v>55395</v>
      </c>
      <c r="C27" s="114">
        <v>28186</v>
      </c>
      <c r="D27" s="114">
        <v>27209</v>
      </c>
      <c r="E27" s="114">
        <v>40401</v>
      </c>
      <c r="F27" s="114">
        <v>14148</v>
      </c>
      <c r="G27" s="114">
        <v>4168</v>
      </c>
      <c r="H27" s="114">
        <v>21043</v>
      </c>
      <c r="I27" s="115">
        <v>7734</v>
      </c>
      <c r="J27" s="114">
        <v>6129</v>
      </c>
      <c r="K27" s="114">
        <v>1605</v>
      </c>
      <c r="L27" s="423">
        <v>3528</v>
      </c>
      <c r="M27" s="424">
        <v>2605</v>
      </c>
    </row>
    <row r="28" spans="1:13" ht="11.1" customHeight="1" x14ac:dyDescent="0.2">
      <c r="A28" s="422" t="s">
        <v>389</v>
      </c>
      <c r="B28" s="115">
        <v>56372</v>
      </c>
      <c r="C28" s="114">
        <v>28821</v>
      </c>
      <c r="D28" s="114">
        <v>27551</v>
      </c>
      <c r="E28" s="114">
        <v>42028</v>
      </c>
      <c r="F28" s="114">
        <v>14294</v>
      </c>
      <c r="G28" s="114">
        <v>4509</v>
      </c>
      <c r="H28" s="114">
        <v>21377</v>
      </c>
      <c r="I28" s="115">
        <v>7769</v>
      </c>
      <c r="J28" s="114">
        <v>6111</v>
      </c>
      <c r="K28" s="114">
        <v>1658</v>
      </c>
      <c r="L28" s="423">
        <v>4454</v>
      </c>
      <c r="M28" s="424">
        <v>3706</v>
      </c>
    </row>
    <row r="29" spans="1:13" s="110" customFormat="1" ht="11.1" customHeight="1" x14ac:dyDescent="0.2">
      <c r="A29" s="422" t="s">
        <v>390</v>
      </c>
      <c r="B29" s="115">
        <v>55451</v>
      </c>
      <c r="C29" s="114">
        <v>28079</v>
      </c>
      <c r="D29" s="114">
        <v>27372</v>
      </c>
      <c r="E29" s="114">
        <v>41147</v>
      </c>
      <c r="F29" s="114">
        <v>14285</v>
      </c>
      <c r="G29" s="114">
        <v>4196</v>
      </c>
      <c r="H29" s="114">
        <v>21322</v>
      </c>
      <c r="I29" s="115">
        <v>7642</v>
      </c>
      <c r="J29" s="114">
        <v>6037</v>
      </c>
      <c r="K29" s="114">
        <v>1605</v>
      </c>
      <c r="L29" s="423">
        <v>2354</v>
      </c>
      <c r="M29" s="424">
        <v>3340</v>
      </c>
    </row>
    <row r="30" spans="1:13" ht="15" customHeight="1" x14ac:dyDescent="0.2">
      <c r="A30" s="422" t="s">
        <v>395</v>
      </c>
      <c r="B30" s="115">
        <v>55502</v>
      </c>
      <c r="C30" s="114">
        <v>28127</v>
      </c>
      <c r="D30" s="114">
        <v>27375</v>
      </c>
      <c r="E30" s="114">
        <v>40905</v>
      </c>
      <c r="F30" s="114">
        <v>14581</v>
      </c>
      <c r="G30" s="114">
        <v>3944</v>
      </c>
      <c r="H30" s="114">
        <v>21480</v>
      </c>
      <c r="I30" s="115">
        <v>7145</v>
      </c>
      <c r="J30" s="114">
        <v>5597</v>
      </c>
      <c r="K30" s="114">
        <v>1548</v>
      </c>
      <c r="L30" s="423">
        <v>3795</v>
      </c>
      <c r="M30" s="424">
        <v>3748</v>
      </c>
    </row>
    <row r="31" spans="1:13" ht="11.1" customHeight="1" x14ac:dyDescent="0.2">
      <c r="A31" s="422" t="s">
        <v>388</v>
      </c>
      <c r="B31" s="115">
        <v>56012</v>
      </c>
      <c r="C31" s="114">
        <v>28545</v>
      </c>
      <c r="D31" s="114">
        <v>27467</v>
      </c>
      <c r="E31" s="114">
        <v>41145</v>
      </c>
      <c r="F31" s="114">
        <v>14853</v>
      </c>
      <c r="G31" s="114">
        <v>3787</v>
      </c>
      <c r="H31" s="114">
        <v>21682</v>
      </c>
      <c r="I31" s="115">
        <v>7191</v>
      </c>
      <c r="J31" s="114">
        <v>5599</v>
      </c>
      <c r="K31" s="114">
        <v>1592</v>
      </c>
      <c r="L31" s="423">
        <v>3583</v>
      </c>
      <c r="M31" s="424">
        <v>3085</v>
      </c>
    </row>
    <row r="32" spans="1:13" ht="11.1" customHeight="1" x14ac:dyDescent="0.2">
      <c r="A32" s="422" t="s">
        <v>389</v>
      </c>
      <c r="B32" s="115">
        <v>57101</v>
      </c>
      <c r="C32" s="114">
        <v>29276</v>
      </c>
      <c r="D32" s="114">
        <v>27825</v>
      </c>
      <c r="E32" s="114">
        <v>41871</v>
      </c>
      <c r="F32" s="114">
        <v>15227</v>
      </c>
      <c r="G32" s="114">
        <v>4301</v>
      </c>
      <c r="H32" s="114">
        <v>21912</v>
      </c>
      <c r="I32" s="115">
        <v>7439</v>
      </c>
      <c r="J32" s="114">
        <v>5724</v>
      </c>
      <c r="K32" s="114">
        <v>1715</v>
      </c>
      <c r="L32" s="423">
        <v>4640</v>
      </c>
      <c r="M32" s="424">
        <v>3777</v>
      </c>
    </row>
    <row r="33" spans="1:13" s="110" customFormat="1" ht="11.1" customHeight="1" x14ac:dyDescent="0.2">
      <c r="A33" s="422" t="s">
        <v>390</v>
      </c>
      <c r="B33" s="115">
        <v>56293</v>
      </c>
      <c r="C33" s="114">
        <v>28618</v>
      </c>
      <c r="D33" s="114">
        <v>27675</v>
      </c>
      <c r="E33" s="114">
        <v>40986</v>
      </c>
      <c r="F33" s="114">
        <v>15305</v>
      </c>
      <c r="G33" s="114">
        <v>4039</v>
      </c>
      <c r="H33" s="114">
        <v>21779</v>
      </c>
      <c r="I33" s="115">
        <v>7519</v>
      </c>
      <c r="J33" s="114">
        <v>5803</v>
      </c>
      <c r="K33" s="114">
        <v>1716</v>
      </c>
      <c r="L33" s="423">
        <v>2590</v>
      </c>
      <c r="M33" s="424">
        <v>3435</v>
      </c>
    </row>
    <row r="34" spans="1:13" ht="15" customHeight="1" x14ac:dyDescent="0.2">
      <c r="A34" s="422" t="s">
        <v>396</v>
      </c>
      <c r="B34" s="115">
        <v>56427</v>
      </c>
      <c r="C34" s="114">
        <v>28785</v>
      </c>
      <c r="D34" s="114">
        <v>27642</v>
      </c>
      <c r="E34" s="114">
        <v>41013</v>
      </c>
      <c r="F34" s="114">
        <v>15412</v>
      </c>
      <c r="G34" s="114">
        <v>3883</v>
      </c>
      <c r="H34" s="114">
        <v>21907</v>
      </c>
      <c r="I34" s="115">
        <v>7442</v>
      </c>
      <c r="J34" s="114">
        <v>5774</v>
      </c>
      <c r="K34" s="114">
        <v>1668</v>
      </c>
      <c r="L34" s="423">
        <v>4288</v>
      </c>
      <c r="M34" s="424">
        <v>4213</v>
      </c>
    </row>
    <row r="35" spans="1:13" ht="11.1" customHeight="1" x14ac:dyDescent="0.2">
      <c r="A35" s="422" t="s">
        <v>388</v>
      </c>
      <c r="B35" s="115">
        <v>57168</v>
      </c>
      <c r="C35" s="114">
        <v>29315</v>
      </c>
      <c r="D35" s="114">
        <v>27853</v>
      </c>
      <c r="E35" s="114">
        <v>41440</v>
      </c>
      <c r="F35" s="114">
        <v>15726</v>
      </c>
      <c r="G35" s="114">
        <v>3767</v>
      </c>
      <c r="H35" s="114">
        <v>22284</v>
      </c>
      <c r="I35" s="115">
        <v>7508</v>
      </c>
      <c r="J35" s="114">
        <v>5765</v>
      </c>
      <c r="K35" s="114">
        <v>1743</v>
      </c>
      <c r="L35" s="423">
        <v>3878</v>
      </c>
      <c r="M35" s="424">
        <v>3189</v>
      </c>
    </row>
    <row r="36" spans="1:13" ht="11.1" customHeight="1" x14ac:dyDescent="0.2">
      <c r="A36" s="422" t="s">
        <v>389</v>
      </c>
      <c r="B36" s="115">
        <v>58204</v>
      </c>
      <c r="C36" s="114">
        <v>30002</v>
      </c>
      <c r="D36" s="114">
        <v>28202</v>
      </c>
      <c r="E36" s="114">
        <v>42109</v>
      </c>
      <c r="F36" s="114">
        <v>16095</v>
      </c>
      <c r="G36" s="114">
        <v>4271</v>
      </c>
      <c r="H36" s="114">
        <v>22621</v>
      </c>
      <c r="I36" s="115">
        <v>7504</v>
      </c>
      <c r="J36" s="114">
        <v>5686</v>
      </c>
      <c r="K36" s="114">
        <v>1818</v>
      </c>
      <c r="L36" s="423">
        <v>5091</v>
      </c>
      <c r="M36" s="424">
        <v>4203</v>
      </c>
    </row>
    <row r="37" spans="1:13" s="110" customFormat="1" ht="11.1" customHeight="1" x14ac:dyDescent="0.2">
      <c r="A37" s="422" t="s">
        <v>390</v>
      </c>
      <c r="B37" s="115">
        <v>57505</v>
      </c>
      <c r="C37" s="114">
        <v>29496</v>
      </c>
      <c r="D37" s="114">
        <v>28009</v>
      </c>
      <c r="E37" s="114">
        <v>41544</v>
      </c>
      <c r="F37" s="114">
        <v>15961</v>
      </c>
      <c r="G37" s="114">
        <v>4063</v>
      </c>
      <c r="H37" s="114">
        <v>22530</v>
      </c>
      <c r="I37" s="115">
        <v>7494</v>
      </c>
      <c r="J37" s="114">
        <v>5662</v>
      </c>
      <c r="K37" s="114">
        <v>1832</v>
      </c>
      <c r="L37" s="423">
        <v>2574</v>
      </c>
      <c r="M37" s="424">
        <v>3275</v>
      </c>
    </row>
    <row r="38" spans="1:13" ht="15" customHeight="1" x14ac:dyDescent="0.2">
      <c r="A38" s="425" t="s">
        <v>397</v>
      </c>
      <c r="B38" s="115">
        <v>57446</v>
      </c>
      <c r="C38" s="114">
        <v>29486</v>
      </c>
      <c r="D38" s="114">
        <v>27960</v>
      </c>
      <c r="E38" s="114">
        <v>41451</v>
      </c>
      <c r="F38" s="114">
        <v>15995</v>
      </c>
      <c r="G38" s="114">
        <v>3975</v>
      </c>
      <c r="H38" s="114">
        <v>22476</v>
      </c>
      <c r="I38" s="115">
        <v>7398</v>
      </c>
      <c r="J38" s="114">
        <v>5597</v>
      </c>
      <c r="K38" s="114">
        <v>1801</v>
      </c>
      <c r="L38" s="423">
        <v>4524</v>
      </c>
      <c r="M38" s="424">
        <v>4602</v>
      </c>
    </row>
    <row r="39" spans="1:13" ht="11.1" customHeight="1" x14ac:dyDescent="0.2">
      <c r="A39" s="422" t="s">
        <v>388</v>
      </c>
      <c r="B39" s="115">
        <v>58787</v>
      </c>
      <c r="C39" s="114">
        <v>30365</v>
      </c>
      <c r="D39" s="114">
        <v>28422</v>
      </c>
      <c r="E39" s="114">
        <v>42035</v>
      </c>
      <c r="F39" s="114">
        <v>16752</v>
      </c>
      <c r="G39" s="114">
        <v>3883</v>
      </c>
      <c r="H39" s="114">
        <v>23314</v>
      </c>
      <c r="I39" s="115">
        <v>7570</v>
      </c>
      <c r="J39" s="114">
        <v>5671</v>
      </c>
      <c r="K39" s="114">
        <v>1899</v>
      </c>
      <c r="L39" s="423">
        <v>4162</v>
      </c>
      <c r="M39" s="424">
        <v>2959</v>
      </c>
    </row>
    <row r="40" spans="1:13" ht="11.1" customHeight="1" x14ac:dyDescent="0.2">
      <c r="A40" s="425" t="s">
        <v>389</v>
      </c>
      <c r="B40" s="115">
        <v>59742</v>
      </c>
      <c r="C40" s="114">
        <v>30901</v>
      </c>
      <c r="D40" s="114">
        <v>28841</v>
      </c>
      <c r="E40" s="114">
        <v>42657</v>
      </c>
      <c r="F40" s="114">
        <v>17085</v>
      </c>
      <c r="G40" s="114">
        <v>4357</v>
      </c>
      <c r="H40" s="114">
        <v>23470</v>
      </c>
      <c r="I40" s="115">
        <v>7489</v>
      </c>
      <c r="J40" s="114">
        <v>5541</v>
      </c>
      <c r="K40" s="114">
        <v>1948</v>
      </c>
      <c r="L40" s="423">
        <v>4673</v>
      </c>
      <c r="M40" s="424">
        <v>3871</v>
      </c>
    </row>
    <row r="41" spans="1:13" s="110" customFormat="1" ht="11.1" customHeight="1" x14ac:dyDescent="0.2">
      <c r="A41" s="422" t="s">
        <v>390</v>
      </c>
      <c r="B41" s="115">
        <v>59134</v>
      </c>
      <c r="C41" s="114">
        <v>30466</v>
      </c>
      <c r="D41" s="114">
        <v>28668</v>
      </c>
      <c r="E41" s="114">
        <v>42146</v>
      </c>
      <c r="F41" s="114">
        <v>16988</v>
      </c>
      <c r="G41" s="114">
        <v>4253</v>
      </c>
      <c r="H41" s="114">
        <v>23338</v>
      </c>
      <c r="I41" s="115">
        <v>7117</v>
      </c>
      <c r="J41" s="114">
        <v>5235</v>
      </c>
      <c r="K41" s="114">
        <v>1882</v>
      </c>
      <c r="L41" s="423">
        <v>2938</v>
      </c>
      <c r="M41" s="424">
        <v>3607</v>
      </c>
    </row>
    <row r="42" spans="1:13" ht="15" customHeight="1" x14ac:dyDescent="0.2">
      <c r="A42" s="422" t="s">
        <v>398</v>
      </c>
      <c r="B42" s="115">
        <v>58894</v>
      </c>
      <c r="C42" s="114">
        <v>30361</v>
      </c>
      <c r="D42" s="114">
        <v>28533</v>
      </c>
      <c r="E42" s="114">
        <v>41882</v>
      </c>
      <c r="F42" s="114">
        <v>17012</v>
      </c>
      <c r="G42" s="114">
        <v>4144</v>
      </c>
      <c r="H42" s="114">
        <v>23351</v>
      </c>
      <c r="I42" s="115">
        <v>6987</v>
      </c>
      <c r="J42" s="114">
        <v>5157</v>
      </c>
      <c r="K42" s="114">
        <v>1830</v>
      </c>
      <c r="L42" s="423">
        <v>3844</v>
      </c>
      <c r="M42" s="424">
        <v>4047</v>
      </c>
    </row>
    <row r="43" spans="1:13" ht="11.1" customHeight="1" x14ac:dyDescent="0.2">
      <c r="A43" s="422" t="s">
        <v>388</v>
      </c>
      <c r="B43" s="115">
        <v>59427</v>
      </c>
      <c r="C43" s="114">
        <v>30820</v>
      </c>
      <c r="D43" s="114">
        <v>28607</v>
      </c>
      <c r="E43" s="114">
        <v>42243</v>
      </c>
      <c r="F43" s="114">
        <v>17184</v>
      </c>
      <c r="G43" s="114">
        <v>4052</v>
      </c>
      <c r="H43" s="114">
        <v>23724</v>
      </c>
      <c r="I43" s="115">
        <v>7134</v>
      </c>
      <c r="J43" s="114">
        <v>5209</v>
      </c>
      <c r="K43" s="114">
        <v>1925</v>
      </c>
      <c r="L43" s="423">
        <v>3617</v>
      </c>
      <c r="M43" s="424">
        <v>3391</v>
      </c>
    </row>
    <row r="44" spans="1:13" ht="11.1" customHeight="1" x14ac:dyDescent="0.2">
      <c r="A44" s="422" t="s">
        <v>389</v>
      </c>
      <c r="B44" s="115">
        <v>60164</v>
      </c>
      <c r="C44" s="114">
        <v>31270</v>
      </c>
      <c r="D44" s="114">
        <v>28894</v>
      </c>
      <c r="E44" s="114">
        <v>42835</v>
      </c>
      <c r="F44" s="114">
        <v>17329</v>
      </c>
      <c r="G44" s="114">
        <v>4547</v>
      </c>
      <c r="H44" s="114">
        <v>23869</v>
      </c>
      <c r="I44" s="115">
        <v>7150</v>
      </c>
      <c r="J44" s="114">
        <v>5158</v>
      </c>
      <c r="K44" s="114">
        <v>1992</v>
      </c>
      <c r="L44" s="423">
        <v>5025</v>
      </c>
      <c r="M44" s="424">
        <v>4294</v>
      </c>
    </row>
    <row r="45" spans="1:13" s="110" customFormat="1" ht="11.1" customHeight="1" x14ac:dyDescent="0.2">
      <c r="A45" s="422" t="s">
        <v>390</v>
      </c>
      <c r="B45" s="115">
        <v>59530</v>
      </c>
      <c r="C45" s="114">
        <v>30864</v>
      </c>
      <c r="D45" s="114">
        <v>28666</v>
      </c>
      <c r="E45" s="114">
        <v>42377</v>
      </c>
      <c r="F45" s="114">
        <v>17153</v>
      </c>
      <c r="G45" s="114">
        <v>4436</v>
      </c>
      <c r="H45" s="114">
        <v>23649</v>
      </c>
      <c r="I45" s="115">
        <v>7192</v>
      </c>
      <c r="J45" s="114">
        <v>5186</v>
      </c>
      <c r="K45" s="114">
        <v>2006</v>
      </c>
      <c r="L45" s="423">
        <v>2821</v>
      </c>
      <c r="M45" s="424">
        <v>3508</v>
      </c>
    </row>
    <row r="46" spans="1:13" ht="15" customHeight="1" x14ac:dyDescent="0.2">
      <c r="A46" s="422" t="s">
        <v>399</v>
      </c>
      <c r="B46" s="115">
        <v>59398</v>
      </c>
      <c r="C46" s="114">
        <v>30899</v>
      </c>
      <c r="D46" s="114">
        <v>28499</v>
      </c>
      <c r="E46" s="114">
        <v>42247</v>
      </c>
      <c r="F46" s="114">
        <v>17151</v>
      </c>
      <c r="G46" s="114">
        <v>4310</v>
      </c>
      <c r="H46" s="114">
        <v>23590</v>
      </c>
      <c r="I46" s="115">
        <v>7023</v>
      </c>
      <c r="J46" s="114">
        <v>5056</v>
      </c>
      <c r="K46" s="114">
        <v>1967</v>
      </c>
      <c r="L46" s="423">
        <v>4124</v>
      </c>
      <c r="M46" s="424">
        <v>4268</v>
      </c>
    </row>
    <row r="47" spans="1:13" ht="11.1" customHeight="1" x14ac:dyDescent="0.2">
      <c r="A47" s="422" t="s">
        <v>388</v>
      </c>
      <c r="B47" s="115">
        <v>59472</v>
      </c>
      <c r="C47" s="114">
        <v>30958</v>
      </c>
      <c r="D47" s="114">
        <v>28514</v>
      </c>
      <c r="E47" s="114">
        <v>42130</v>
      </c>
      <c r="F47" s="114">
        <v>17342</v>
      </c>
      <c r="G47" s="114">
        <v>4159</v>
      </c>
      <c r="H47" s="114">
        <v>23750</v>
      </c>
      <c r="I47" s="115">
        <v>7210</v>
      </c>
      <c r="J47" s="114">
        <v>5143</v>
      </c>
      <c r="K47" s="114">
        <v>2067</v>
      </c>
      <c r="L47" s="423">
        <v>3468</v>
      </c>
      <c r="M47" s="424">
        <v>3399</v>
      </c>
    </row>
    <row r="48" spans="1:13" ht="11.1" customHeight="1" x14ac:dyDescent="0.2">
      <c r="A48" s="422" t="s">
        <v>389</v>
      </c>
      <c r="B48" s="115">
        <v>60079</v>
      </c>
      <c r="C48" s="114">
        <v>31302</v>
      </c>
      <c r="D48" s="114">
        <v>28777</v>
      </c>
      <c r="E48" s="114">
        <v>42586</v>
      </c>
      <c r="F48" s="114">
        <v>17493</v>
      </c>
      <c r="G48" s="114">
        <v>4747</v>
      </c>
      <c r="H48" s="114">
        <v>23769</v>
      </c>
      <c r="I48" s="115">
        <v>7099</v>
      </c>
      <c r="J48" s="114">
        <v>4962</v>
      </c>
      <c r="K48" s="114">
        <v>2137</v>
      </c>
      <c r="L48" s="423">
        <v>4650</v>
      </c>
      <c r="M48" s="424">
        <v>4161</v>
      </c>
    </row>
    <row r="49" spans="1:17" s="110" customFormat="1" ht="11.1" customHeight="1" x14ac:dyDescent="0.2">
      <c r="A49" s="422" t="s">
        <v>390</v>
      </c>
      <c r="B49" s="115">
        <v>59287</v>
      </c>
      <c r="C49" s="114">
        <v>30721</v>
      </c>
      <c r="D49" s="114">
        <v>28566</v>
      </c>
      <c r="E49" s="114">
        <v>41872</v>
      </c>
      <c r="F49" s="114">
        <v>17415</v>
      </c>
      <c r="G49" s="114">
        <v>4590</v>
      </c>
      <c r="H49" s="114">
        <v>23601</v>
      </c>
      <c r="I49" s="115">
        <v>7041</v>
      </c>
      <c r="J49" s="114">
        <v>4927</v>
      </c>
      <c r="K49" s="114">
        <v>2114</v>
      </c>
      <c r="L49" s="423">
        <v>4356</v>
      </c>
      <c r="M49" s="424">
        <v>5125</v>
      </c>
    </row>
    <row r="50" spans="1:17" ht="15" customHeight="1" x14ac:dyDescent="0.2">
      <c r="A50" s="422" t="s">
        <v>400</v>
      </c>
      <c r="B50" s="143">
        <v>58686</v>
      </c>
      <c r="C50" s="144">
        <v>30374</v>
      </c>
      <c r="D50" s="144">
        <v>28312</v>
      </c>
      <c r="E50" s="144">
        <v>41390</v>
      </c>
      <c r="F50" s="144">
        <v>17296</v>
      </c>
      <c r="G50" s="144">
        <v>4471</v>
      </c>
      <c r="H50" s="144">
        <v>23371</v>
      </c>
      <c r="I50" s="143">
        <v>6797</v>
      </c>
      <c r="J50" s="144">
        <v>4742</v>
      </c>
      <c r="K50" s="144">
        <v>2055</v>
      </c>
      <c r="L50" s="426">
        <v>4687</v>
      </c>
      <c r="M50" s="427">
        <v>4980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-1.1986935587056804</v>
      </c>
      <c r="C6" s="480">
        <f>'Tabelle 3.3'!J11</f>
        <v>-3.2179980065499074</v>
      </c>
      <c r="D6" s="481">
        <f t="shared" ref="D6:E9" si="0">IF(OR(AND(B6&gt;=-50,B6&lt;=50),ISNUMBER(B6)=FALSE),B6,"")</f>
        <v>-1.1986935587056804</v>
      </c>
      <c r="E6" s="481">
        <f t="shared" si="0"/>
        <v>-3.2179980065499074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-0.19765179914377964</v>
      </c>
      <c r="C7" s="480">
        <f>'Tabelle 3.1'!J23</f>
        <v>-3.074721427182038</v>
      </c>
      <c r="D7" s="481">
        <f t="shared" si="0"/>
        <v>-0.19765179914377964</v>
      </c>
      <c r="E7" s="481">
        <f>IF(OR(AND(C7&gt;=-50,C7&lt;=50),ISNUMBER(C7)=FALSE),C7,"")</f>
        <v>-3.074721427182038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-1.1986935587056804</v>
      </c>
      <c r="C14" s="480">
        <f>'Tabelle 3.3'!J11</f>
        <v>-3.2179980065499074</v>
      </c>
      <c r="D14" s="481">
        <f>IF(OR(AND(B14&gt;=-50,B14&lt;=50),ISNUMBER(B14)=FALSE),B14,"")</f>
        <v>-1.1986935587056804</v>
      </c>
      <c r="E14" s="481">
        <f>IF(OR(AND(C14&gt;=-50,C14&lt;=50),ISNUMBER(C14)=FALSE),C14,"")</f>
        <v>-3.2179980065499074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-4.3441938178780282</v>
      </c>
      <c r="C15" s="480">
        <f>'Tabelle 3.3'!J12</f>
        <v>9.9099099099099099</v>
      </c>
      <c r="D15" s="481">
        <f t="shared" ref="D15:E45" si="3">IF(OR(AND(B15&gt;=-50,B15&lt;=50),ISNUMBER(B15)=FALSE),B15,"")</f>
        <v>-4.3441938178780282</v>
      </c>
      <c r="E15" s="481">
        <f t="shared" si="3"/>
        <v>9.9099099099099099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-0.90152565880721225</v>
      </c>
      <c r="C16" s="480">
        <f>'Tabelle 3.3'!J13</f>
        <v>4.7619047619047619</v>
      </c>
      <c r="D16" s="481">
        <f t="shared" si="3"/>
        <v>-0.90152565880721225</v>
      </c>
      <c r="E16" s="481">
        <f t="shared" si="3"/>
        <v>4.7619047619047619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1.5272794185297636</v>
      </c>
      <c r="C17" s="480">
        <f>'Tabelle 3.3'!J14</f>
        <v>5.2264808362369335</v>
      </c>
      <c r="D17" s="481">
        <f t="shared" si="3"/>
        <v>1.5272794185297636</v>
      </c>
      <c r="E17" s="481">
        <f t="shared" si="3"/>
        <v>5.2264808362369335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3.2875185735512629</v>
      </c>
      <c r="C18" s="480">
        <f>'Tabelle 3.3'!J15</f>
        <v>12.734082397003744</v>
      </c>
      <c r="D18" s="481">
        <f t="shared" si="3"/>
        <v>3.2875185735512629</v>
      </c>
      <c r="E18" s="481">
        <f t="shared" si="3"/>
        <v>12.734082397003744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-1.8247083457971882</v>
      </c>
      <c r="C19" s="480">
        <f>'Tabelle 3.3'!J16</f>
        <v>-6.437768240343348</v>
      </c>
      <c r="D19" s="481">
        <f t="shared" si="3"/>
        <v>-1.8247083457971882</v>
      </c>
      <c r="E19" s="481">
        <f t="shared" si="3"/>
        <v>-6.437768240343348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2.3342670401493932</v>
      </c>
      <c r="C20" s="480">
        <f>'Tabelle 3.3'!J17</f>
        <v>14.864864864864865</v>
      </c>
      <c r="D20" s="481">
        <f t="shared" si="3"/>
        <v>2.3342670401493932</v>
      </c>
      <c r="E20" s="481">
        <f t="shared" si="3"/>
        <v>14.864864864864865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-0.73600619794693012</v>
      </c>
      <c r="C21" s="480">
        <f>'Tabelle 3.3'!J18</f>
        <v>-0.5780346820809249</v>
      </c>
      <c r="D21" s="481">
        <f t="shared" si="3"/>
        <v>-0.73600619794693012</v>
      </c>
      <c r="E21" s="481">
        <f t="shared" si="3"/>
        <v>-0.5780346820809249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0.85781128151806607</v>
      </c>
      <c r="C22" s="480">
        <f>'Tabelle 3.3'!J19</f>
        <v>-1.606425702811245</v>
      </c>
      <c r="D22" s="481">
        <f t="shared" si="3"/>
        <v>0.85781128151806607</v>
      </c>
      <c r="E22" s="481">
        <f t="shared" si="3"/>
        <v>-1.606425702811245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0.31620553359683795</v>
      </c>
      <c r="C23" s="480">
        <f>'Tabelle 3.3'!J20</f>
        <v>-3.0100334448160537</v>
      </c>
      <c r="D23" s="481">
        <f t="shared" si="3"/>
        <v>0.31620553359683795</v>
      </c>
      <c r="E23" s="481">
        <f t="shared" si="3"/>
        <v>-3.0100334448160537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-2.358490566037736</v>
      </c>
      <c r="C24" s="480">
        <f>'Tabelle 3.3'!J21</f>
        <v>-9.7165991902834001</v>
      </c>
      <c r="D24" s="481">
        <f t="shared" si="3"/>
        <v>-2.358490566037736</v>
      </c>
      <c r="E24" s="481">
        <f t="shared" si="3"/>
        <v>-9.7165991902834001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-6.6350710900473935</v>
      </c>
      <c r="C25" s="480">
        <f>'Tabelle 3.3'!J22</f>
        <v>17.647058823529413</v>
      </c>
      <c r="D25" s="481">
        <f t="shared" si="3"/>
        <v>-6.6350710900473935</v>
      </c>
      <c r="E25" s="481">
        <f t="shared" si="3"/>
        <v>17.647058823529413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v>
      </c>
      <c r="C26" s="480">
        <f>'Tabelle 3.3'!J23</f>
        <v>1.5151515151515151</v>
      </c>
      <c r="D26" s="481">
        <f t="shared" si="3"/>
        <v>0</v>
      </c>
      <c r="E26" s="481">
        <f t="shared" si="3"/>
        <v>1.5151515151515151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-14.017341040462428</v>
      </c>
      <c r="C27" s="480">
        <f>'Tabelle 3.3'!J24</f>
        <v>-7</v>
      </c>
      <c r="D27" s="481">
        <f t="shared" si="3"/>
        <v>-14.017341040462428</v>
      </c>
      <c r="E27" s="481">
        <f t="shared" si="3"/>
        <v>-7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-9.9916736053288933</v>
      </c>
      <c r="C28" s="480">
        <f>'Tabelle 3.3'!J25</f>
        <v>-3.0666666666666669</v>
      </c>
      <c r="D28" s="481">
        <f t="shared" si="3"/>
        <v>-9.9916736053288933</v>
      </c>
      <c r="E28" s="481">
        <f t="shared" si="3"/>
        <v>-3.0666666666666669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-14.90566037735849</v>
      </c>
      <c r="C29" s="480">
        <f>'Tabelle 3.3'!J26</f>
        <v>-44.444444444444443</v>
      </c>
      <c r="D29" s="481">
        <f t="shared" si="3"/>
        <v>-14.90566037735849</v>
      </c>
      <c r="E29" s="481">
        <f t="shared" si="3"/>
        <v>-44.444444444444443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-6.0765647154142191E-2</v>
      </c>
      <c r="C30" s="480">
        <f>'Tabelle 3.3'!J27</f>
        <v>-9.67741935483871</v>
      </c>
      <c r="D30" s="481">
        <f t="shared" si="3"/>
        <v>-6.0765647154142191E-2</v>
      </c>
      <c r="E30" s="481">
        <f t="shared" si="3"/>
        <v>-9.67741935483871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2.467866323907455</v>
      </c>
      <c r="C31" s="480">
        <f>'Tabelle 3.3'!J28</f>
        <v>0</v>
      </c>
      <c r="D31" s="481">
        <f t="shared" si="3"/>
        <v>2.467866323907455</v>
      </c>
      <c r="E31" s="481">
        <f t="shared" si="3"/>
        <v>0</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-0.40232454179704963</v>
      </c>
      <c r="C32" s="480">
        <f>'Tabelle 3.3'!J29</f>
        <v>-3.2</v>
      </c>
      <c r="D32" s="481">
        <f t="shared" si="3"/>
        <v>-0.40232454179704963</v>
      </c>
      <c r="E32" s="481">
        <f t="shared" si="3"/>
        <v>-3.2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0.28430629264594387</v>
      </c>
      <c r="C33" s="480">
        <f>'Tabelle 3.3'!J30</f>
        <v>-4.0358744394618835</v>
      </c>
      <c r="D33" s="481">
        <f t="shared" si="3"/>
        <v>0.28430629264594387</v>
      </c>
      <c r="E33" s="481">
        <f t="shared" si="3"/>
        <v>-4.0358744394618835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-0.95480585614258429</v>
      </c>
      <c r="C34" s="480">
        <f>'Tabelle 3.3'!J31</f>
        <v>-8.5457271364317844</v>
      </c>
      <c r="D34" s="481">
        <f t="shared" si="3"/>
        <v>-0.95480585614258429</v>
      </c>
      <c r="E34" s="481">
        <f t="shared" si="3"/>
        <v>-8.5457271364317844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-4.3441938178780282</v>
      </c>
      <c r="C37" s="480">
        <f>'Tabelle 3.3'!J34</f>
        <v>9.9099099099099099</v>
      </c>
      <c r="D37" s="481">
        <f t="shared" si="3"/>
        <v>-4.3441938178780282</v>
      </c>
      <c r="E37" s="481">
        <f t="shared" si="3"/>
        <v>9.9099099099099099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0.53922605201945439</v>
      </c>
      <c r="C38" s="480">
        <f>'Tabelle 3.3'!J35</f>
        <v>2.5951557093425603</v>
      </c>
      <c r="D38" s="481">
        <f t="shared" si="3"/>
        <v>0.53922605201945439</v>
      </c>
      <c r="E38" s="481">
        <f t="shared" si="3"/>
        <v>2.5951557093425603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-1.9422171312205676</v>
      </c>
      <c r="C39" s="480">
        <f>'Tabelle 3.3'!J36</f>
        <v>-4.9247121346324176</v>
      </c>
      <c r="D39" s="481">
        <f t="shared" si="3"/>
        <v>-1.9422171312205676</v>
      </c>
      <c r="E39" s="481">
        <f t="shared" si="3"/>
        <v>-4.9247121346324176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-1.9422171312205676</v>
      </c>
      <c r="C45" s="480">
        <f>'Tabelle 3.3'!J36</f>
        <v>-4.9247121346324176</v>
      </c>
      <c r="D45" s="481">
        <f t="shared" si="3"/>
        <v>-1.9422171312205676</v>
      </c>
      <c r="E45" s="481">
        <f t="shared" si="3"/>
        <v>-4.9247121346324176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54383</v>
      </c>
      <c r="C51" s="487">
        <v>6145</v>
      </c>
      <c r="D51" s="487">
        <v>1511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55395</v>
      </c>
      <c r="C52" s="487">
        <v>6129</v>
      </c>
      <c r="D52" s="487">
        <v>1605</v>
      </c>
      <c r="E52" s="488">
        <f t="shared" ref="E52:G70" si="11">IF($A$51=37802,IF(COUNTBLANK(B$51:B$70)&gt;0,#N/A,B52/B$51*100),IF(COUNTBLANK(B$51:B$75)&gt;0,#N/A,B52/B$51*100))</f>
        <v>101.86087564128496</v>
      </c>
      <c r="F52" s="488">
        <f t="shared" si="11"/>
        <v>99.73962571196094</v>
      </c>
      <c r="G52" s="488">
        <f t="shared" si="11"/>
        <v>106.22104566512243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56372</v>
      </c>
      <c r="C53" s="487">
        <v>6111</v>
      </c>
      <c r="D53" s="487">
        <v>1658</v>
      </c>
      <c r="E53" s="488">
        <f t="shared" si="11"/>
        <v>103.65739293529228</v>
      </c>
      <c r="F53" s="488">
        <f t="shared" si="11"/>
        <v>99.446704637917009</v>
      </c>
      <c r="G53" s="488">
        <f t="shared" si="11"/>
        <v>109.72865651886168</v>
      </c>
      <c r="H53" s="489">
        <f>IF(ISERROR(L53)=TRUE,IF(MONTH(A53)=MONTH(MAX(A$51:A$75)),A53,""),"")</f>
        <v>41883</v>
      </c>
      <c r="I53" s="488">
        <f t="shared" si="12"/>
        <v>103.65739293529228</v>
      </c>
      <c r="J53" s="488">
        <f t="shared" si="10"/>
        <v>99.446704637917009</v>
      </c>
      <c r="K53" s="488">
        <f t="shared" si="10"/>
        <v>109.72865651886168</v>
      </c>
      <c r="L53" s="488" t="e">
        <f t="shared" si="13"/>
        <v>#N/A</v>
      </c>
    </row>
    <row r="54" spans="1:14" ht="15" customHeight="1" x14ac:dyDescent="0.2">
      <c r="A54" s="490" t="s">
        <v>463</v>
      </c>
      <c r="B54" s="487">
        <v>55451</v>
      </c>
      <c r="C54" s="487">
        <v>6037</v>
      </c>
      <c r="D54" s="487">
        <v>1605</v>
      </c>
      <c r="E54" s="488">
        <f t="shared" si="11"/>
        <v>101.96384899692919</v>
      </c>
      <c r="F54" s="488">
        <f t="shared" si="11"/>
        <v>98.242473555736382</v>
      </c>
      <c r="G54" s="488">
        <f t="shared" si="11"/>
        <v>106.22104566512243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55502</v>
      </c>
      <c r="C55" s="487">
        <v>5597</v>
      </c>
      <c r="D55" s="487">
        <v>1548</v>
      </c>
      <c r="E55" s="488">
        <f t="shared" si="11"/>
        <v>102.05762830296233</v>
      </c>
      <c r="F55" s="488">
        <f t="shared" si="11"/>
        <v>91.082180634662322</v>
      </c>
      <c r="G55" s="488">
        <f t="shared" si="11"/>
        <v>102.44870946393117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56012</v>
      </c>
      <c r="C56" s="487">
        <v>5599</v>
      </c>
      <c r="D56" s="487">
        <v>1592</v>
      </c>
      <c r="E56" s="488">
        <f t="shared" si="11"/>
        <v>102.99542136329367</v>
      </c>
      <c r="F56" s="488">
        <f t="shared" si="11"/>
        <v>91.114727420667208</v>
      </c>
      <c r="G56" s="488">
        <f t="shared" si="11"/>
        <v>105.36068828590336</v>
      </c>
      <c r="H56" s="489" t="str">
        <f t="shared" si="14"/>
        <v/>
      </c>
      <c r="I56" s="488" t="str">
        <f t="shared" si="12"/>
        <v/>
      </c>
      <c r="J56" s="488" t="str">
        <f t="shared" si="10"/>
        <v/>
      </c>
      <c r="K56" s="488" t="str">
        <f t="shared" si="10"/>
        <v/>
      </c>
      <c r="L56" s="488" t="e">
        <f t="shared" si="13"/>
        <v>#N/A</v>
      </c>
    </row>
    <row r="57" spans="1:14" ht="15" customHeight="1" x14ac:dyDescent="0.2">
      <c r="A57" s="490">
        <v>42248</v>
      </c>
      <c r="B57" s="487">
        <v>57101</v>
      </c>
      <c r="C57" s="487">
        <v>5724</v>
      </c>
      <c r="D57" s="487">
        <v>1715</v>
      </c>
      <c r="E57" s="488">
        <f t="shared" si="11"/>
        <v>104.99788536858945</v>
      </c>
      <c r="F57" s="488">
        <f t="shared" si="11"/>
        <v>93.148901545972336</v>
      </c>
      <c r="G57" s="488">
        <f t="shared" si="11"/>
        <v>113.50099272005293</v>
      </c>
      <c r="H57" s="489">
        <f t="shared" si="14"/>
        <v>42248</v>
      </c>
      <c r="I57" s="488">
        <f t="shared" si="12"/>
        <v>104.99788536858945</v>
      </c>
      <c r="J57" s="488">
        <f t="shared" si="10"/>
        <v>93.148901545972336</v>
      </c>
      <c r="K57" s="488">
        <f t="shared" si="10"/>
        <v>113.50099272005293</v>
      </c>
      <c r="L57" s="488" t="e">
        <f t="shared" si="13"/>
        <v>#N/A</v>
      </c>
    </row>
    <row r="58" spans="1:14" ht="15" customHeight="1" x14ac:dyDescent="0.2">
      <c r="A58" s="490" t="s">
        <v>466</v>
      </c>
      <c r="B58" s="487">
        <v>56293</v>
      </c>
      <c r="C58" s="487">
        <v>5803</v>
      </c>
      <c r="D58" s="487">
        <v>1716</v>
      </c>
      <c r="E58" s="488">
        <f t="shared" si="11"/>
        <v>103.51212695143704</v>
      </c>
      <c r="F58" s="488">
        <f t="shared" si="11"/>
        <v>94.434499593165171</v>
      </c>
      <c r="G58" s="488">
        <f t="shared" si="11"/>
        <v>113.56717405691595</v>
      </c>
      <c r="H58" s="489" t="str">
        <f t="shared" si="14"/>
        <v/>
      </c>
      <c r="I58" s="488" t="str">
        <f t="shared" si="12"/>
        <v/>
      </c>
      <c r="J58" s="488" t="str">
        <f t="shared" si="10"/>
        <v/>
      </c>
      <c r="K58" s="488" t="str">
        <f t="shared" si="10"/>
        <v/>
      </c>
      <c r="L58" s="488" t="e">
        <f t="shared" si="13"/>
        <v>#N/A</v>
      </c>
    </row>
    <row r="59" spans="1:14" ht="15" customHeight="1" x14ac:dyDescent="0.2">
      <c r="A59" s="490" t="s">
        <v>467</v>
      </c>
      <c r="B59" s="487">
        <v>56427</v>
      </c>
      <c r="C59" s="487">
        <v>5774</v>
      </c>
      <c r="D59" s="487">
        <v>1668</v>
      </c>
      <c r="E59" s="488">
        <f t="shared" si="11"/>
        <v>103.75852748101428</v>
      </c>
      <c r="F59" s="488">
        <f t="shared" si="11"/>
        <v>93.962571196094387</v>
      </c>
      <c r="G59" s="488">
        <f t="shared" si="11"/>
        <v>110.39046988749173</v>
      </c>
      <c r="H59" s="489" t="str">
        <f t="shared" si="14"/>
        <v/>
      </c>
      <c r="I59" s="488" t="str">
        <f t="shared" si="12"/>
        <v/>
      </c>
      <c r="J59" s="488" t="str">
        <f t="shared" si="10"/>
        <v/>
      </c>
      <c r="K59" s="488" t="str">
        <f t="shared" si="10"/>
        <v/>
      </c>
      <c r="L59" s="488" t="e">
        <f t="shared" si="13"/>
        <v>#N/A</v>
      </c>
    </row>
    <row r="60" spans="1:14" ht="15" customHeight="1" x14ac:dyDescent="0.2">
      <c r="A60" s="490" t="s">
        <v>468</v>
      </c>
      <c r="B60" s="487">
        <v>57168</v>
      </c>
      <c r="C60" s="487">
        <v>5765</v>
      </c>
      <c r="D60" s="487">
        <v>1743</v>
      </c>
      <c r="E60" s="488">
        <f t="shared" si="11"/>
        <v>105.12108563337807</v>
      </c>
      <c r="F60" s="488">
        <f t="shared" si="11"/>
        <v>93.816110659072422</v>
      </c>
      <c r="G60" s="488">
        <f t="shared" si="11"/>
        <v>115.35407015221708</v>
      </c>
      <c r="H60" s="489" t="str">
        <f t="shared" si="14"/>
        <v/>
      </c>
      <c r="I60" s="488" t="str">
        <f t="shared" si="12"/>
        <v/>
      </c>
      <c r="J60" s="488" t="str">
        <f t="shared" si="10"/>
        <v/>
      </c>
      <c r="K60" s="488" t="str">
        <f t="shared" si="10"/>
        <v/>
      </c>
      <c r="L60" s="488" t="e">
        <f t="shared" si="13"/>
        <v>#N/A</v>
      </c>
    </row>
    <row r="61" spans="1:14" ht="15" customHeight="1" x14ac:dyDescent="0.2">
      <c r="A61" s="490">
        <v>42614</v>
      </c>
      <c r="B61" s="487">
        <v>58204</v>
      </c>
      <c r="C61" s="487">
        <v>5686</v>
      </c>
      <c r="D61" s="487">
        <v>1818</v>
      </c>
      <c r="E61" s="488">
        <f t="shared" si="11"/>
        <v>107.02609271279628</v>
      </c>
      <c r="F61" s="488">
        <f t="shared" si="11"/>
        <v>92.530512611879573</v>
      </c>
      <c r="G61" s="488">
        <f t="shared" si="11"/>
        <v>120.31767041694241</v>
      </c>
      <c r="H61" s="489">
        <f t="shared" si="14"/>
        <v>42614</v>
      </c>
      <c r="I61" s="488">
        <f t="shared" si="12"/>
        <v>107.02609271279628</v>
      </c>
      <c r="J61" s="488">
        <f t="shared" si="10"/>
        <v>92.530512611879573</v>
      </c>
      <c r="K61" s="488">
        <f t="shared" si="10"/>
        <v>120.31767041694241</v>
      </c>
      <c r="L61" s="488" t="e">
        <f t="shared" si="13"/>
        <v>#N/A</v>
      </c>
    </row>
    <row r="62" spans="1:14" ht="15" customHeight="1" x14ac:dyDescent="0.2">
      <c r="A62" s="490" t="s">
        <v>469</v>
      </c>
      <c r="B62" s="487">
        <v>57505</v>
      </c>
      <c r="C62" s="487">
        <v>5662</v>
      </c>
      <c r="D62" s="487">
        <v>1832</v>
      </c>
      <c r="E62" s="488">
        <f t="shared" si="11"/>
        <v>105.74076457716566</v>
      </c>
      <c r="F62" s="488">
        <f t="shared" si="11"/>
        <v>92.139951179820983</v>
      </c>
      <c r="G62" s="488">
        <f t="shared" si="11"/>
        <v>121.2442091330245</v>
      </c>
      <c r="H62" s="489" t="str">
        <f t="shared" si="14"/>
        <v/>
      </c>
      <c r="I62" s="488" t="str">
        <f t="shared" si="12"/>
        <v/>
      </c>
      <c r="J62" s="488" t="str">
        <f t="shared" si="10"/>
        <v/>
      </c>
      <c r="K62" s="488" t="str">
        <f t="shared" si="10"/>
        <v/>
      </c>
      <c r="L62" s="488" t="e">
        <f t="shared" si="13"/>
        <v>#N/A</v>
      </c>
    </row>
    <row r="63" spans="1:14" ht="15" customHeight="1" x14ac:dyDescent="0.2">
      <c r="A63" s="490" t="s">
        <v>470</v>
      </c>
      <c r="B63" s="487">
        <v>57446</v>
      </c>
      <c r="C63" s="487">
        <v>5597</v>
      </c>
      <c r="D63" s="487">
        <v>1801</v>
      </c>
      <c r="E63" s="488">
        <f t="shared" si="11"/>
        <v>105.63227479175477</v>
      </c>
      <c r="F63" s="488">
        <f t="shared" si="11"/>
        <v>91.082180634662322</v>
      </c>
      <c r="G63" s="488">
        <f t="shared" si="11"/>
        <v>119.19258769027135</v>
      </c>
      <c r="H63" s="489" t="str">
        <f t="shared" si="14"/>
        <v/>
      </c>
      <c r="I63" s="488" t="str">
        <f t="shared" si="12"/>
        <v/>
      </c>
      <c r="J63" s="488" t="str">
        <f t="shared" si="10"/>
        <v/>
      </c>
      <c r="K63" s="488" t="str">
        <f t="shared" si="10"/>
        <v/>
      </c>
      <c r="L63" s="488" t="e">
        <f t="shared" si="13"/>
        <v>#N/A</v>
      </c>
    </row>
    <row r="64" spans="1:14" ht="15" customHeight="1" x14ac:dyDescent="0.2">
      <c r="A64" s="490" t="s">
        <v>471</v>
      </c>
      <c r="B64" s="487">
        <v>58787</v>
      </c>
      <c r="C64" s="487">
        <v>5671</v>
      </c>
      <c r="D64" s="487">
        <v>1899</v>
      </c>
      <c r="E64" s="488">
        <f t="shared" si="11"/>
        <v>108.09811889744958</v>
      </c>
      <c r="F64" s="488">
        <f t="shared" si="11"/>
        <v>92.286411716842963</v>
      </c>
      <c r="G64" s="488">
        <f t="shared" si="11"/>
        <v>125.6783587028458</v>
      </c>
      <c r="H64" s="489" t="str">
        <f t="shared" si="14"/>
        <v/>
      </c>
      <c r="I64" s="488" t="str">
        <f t="shared" si="12"/>
        <v/>
      </c>
      <c r="J64" s="488" t="str">
        <f t="shared" si="10"/>
        <v/>
      </c>
      <c r="K64" s="488" t="str">
        <f t="shared" si="10"/>
        <v/>
      </c>
      <c r="L64" s="488" t="e">
        <f t="shared" si="13"/>
        <v>#N/A</v>
      </c>
    </row>
    <row r="65" spans="1:12" ht="15" customHeight="1" x14ac:dyDescent="0.2">
      <c r="A65" s="490">
        <v>42979</v>
      </c>
      <c r="B65" s="487">
        <v>59742</v>
      </c>
      <c r="C65" s="487">
        <v>5541</v>
      </c>
      <c r="D65" s="487">
        <v>1948</v>
      </c>
      <c r="E65" s="488">
        <f t="shared" si="11"/>
        <v>109.85418237316809</v>
      </c>
      <c r="F65" s="488">
        <f t="shared" si="11"/>
        <v>90.170870626525641</v>
      </c>
      <c r="G65" s="488">
        <f t="shared" si="11"/>
        <v>128.92124420913302</v>
      </c>
      <c r="H65" s="489">
        <f t="shared" si="14"/>
        <v>42979</v>
      </c>
      <c r="I65" s="488">
        <f t="shared" si="12"/>
        <v>109.85418237316809</v>
      </c>
      <c r="J65" s="488">
        <f t="shared" si="10"/>
        <v>90.170870626525641</v>
      </c>
      <c r="K65" s="488">
        <f t="shared" si="10"/>
        <v>128.92124420913302</v>
      </c>
      <c r="L65" s="488" t="e">
        <f t="shared" si="13"/>
        <v>#N/A</v>
      </c>
    </row>
    <row r="66" spans="1:12" ht="15" customHeight="1" x14ac:dyDescent="0.2">
      <c r="A66" s="490" t="s">
        <v>472</v>
      </c>
      <c r="B66" s="487">
        <v>59134</v>
      </c>
      <c r="C66" s="487">
        <v>5235</v>
      </c>
      <c r="D66" s="487">
        <v>1882</v>
      </c>
      <c r="E66" s="488">
        <f t="shared" si="11"/>
        <v>108.73618594045934</v>
      </c>
      <c r="F66" s="488">
        <f t="shared" si="11"/>
        <v>85.191212367778675</v>
      </c>
      <c r="G66" s="488">
        <f t="shared" si="11"/>
        <v>124.55327597617472</v>
      </c>
      <c r="H66" s="489" t="str">
        <f t="shared" si="14"/>
        <v/>
      </c>
      <c r="I66" s="488" t="str">
        <f t="shared" si="12"/>
        <v/>
      </c>
      <c r="J66" s="488" t="str">
        <f t="shared" si="10"/>
        <v/>
      </c>
      <c r="K66" s="488" t="str">
        <f t="shared" si="10"/>
        <v/>
      </c>
      <c r="L66" s="488" t="e">
        <f t="shared" si="13"/>
        <v>#N/A</v>
      </c>
    </row>
    <row r="67" spans="1:12" ht="15" customHeight="1" x14ac:dyDescent="0.2">
      <c r="A67" s="490" t="s">
        <v>473</v>
      </c>
      <c r="B67" s="487">
        <v>58894</v>
      </c>
      <c r="C67" s="487">
        <v>5157</v>
      </c>
      <c r="D67" s="487">
        <v>1830</v>
      </c>
      <c r="E67" s="488">
        <f t="shared" si="11"/>
        <v>108.29487155912693</v>
      </c>
      <c r="F67" s="488">
        <f t="shared" si="11"/>
        <v>83.921887713588291</v>
      </c>
      <c r="G67" s="488">
        <f t="shared" si="11"/>
        <v>121.11184645929849</v>
      </c>
      <c r="H67" s="489" t="str">
        <f t="shared" si="14"/>
        <v/>
      </c>
      <c r="I67" s="488" t="str">
        <f t="shared" si="12"/>
        <v/>
      </c>
      <c r="J67" s="488" t="str">
        <f t="shared" si="12"/>
        <v/>
      </c>
      <c r="K67" s="488" t="str">
        <f t="shared" si="12"/>
        <v/>
      </c>
      <c r="L67" s="488" t="e">
        <f t="shared" si="13"/>
        <v>#N/A</v>
      </c>
    </row>
    <row r="68" spans="1:12" ht="15" customHeight="1" x14ac:dyDescent="0.2">
      <c r="A68" s="490" t="s">
        <v>474</v>
      </c>
      <c r="B68" s="487">
        <v>59427</v>
      </c>
      <c r="C68" s="487">
        <v>5209</v>
      </c>
      <c r="D68" s="487">
        <v>1925</v>
      </c>
      <c r="E68" s="488">
        <f t="shared" si="11"/>
        <v>109.27495724766931</v>
      </c>
      <c r="F68" s="488">
        <f t="shared" si="11"/>
        <v>84.768104149715214</v>
      </c>
      <c r="G68" s="488">
        <f t="shared" si="11"/>
        <v>127.39907346128392</v>
      </c>
      <c r="H68" s="489" t="str">
        <f t="shared" si="14"/>
        <v/>
      </c>
      <c r="I68" s="488" t="str">
        <f t="shared" si="12"/>
        <v/>
      </c>
      <c r="J68" s="488" t="str">
        <f t="shared" si="12"/>
        <v/>
      </c>
      <c r="K68" s="488" t="str">
        <f t="shared" si="12"/>
        <v/>
      </c>
      <c r="L68" s="488" t="e">
        <f t="shared" si="13"/>
        <v>#N/A</v>
      </c>
    </row>
    <row r="69" spans="1:12" ht="15" customHeight="1" x14ac:dyDescent="0.2">
      <c r="A69" s="490">
        <v>43344</v>
      </c>
      <c r="B69" s="487">
        <v>60164</v>
      </c>
      <c r="C69" s="487">
        <v>5158</v>
      </c>
      <c r="D69" s="487">
        <v>1992</v>
      </c>
      <c r="E69" s="488">
        <f t="shared" si="11"/>
        <v>110.63016016034422</v>
      </c>
      <c r="F69" s="488">
        <f t="shared" si="11"/>
        <v>83.938161106590726</v>
      </c>
      <c r="G69" s="488">
        <f t="shared" si="11"/>
        <v>131.83322303110523</v>
      </c>
      <c r="H69" s="489">
        <f t="shared" si="14"/>
        <v>43344</v>
      </c>
      <c r="I69" s="488">
        <f t="shared" si="12"/>
        <v>110.63016016034422</v>
      </c>
      <c r="J69" s="488">
        <f t="shared" si="12"/>
        <v>83.938161106590726</v>
      </c>
      <c r="K69" s="488">
        <f t="shared" si="12"/>
        <v>131.83322303110523</v>
      </c>
      <c r="L69" s="488" t="e">
        <f t="shared" si="13"/>
        <v>#N/A</v>
      </c>
    </row>
    <row r="70" spans="1:12" ht="15" customHeight="1" x14ac:dyDescent="0.2">
      <c r="A70" s="490" t="s">
        <v>475</v>
      </c>
      <c r="B70" s="487">
        <v>59530</v>
      </c>
      <c r="C70" s="487">
        <v>5186</v>
      </c>
      <c r="D70" s="487">
        <v>2006</v>
      </c>
      <c r="E70" s="488">
        <f t="shared" si="11"/>
        <v>109.46435466965781</v>
      </c>
      <c r="F70" s="488">
        <f t="shared" si="11"/>
        <v>84.393816110659074</v>
      </c>
      <c r="G70" s="488">
        <f t="shared" si="11"/>
        <v>132.7597617471873</v>
      </c>
      <c r="H70" s="489" t="str">
        <f t="shared" si="14"/>
        <v/>
      </c>
      <c r="I70" s="488" t="str">
        <f t="shared" si="12"/>
        <v/>
      </c>
      <c r="J70" s="488" t="str">
        <f t="shared" si="12"/>
        <v/>
      </c>
      <c r="K70" s="488" t="str">
        <f t="shared" si="12"/>
        <v/>
      </c>
      <c r="L70" s="488" t="e">
        <f t="shared" si="13"/>
        <v>#N/A</v>
      </c>
    </row>
    <row r="71" spans="1:12" ht="15" customHeight="1" x14ac:dyDescent="0.2">
      <c r="A71" s="490" t="s">
        <v>476</v>
      </c>
      <c r="B71" s="487">
        <v>59398</v>
      </c>
      <c r="C71" s="487">
        <v>5056</v>
      </c>
      <c r="D71" s="487">
        <v>1967</v>
      </c>
      <c r="E71" s="491">
        <f t="shared" ref="E71:G75" si="15">IF($A$51=37802,IF(COUNTBLANK(B$51:B$70)&gt;0,#N/A,IF(ISBLANK(B71)=FALSE,B71/B$51*100,#N/A)),IF(COUNTBLANK(B$51:B$75)&gt;0,#N/A,B71/B$51*100))</f>
        <v>109.22163175992499</v>
      </c>
      <c r="F71" s="491">
        <f t="shared" si="15"/>
        <v>82.278275020341738</v>
      </c>
      <c r="G71" s="491">
        <f t="shared" si="15"/>
        <v>130.17868960953012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59472</v>
      </c>
      <c r="C72" s="487">
        <v>5143</v>
      </c>
      <c r="D72" s="487">
        <v>2067</v>
      </c>
      <c r="E72" s="491">
        <f t="shared" si="15"/>
        <v>109.35770369416913</v>
      </c>
      <c r="F72" s="491">
        <f t="shared" si="15"/>
        <v>83.694060211554117</v>
      </c>
      <c r="G72" s="491">
        <f t="shared" si="15"/>
        <v>136.79682329583059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60079</v>
      </c>
      <c r="C73" s="487">
        <v>4962</v>
      </c>
      <c r="D73" s="487">
        <v>2137</v>
      </c>
      <c r="E73" s="491">
        <f t="shared" si="15"/>
        <v>110.47386131695566</v>
      </c>
      <c r="F73" s="491">
        <f t="shared" si="15"/>
        <v>80.748576078112293</v>
      </c>
      <c r="G73" s="491">
        <f t="shared" si="15"/>
        <v>141.42951687624091</v>
      </c>
      <c r="H73" s="492">
        <f>IF(A$51=37802,IF(ISERROR(L73)=TRUE,IF(ISBLANK(A73)=FALSE,IF(MONTH(A73)=MONTH(MAX(A$51:A$75)),A73,""),""),""),IF(ISERROR(L73)=TRUE,IF(MONTH(A73)=MONTH(MAX(A$51:A$75)),A73,""),""))</f>
        <v>43709</v>
      </c>
      <c r="I73" s="488">
        <f t="shared" si="12"/>
        <v>110.47386131695566</v>
      </c>
      <c r="J73" s="488">
        <f t="shared" si="12"/>
        <v>80.748576078112293</v>
      </c>
      <c r="K73" s="488">
        <f t="shared" si="12"/>
        <v>141.42951687624091</v>
      </c>
      <c r="L73" s="488" t="e">
        <f t="shared" si="13"/>
        <v>#N/A</v>
      </c>
    </row>
    <row r="74" spans="1:12" ht="15" customHeight="1" x14ac:dyDescent="0.2">
      <c r="A74" s="490" t="s">
        <v>478</v>
      </c>
      <c r="B74" s="487">
        <v>59287</v>
      </c>
      <c r="C74" s="487">
        <v>4927</v>
      </c>
      <c r="D74" s="487">
        <v>2114</v>
      </c>
      <c r="E74" s="491">
        <f t="shared" si="15"/>
        <v>109.01752385855875</v>
      </c>
      <c r="F74" s="491">
        <f t="shared" si="15"/>
        <v>80.179007323026852</v>
      </c>
      <c r="G74" s="491">
        <f t="shared" si="15"/>
        <v>139.90734612839179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58686</v>
      </c>
      <c r="C75" s="493">
        <v>4742</v>
      </c>
      <c r="D75" s="493">
        <v>2055</v>
      </c>
      <c r="E75" s="491">
        <f t="shared" si="15"/>
        <v>107.91239909530552</v>
      </c>
      <c r="F75" s="491">
        <f t="shared" si="15"/>
        <v>77.168429617575256</v>
      </c>
      <c r="G75" s="491">
        <f t="shared" si="15"/>
        <v>136.00264725347452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110.47386131695566</v>
      </c>
      <c r="J77" s="488">
        <f>IF(J75&lt;&gt;"",J75,IF(J74&lt;&gt;"",J74,IF(J73&lt;&gt;"",J73,IF(J72&lt;&gt;"",J72,IF(J71&lt;&gt;"",J71,IF(J70&lt;&gt;"",J70,""))))))</f>
        <v>80.748576078112293</v>
      </c>
      <c r="K77" s="488">
        <f>IF(K75&lt;&gt;"",K75,IF(K74&lt;&gt;"",K74,IF(K73&lt;&gt;"",K73,IF(K72&lt;&gt;"",K72,IF(K71&lt;&gt;"",K71,IF(K70&lt;&gt;"",K70,""))))))</f>
        <v>141.42951687624091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+10,5%</v>
      </c>
      <c r="J79" s="488" t="str">
        <f>"GeB - ausschließlich: "&amp;IF(J77&gt;100,"+","")&amp;TEXT(J77-100,"0,0")&amp;"%"</f>
        <v>GeB - ausschließlich: -19,3%</v>
      </c>
      <c r="K79" s="488" t="str">
        <f>"GeB - im Nebenjob: "&amp;IF(K77&gt;100,"+","")&amp;TEXT(K77-100,"0,0")&amp;"%"</f>
        <v>GeB - im Nebenjob: +41,4%</v>
      </c>
    </row>
    <row r="81" spans="9:9" ht="15" customHeight="1" x14ac:dyDescent="0.2">
      <c r="I81" s="488" t="str">
        <f>IF(ISERROR(HLOOKUP(1,I$78:K$79,2,FALSE)),"",HLOOKUP(1,I$78:K$79,2,FALSE))</f>
        <v>GeB - im Nebenjob: +41,4%</v>
      </c>
    </row>
    <row r="82" spans="9:9" ht="15" customHeight="1" x14ac:dyDescent="0.2">
      <c r="I82" s="488" t="str">
        <f>IF(ISERROR(HLOOKUP(2,I$78:K$79,2,FALSE)),"",HLOOKUP(2,I$78:K$79,2,FALSE))</f>
        <v>SvB: +10,5%</v>
      </c>
    </row>
    <row r="83" spans="9:9" ht="15" customHeight="1" x14ac:dyDescent="0.2">
      <c r="I83" s="488" t="str">
        <f>IF(ISERROR(HLOOKUP(3,I$78:K$79,2,FALSE)),"",HLOOKUP(3,I$78:K$79,2,FALSE))</f>
        <v>GeB - ausschließlich: -19,3%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58686</v>
      </c>
      <c r="E12" s="114">
        <v>59287</v>
      </c>
      <c r="F12" s="114">
        <v>60079</v>
      </c>
      <c r="G12" s="114">
        <v>59472</v>
      </c>
      <c r="H12" s="114">
        <v>59398</v>
      </c>
      <c r="I12" s="115">
        <v>-712</v>
      </c>
      <c r="J12" s="116">
        <v>-1.1986935587056804</v>
      </c>
      <c r="N12" s="117"/>
    </row>
    <row r="13" spans="1:15" s="110" customFormat="1" ht="13.5" customHeight="1" x14ac:dyDescent="0.2">
      <c r="A13" s="118" t="s">
        <v>105</v>
      </c>
      <c r="B13" s="119" t="s">
        <v>106</v>
      </c>
      <c r="C13" s="113">
        <v>51.756807415737995</v>
      </c>
      <c r="D13" s="114">
        <v>30374</v>
      </c>
      <c r="E13" s="114">
        <v>30721</v>
      </c>
      <c r="F13" s="114">
        <v>31302</v>
      </c>
      <c r="G13" s="114">
        <v>30958</v>
      </c>
      <c r="H13" s="114">
        <v>30899</v>
      </c>
      <c r="I13" s="115">
        <v>-525</v>
      </c>
      <c r="J13" s="116">
        <v>-1.699084112754458</v>
      </c>
    </row>
    <row r="14" spans="1:15" s="110" customFormat="1" ht="13.5" customHeight="1" x14ac:dyDescent="0.2">
      <c r="A14" s="120"/>
      <c r="B14" s="119" t="s">
        <v>107</v>
      </c>
      <c r="C14" s="113">
        <v>48.243192584262005</v>
      </c>
      <c r="D14" s="114">
        <v>28312</v>
      </c>
      <c r="E14" s="114">
        <v>28566</v>
      </c>
      <c r="F14" s="114">
        <v>28777</v>
      </c>
      <c r="G14" s="114">
        <v>28514</v>
      </c>
      <c r="H14" s="114">
        <v>28499</v>
      </c>
      <c r="I14" s="115">
        <v>-187</v>
      </c>
      <c r="J14" s="116">
        <v>-0.65616337415347903</v>
      </c>
    </row>
    <row r="15" spans="1:15" s="110" customFormat="1" ht="13.5" customHeight="1" x14ac:dyDescent="0.2">
      <c r="A15" s="118" t="s">
        <v>105</v>
      </c>
      <c r="B15" s="121" t="s">
        <v>108</v>
      </c>
      <c r="C15" s="113">
        <v>7.618512081245953</v>
      </c>
      <c r="D15" s="114">
        <v>4471</v>
      </c>
      <c r="E15" s="114">
        <v>4590</v>
      </c>
      <c r="F15" s="114">
        <v>4747</v>
      </c>
      <c r="G15" s="114">
        <v>4159</v>
      </c>
      <c r="H15" s="114">
        <v>4310</v>
      </c>
      <c r="I15" s="115">
        <v>161</v>
      </c>
      <c r="J15" s="116">
        <v>3.7354988399071924</v>
      </c>
    </row>
    <row r="16" spans="1:15" s="110" customFormat="1" ht="13.5" customHeight="1" x14ac:dyDescent="0.2">
      <c r="A16" s="118"/>
      <c r="B16" s="121" t="s">
        <v>109</v>
      </c>
      <c r="C16" s="113">
        <v>65.819786661213925</v>
      </c>
      <c r="D16" s="114">
        <v>38627</v>
      </c>
      <c r="E16" s="114">
        <v>38954</v>
      </c>
      <c r="F16" s="114">
        <v>39578</v>
      </c>
      <c r="G16" s="114">
        <v>39684</v>
      </c>
      <c r="H16" s="114">
        <v>39751</v>
      </c>
      <c r="I16" s="115">
        <v>-1124</v>
      </c>
      <c r="J16" s="116">
        <v>-2.827601821337828</v>
      </c>
    </row>
    <row r="17" spans="1:10" s="110" customFormat="1" ht="13.5" customHeight="1" x14ac:dyDescent="0.2">
      <c r="A17" s="118"/>
      <c r="B17" s="121" t="s">
        <v>110</v>
      </c>
      <c r="C17" s="113">
        <v>25.641549943768531</v>
      </c>
      <c r="D17" s="114">
        <v>15048</v>
      </c>
      <c r="E17" s="114">
        <v>15167</v>
      </c>
      <c r="F17" s="114">
        <v>15186</v>
      </c>
      <c r="G17" s="114">
        <v>15088</v>
      </c>
      <c r="H17" s="114">
        <v>14839</v>
      </c>
      <c r="I17" s="115">
        <v>209</v>
      </c>
      <c r="J17" s="116">
        <v>1.408450704225352</v>
      </c>
    </row>
    <row r="18" spans="1:10" s="110" customFormat="1" ht="13.5" customHeight="1" x14ac:dyDescent="0.2">
      <c r="A18" s="120"/>
      <c r="B18" s="121" t="s">
        <v>111</v>
      </c>
      <c r="C18" s="113">
        <v>0.92015131377159798</v>
      </c>
      <c r="D18" s="114">
        <v>540</v>
      </c>
      <c r="E18" s="114">
        <v>576</v>
      </c>
      <c r="F18" s="114">
        <v>568</v>
      </c>
      <c r="G18" s="114">
        <v>541</v>
      </c>
      <c r="H18" s="114">
        <v>498</v>
      </c>
      <c r="I18" s="115">
        <v>42</v>
      </c>
      <c r="J18" s="116">
        <v>8.4337349397590362</v>
      </c>
    </row>
    <row r="19" spans="1:10" s="110" customFormat="1" ht="13.5" customHeight="1" x14ac:dyDescent="0.2">
      <c r="A19" s="120"/>
      <c r="B19" s="121" t="s">
        <v>112</v>
      </c>
      <c r="C19" s="113">
        <v>0.30330913676174898</v>
      </c>
      <c r="D19" s="114">
        <v>178</v>
      </c>
      <c r="E19" s="114">
        <v>189</v>
      </c>
      <c r="F19" s="114">
        <v>203</v>
      </c>
      <c r="G19" s="114">
        <v>185</v>
      </c>
      <c r="H19" s="114">
        <v>167</v>
      </c>
      <c r="I19" s="115">
        <v>11</v>
      </c>
      <c r="J19" s="116">
        <v>6.5868263473053892</v>
      </c>
    </row>
    <row r="20" spans="1:10" s="110" customFormat="1" ht="13.5" customHeight="1" x14ac:dyDescent="0.2">
      <c r="A20" s="118" t="s">
        <v>113</v>
      </c>
      <c r="B20" s="122" t="s">
        <v>114</v>
      </c>
      <c r="C20" s="113">
        <v>70.52789421667859</v>
      </c>
      <c r="D20" s="114">
        <v>41390</v>
      </c>
      <c r="E20" s="114">
        <v>41872</v>
      </c>
      <c r="F20" s="114">
        <v>42586</v>
      </c>
      <c r="G20" s="114">
        <v>42130</v>
      </c>
      <c r="H20" s="114">
        <v>42247</v>
      </c>
      <c r="I20" s="115">
        <v>-857</v>
      </c>
      <c r="J20" s="116">
        <v>-2.0285464056619404</v>
      </c>
    </row>
    <row r="21" spans="1:10" s="110" customFormat="1" ht="13.5" customHeight="1" x14ac:dyDescent="0.2">
      <c r="A21" s="120"/>
      <c r="B21" s="122" t="s">
        <v>115</v>
      </c>
      <c r="C21" s="113">
        <v>29.472105783321407</v>
      </c>
      <c r="D21" s="114">
        <v>17296</v>
      </c>
      <c r="E21" s="114">
        <v>17415</v>
      </c>
      <c r="F21" s="114">
        <v>17493</v>
      </c>
      <c r="G21" s="114">
        <v>17342</v>
      </c>
      <c r="H21" s="114">
        <v>17151</v>
      </c>
      <c r="I21" s="115">
        <v>145</v>
      </c>
      <c r="J21" s="116">
        <v>0.84543175325053932</v>
      </c>
    </row>
    <row r="22" spans="1:10" s="110" customFormat="1" ht="13.5" customHeight="1" x14ac:dyDescent="0.2">
      <c r="A22" s="118" t="s">
        <v>113</v>
      </c>
      <c r="B22" s="122" t="s">
        <v>116</v>
      </c>
      <c r="C22" s="113">
        <v>94.86760044985175</v>
      </c>
      <c r="D22" s="114">
        <v>55674</v>
      </c>
      <c r="E22" s="114">
        <v>56262</v>
      </c>
      <c r="F22" s="114">
        <v>57006</v>
      </c>
      <c r="G22" s="114">
        <v>56420</v>
      </c>
      <c r="H22" s="114">
        <v>56407</v>
      </c>
      <c r="I22" s="115">
        <v>-733</v>
      </c>
      <c r="J22" s="116">
        <v>-1.2994841065825165</v>
      </c>
    </row>
    <row r="23" spans="1:10" s="110" customFormat="1" ht="13.5" customHeight="1" x14ac:dyDescent="0.2">
      <c r="A23" s="123"/>
      <c r="B23" s="124" t="s">
        <v>117</v>
      </c>
      <c r="C23" s="125">
        <v>5.1238796305762877</v>
      </c>
      <c r="D23" s="114">
        <v>3007</v>
      </c>
      <c r="E23" s="114">
        <v>3021</v>
      </c>
      <c r="F23" s="114">
        <v>3067</v>
      </c>
      <c r="G23" s="114">
        <v>3045</v>
      </c>
      <c r="H23" s="114">
        <v>2984</v>
      </c>
      <c r="I23" s="115">
        <v>23</v>
      </c>
      <c r="J23" s="116">
        <v>0.77077747989276135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6797</v>
      </c>
      <c r="E26" s="114">
        <v>7041</v>
      </c>
      <c r="F26" s="114">
        <v>7099</v>
      </c>
      <c r="G26" s="114">
        <v>7210</v>
      </c>
      <c r="H26" s="140">
        <v>7023</v>
      </c>
      <c r="I26" s="115">
        <v>-226</v>
      </c>
      <c r="J26" s="116">
        <v>-3.2179980065499074</v>
      </c>
    </row>
    <row r="27" spans="1:10" s="110" customFormat="1" ht="13.5" customHeight="1" x14ac:dyDescent="0.2">
      <c r="A27" s="118" t="s">
        <v>105</v>
      </c>
      <c r="B27" s="119" t="s">
        <v>106</v>
      </c>
      <c r="C27" s="113">
        <v>41.547741650728263</v>
      </c>
      <c r="D27" s="115">
        <v>2824</v>
      </c>
      <c r="E27" s="114">
        <v>2926</v>
      </c>
      <c r="F27" s="114">
        <v>2934</v>
      </c>
      <c r="G27" s="114">
        <v>2964</v>
      </c>
      <c r="H27" s="140">
        <v>2889</v>
      </c>
      <c r="I27" s="115">
        <v>-65</v>
      </c>
      <c r="J27" s="116">
        <v>-2.249913464866736</v>
      </c>
    </row>
    <row r="28" spans="1:10" s="110" customFormat="1" ht="13.5" customHeight="1" x14ac:dyDescent="0.2">
      <c r="A28" s="120"/>
      <c r="B28" s="119" t="s">
        <v>107</v>
      </c>
      <c r="C28" s="113">
        <v>58.452258349271737</v>
      </c>
      <c r="D28" s="115">
        <v>3973</v>
      </c>
      <c r="E28" s="114">
        <v>4115</v>
      </c>
      <c r="F28" s="114">
        <v>4165</v>
      </c>
      <c r="G28" s="114">
        <v>4246</v>
      </c>
      <c r="H28" s="140">
        <v>4134</v>
      </c>
      <c r="I28" s="115">
        <v>-161</v>
      </c>
      <c r="J28" s="116">
        <v>-3.8945331398161587</v>
      </c>
    </row>
    <row r="29" spans="1:10" s="110" customFormat="1" ht="13.5" customHeight="1" x14ac:dyDescent="0.2">
      <c r="A29" s="118" t="s">
        <v>105</v>
      </c>
      <c r="B29" s="121" t="s">
        <v>108</v>
      </c>
      <c r="C29" s="113">
        <v>10.372223039576284</v>
      </c>
      <c r="D29" s="115">
        <v>705</v>
      </c>
      <c r="E29" s="114">
        <v>708</v>
      </c>
      <c r="F29" s="114">
        <v>726</v>
      </c>
      <c r="G29" s="114">
        <v>794</v>
      </c>
      <c r="H29" s="140">
        <v>667</v>
      </c>
      <c r="I29" s="115">
        <v>38</v>
      </c>
      <c r="J29" s="116">
        <v>5.6971514242878563</v>
      </c>
    </row>
    <row r="30" spans="1:10" s="110" customFormat="1" ht="13.5" customHeight="1" x14ac:dyDescent="0.2">
      <c r="A30" s="118"/>
      <c r="B30" s="121" t="s">
        <v>109</v>
      </c>
      <c r="C30" s="113">
        <v>39.944092982198029</v>
      </c>
      <c r="D30" s="115">
        <v>2715</v>
      </c>
      <c r="E30" s="114">
        <v>2833</v>
      </c>
      <c r="F30" s="114">
        <v>2816</v>
      </c>
      <c r="G30" s="114">
        <v>2873</v>
      </c>
      <c r="H30" s="140">
        <v>2897</v>
      </c>
      <c r="I30" s="115">
        <v>-182</v>
      </c>
      <c r="J30" s="116">
        <v>-6.2823610631687954</v>
      </c>
    </row>
    <row r="31" spans="1:10" s="110" customFormat="1" ht="13.5" customHeight="1" x14ac:dyDescent="0.2">
      <c r="A31" s="118"/>
      <c r="B31" s="121" t="s">
        <v>110</v>
      </c>
      <c r="C31" s="113">
        <v>25.364131234368102</v>
      </c>
      <c r="D31" s="115">
        <v>1724</v>
      </c>
      <c r="E31" s="114">
        <v>1766</v>
      </c>
      <c r="F31" s="114">
        <v>1815</v>
      </c>
      <c r="G31" s="114">
        <v>1832</v>
      </c>
      <c r="H31" s="140">
        <v>1819</v>
      </c>
      <c r="I31" s="115">
        <v>-95</v>
      </c>
      <c r="J31" s="116">
        <v>-5.2226498075865857</v>
      </c>
    </row>
    <row r="32" spans="1:10" s="110" customFormat="1" ht="13.5" customHeight="1" x14ac:dyDescent="0.2">
      <c r="A32" s="120"/>
      <c r="B32" s="121" t="s">
        <v>111</v>
      </c>
      <c r="C32" s="113">
        <v>24.319552743857585</v>
      </c>
      <c r="D32" s="115">
        <v>1653</v>
      </c>
      <c r="E32" s="114">
        <v>1734</v>
      </c>
      <c r="F32" s="114">
        <v>1742</v>
      </c>
      <c r="G32" s="114">
        <v>1711</v>
      </c>
      <c r="H32" s="140">
        <v>1640</v>
      </c>
      <c r="I32" s="115">
        <v>13</v>
      </c>
      <c r="J32" s="116">
        <v>0.79268292682926833</v>
      </c>
    </row>
    <row r="33" spans="1:10" s="110" customFormat="1" ht="13.5" customHeight="1" x14ac:dyDescent="0.2">
      <c r="A33" s="120"/>
      <c r="B33" s="121" t="s">
        <v>112</v>
      </c>
      <c r="C33" s="113">
        <v>2.7365013976754451</v>
      </c>
      <c r="D33" s="115">
        <v>186</v>
      </c>
      <c r="E33" s="114">
        <v>205</v>
      </c>
      <c r="F33" s="114">
        <v>207</v>
      </c>
      <c r="G33" s="114">
        <v>198</v>
      </c>
      <c r="H33" s="140">
        <v>196</v>
      </c>
      <c r="I33" s="115">
        <v>-10</v>
      </c>
      <c r="J33" s="116">
        <v>-5.1020408163265305</v>
      </c>
    </row>
    <row r="34" spans="1:10" s="110" customFormat="1" ht="13.5" customHeight="1" x14ac:dyDescent="0.2">
      <c r="A34" s="118" t="s">
        <v>113</v>
      </c>
      <c r="B34" s="122" t="s">
        <v>116</v>
      </c>
      <c r="C34" s="113">
        <v>95.483301456524941</v>
      </c>
      <c r="D34" s="115">
        <v>6490</v>
      </c>
      <c r="E34" s="114">
        <v>6734</v>
      </c>
      <c r="F34" s="114">
        <v>6807</v>
      </c>
      <c r="G34" s="114">
        <v>6907</v>
      </c>
      <c r="H34" s="140">
        <v>6726</v>
      </c>
      <c r="I34" s="115">
        <v>-236</v>
      </c>
      <c r="J34" s="116">
        <v>-3.5087719298245612</v>
      </c>
    </row>
    <row r="35" spans="1:10" s="110" customFormat="1" ht="13.5" customHeight="1" x14ac:dyDescent="0.2">
      <c r="A35" s="118"/>
      <c r="B35" s="119" t="s">
        <v>117</v>
      </c>
      <c r="C35" s="113">
        <v>4.4137119317345892</v>
      </c>
      <c r="D35" s="115">
        <v>300</v>
      </c>
      <c r="E35" s="114">
        <v>300</v>
      </c>
      <c r="F35" s="114">
        <v>284</v>
      </c>
      <c r="G35" s="114">
        <v>295</v>
      </c>
      <c r="H35" s="140">
        <v>290</v>
      </c>
      <c r="I35" s="115">
        <v>10</v>
      </c>
      <c r="J35" s="116">
        <v>3.4482758620689653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4742</v>
      </c>
      <c r="E37" s="114">
        <v>4927</v>
      </c>
      <c r="F37" s="114">
        <v>4962</v>
      </c>
      <c r="G37" s="114">
        <v>5143</v>
      </c>
      <c r="H37" s="140">
        <v>5056</v>
      </c>
      <c r="I37" s="115">
        <v>-314</v>
      </c>
      <c r="J37" s="116">
        <v>-6.2104430379746836</v>
      </c>
    </row>
    <row r="38" spans="1:10" s="110" customFormat="1" ht="13.5" customHeight="1" x14ac:dyDescent="0.2">
      <c r="A38" s="118" t="s">
        <v>105</v>
      </c>
      <c r="B38" s="119" t="s">
        <v>106</v>
      </c>
      <c r="C38" s="113">
        <v>42.134120624209196</v>
      </c>
      <c r="D38" s="115">
        <v>1998</v>
      </c>
      <c r="E38" s="114">
        <v>2095</v>
      </c>
      <c r="F38" s="114">
        <v>2092</v>
      </c>
      <c r="G38" s="114">
        <v>2152</v>
      </c>
      <c r="H38" s="140">
        <v>2115</v>
      </c>
      <c r="I38" s="115">
        <v>-117</v>
      </c>
      <c r="J38" s="116">
        <v>-5.5319148936170217</v>
      </c>
    </row>
    <row r="39" spans="1:10" s="110" customFormat="1" ht="13.5" customHeight="1" x14ac:dyDescent="0.2">
      <c r="A39" s="120"/>
      <c r="B39" s="119" t="s">
        <v>107</v>
      </c>
      <c r="C39" s="113">
        <v>57.865879375790804</v>
      </c>
      <c r="D39" s="115">
        <v>2744</v>
      </c>
      <c r="E39" s="114">
        <v>2832</v>
      </c>
      <c r="F39" s="114">
        <v>2870</v>
      </c>
      <c r="G39" s="114">
        <v>2991</v>
      </c>
      <c r="H39" s="140">
        <v>2941</v>
      </c>
      <c r="I39" s="115">
        <v>-197</v>
      </c>
      <c r="J39" s="116">
        <v>-6.6984019041142471</v>
      </c>
    </row>
    <row r="40" spans="1:10" s="110" customFormat="1" ht="13.5" customHeight="1" x14ac:dyDescent="0.2">
      <c r="A40" s="118" t="s">
        <v>105</v>
      </c>
      <c r="B40" s="121" t="s">
        <v>108</v>
      </c>
      <c r="C40" s="113">
        <v>11.324335723323491</v>
      </c>
      <c r="D40" s="115">
        <v>537</v>
      </c>
      <c r="E40" s="114">
        <v>536</v>
      </c>
      <c r="F40" s="114">
        <v>549</v>
      </c>
      <c r="G40" s="114">
        <v>634</v>
      </c>
      <c r="H40" s="140">
        <v>522</v>
      </c>
      <c r="I40" s="115">
        <v>15</v>
      </c>
      <c r="J40" s="116">
        <v>2.8735632183908044</v>
      </c>
    </row>
    <row r="41" spans="1:10" s="110" customFormat="1" ht="13.5" customHeight="1" x14ac:dyDescent="0.2">
      <c r="A41" s="118"/>
      <c r="B41" s="121" t="s">
        <v>109</v>
      </c>
      <c r="C41" s="113">
        <v>26.718684099536059</v>
      </c>
      <c r="D41" s="115">
        <v>1267</v>
      </c>
      <c r="E41" s="114">
        <v>1338</v>
      </c>
      <c r="F41" s="114">
        <v>1306</v>
      </c>
      <c r="G41" s="114">
        <v>1387</v>
      </c>
      <c r="H41" s="140">
        <v>1475</v>
      </c>
      <c r="I41" s="115">
        <v>-208</v>
      </c>
      <c r="J41" s="116">
        <v>-14.101694915254237</v>
      </c>
    </row>
    <row r="42" spans="1:10" s="110" customFormat="1" ht="13.5" customHeight="1" x14ac:dyDescent="0.2">
      <c r="A42" s="118"/>
      <c r="B42" s="121" t="s">
        <v>110</v>
      </c>
      <c r="C42" s="113">
        <v>27.583298186419231</v>
      </c>
      <c r="D42" s="115">
        <v>1308</v>
      </c>
      <c r="E42" s="114">
        <v>1347</v>
      </c>
      <c r="F42" s="114">
        <v>1396</v>
      </c>
      <c r="G42" s="114">
        <v>1439</v>
      </c>
      <c r="H42" s="140">
        <v>1450</v>
      </c>
      <c r="I42" s="115">
        <v>-142</v>
      </c>
      <c r="J42" s="116">
        <v>-9.7931034482758612</v>
      </c>
    </row>
    <row r="43" spans="1:10" s="110" customFormat="1" ht="13.5" customHeight="1" x14ac:dyDescent="0.2">
      <c r="A43" s="120"/>
      <c r="B43" s="121" t="s">
        <v>111</v>
      </c>
      <c r="C43" s="113">
        <v>34.373681990721217</v>
      </c>
      <c r="D43" s="115">
        <v>1630</v>
      </c>
      <c r="E43" s="114">
        <v>1706</v>
      </c>
      <c r="F43" s="114">
        <v>1711</v>
      </c>
      <c r="G43" s="114">
        <v>1683</v>
      </c>
      <c r="H43" s="140">
        <v>1609</v>
      </c>
      <c r="I43" s="115">
        <v>21</v>
      </c>
      <c r="J43" s="116">
        <v>1.3051584835301429</v>
      </c>
    </row>
    <row r="44" spans="1:10" s="110" customFormat="1" ht="13.5" customHeight="1" x14ac:dyDescent="0.2">
      <c r="A44" s="120"/>
      <c r="B44" s="121" t="s">
        <v>112</v>
      </c>
      <c r="C44" s="113" t="s">
        <v>514</v>
      </c>
      <c r="D44" s="115" t="s">
        <v>514</v>
      </c>
      <c r="E44" s="114" t="s">
        <v>514</v>
      </c>
      <c r="F44" s="114" t="s">
        <v>514</v>
      </c>
      <c r="G44" s="114">
        <v>194</v>
      </c>
      <c r="H44" s="140">
        <v>190</v>
      </c>
      <c r="I44" s="115" t="s">
        <v>514</v>
      </c>
      <c r="J44" s="116" t="s">
        <v>514</v>
      </c>
    </row>
    <row r="45" spans="1:10" s="110" customFormat="1" ht="13.5" customHeight="1" x14ac:dyDescent="0.2">
      <c r="A45" s="118" t="s">
        <v>113</v>
      </c>
      <c r="B45" s="122" t="s">
        <v>116</v>
      </c>
      <c r="C45" s="113">
        <v>96.499367355546184</v>
      </c>
      <c r="D45" s="115">
        <v>4576</v>
      </c>
      <c r="E45" s="114">
        <v>4746</v>
      </c>
      <c r="F45" s="114">
        <v>4796</v>
      </c>
      <c r="G45" s="114">
        <v>4961</v>
      </c>
      <c r="H45" s="140">
        <v>4870</v>
      </c>
      <c r="I45" s="115">
        <v>-294</v>
      </c>
      <c r="J45" s="116">
        <v>-6.0369609856262834</v>
      </c>
    </row>
    <row r="46" spans="1:10" s="110" customFormat="1" ht="13.5" customHeight="1" x14ac:dyDescent="0.2">
      <c r="A46" s="118"/>
      <c r="B46" s="119" t="s">
        <v>117</v>
      </c>
      <c r="C46" s="113">
        <v>3.353015605229861</v>
      </c>
      <c r="D46" s="115">
        <v>159</v>
      </c>
      <c r="E46" s="114">
        <v>174</v>
      </c>
      <c r="F46" s="114">
        <v>158</v>
      </c>
      <c r="G46" s="114">
        <v>174</v>
      </c>
      <c r="H46" s="140">
        <v>179</v>
      </c>
      <c r="I46" s="115">
        <v>-20</v>
      </c>
      <c r="J46" s="116">
        <v>-11.173184357541899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2055</v>
      </c>
      <c r="E48" s="114">
        <v>2114</v>
      </c>
      <c r="F48" s="114">
        <v>2137</v>
      </c>
      <c r="G48" s="114">
        <v>2067</v>
      </c>
      <c r="H48" s="140">
        <v>1967</v>
      </c>
      <c r="I48" s="115">
        <v>88</v>
      </c>
      <c r="J48" s="116">
        <v>4.4738179969496699</v>
      </c>
    </row>
    <row r="49" spans="1:12" s="110" customFormat="1" ht="13.5" customHeight="1" x14ac:dyDescent="0.2">
      <c r="A49" s="118" t="s">
        <v>105</v>
      </c>
      <c r="B49" s="119" t="s">
        <v>106</v>
      </c>
      <c r="C49" s="113">
        <v>40.194647201946474</v>
      </c>
      <c r="D49" s="115">
        <v>826</v>
      </c>
      <c r="E49" s="114">
        <v>831</v>
      </c>
      <c r="F49" s="114">
        <v>842</v>
      </c>
      <c r="G49" s="114">
        <v>812</v>
      </c>
      <c r="H49" s="140">
        <v>774</v>
      </c>
      <c r="I49" s="115">
        <v>52</v>
      </c>
      <c r="J49" s="116">
        <v>6.7183462532299743</v>
      </c>
    </row>
    <row r="50" spans="1:12" s="110" customFormat="1" ht="13.5" customHeight="1" x14ac:dyDescent="0.2">
      <c r="A50" s="120"/>
      <c r="B50" s="119" t="s">
        <v>107</v>
      </c>
      <c r="C50" s="113">
        <v>59.805352798053526</v>
      </c>
      <c r="D50" s="115">
        <v>1229</v>
      </c>
      <c r="E50" s="114">
        <v>1283</v>
      </c>
      <c r="F50" s="114">
        <v>1295</v>
      </c>
      <c r="G50" s="114">
        <v>1255</v>
      </c>
      <c r="H50" s="140">
        <v>1193</v>
      </c>
      <c r="I50" s="115">
        <v>36</v>
      </c>
      <c r="J50" s="116">
        <v>3.0176026823134956</v>
      </c>
    </row>
    <row r="51" spans="1:12" s="110" customFormat="1" ht="13.5" customHeight="1" x14ac:dyDescent="0.2">
      <c r="A51" s="118" t="s">
        <v>105</v>
      </c>
      <c r="B51" s="121" t="s">
        <v>108</v>
      </c>
      <c r="C51" s="113">
        <v>8.1751824817518255</v>
      </c>
      <c r="D51" s="115">
        <v>168</v>
      </c>
      <c r="E51" s="114">
        <v>172</v>
      </c>
      <c r="F51" s="114">
        <v>177</v>
      </c>
      <c r="G51" s="114">
        <v>160</v>
      </c>
      <c r="H51" s="140">
        <v>145</v>
      </c>
      <c r="I51" s="115">
        <v>23</v>
      </c>
      <c r="J51" s="116">
        <v>15.862068965517242</v>
      </c>
    </row>
    <row r="52" spans="1:12" s="110" customFormat="1" ht="13.5" customHeight="1" x14ac:dyDescent="0.2">
      <c r="A52" s="118"/>
      <c r="B52" s="121" t="s">
        <v>109</v>
      </c>
      <c r="C52" s="113">
        <v>70.462287104622874</v>
      </c>
      <c r="D52" s="115">
        <v>1448</v>
      </c>
      <c r="E52" s="114">
        <v>1495</v>
      </c>
      <c r="F52" s="114">
        <v>1510</v>
      </c>
      <c r="G52" s="114">
        <v>1486</v>
      </c>
      <c r="H52" s="140">
        <v>1422</v>
      </c>
      <c r="I52" s="115">
        <v>26</v>
      </c>
      <c r="J52" s="116">
        <v>1.8284106891701828</v>
      </c>
    </row>
    <row r="53" spans="1:12" s="110" customFormat="1" ht="13.5" customHeight="1" x14ac:dyDescent="0.2">
      <c r="A53" s="118"/>
      <c r="B53" s="121" t="s">
        <v>110</v>
      </c>
      <c r="C53" s="113">
        <v>20.24330900243309</v>
      </c>
      <c r="D53" s="115">
        <v>416</v>
      </c>
      <c r="E53" s="114">
        <v>419</v>
      </c>
      <c r="F53" s="114">
        <v>419</v>
      </c>
      <c r="G53" s="114">
        <v>393</v>
      </c>
      <c r="H53" s="140">
        <v>369</v>
      </c>
      <c r="I53" s="115">
        <v>47</v>
      </c>
      <c r="J53" s="116">
        <v>12.737127371273713</v>
      </c>
    </row>
    <row r="54" spans="1:12" s="110" customFormat="1" ht="13.5" customHeight="1" x14ac:dyDescent="0.2">
      <c r="A54" s="120"/>
      <c r="B54" s="121" t="s">
        <v>111</v>
      </c>
      <c r="C54" s="113">
        <v>1.1192214111922141</v>
      </c>
      <c r="D54" s="115">
        <v>23</v>
      </c>
      <c r="E54" s="114">
        <v>28</v>
      </c>
      <c r="F54" s="114">
        <v>31</v>
      </c>
      <c r="G54" s="114">
        <v>28</v>
      </c>
      <c r="H54" s="140">
        <v>31</v>
      </c>
      <c r="I54" s="115">
        <v>-8</v>
      </c>
      <c r="J54" s="116">
        <v>-25.806451612903224</v>
      </c>
    </row>
    <row r="55" spans="1:12" s="110" customFormat="1" ht="13.5" customHeight="1" x14ac:dyDescent="0.2">
      <c r="A55" s="120"/>
      <c r="B55" s="121" t="s">
        <v>112</v>
      </c>
      <c r="C55" s="113" t="s">
        <v>514</v>
      </c>
      <c r="D55" s="115" t="s">
        <v>514</v>
      </c>
      <c r="E55" s="114" t="s">
        <v>514</v>
      </c>
      <c r="F55" s="114" t="s">
        <v>514</v>
      </c>
      <c r="G55" s="114">
        <v>4</v>
      </c>
      <c r="H55" s="140">
        <v>6</v>
      </c>
      <c r="I55" s="115" t="s">
        <v>514</v>
      </c>
      <c r="J55" s="116" t="s">
        <v>514</v>
      </c>
    </row>
    <row r="56" spans="1:12" s="110" customFormat="1" ht="13.5" customHeight="1" x14ac:dyDescent="0.2">
      <c r="A56" s="118" t="s">
        <v>113</v>
      </c>
      <c r="B56" s="122" t="s">
        <v>116</v>
      </c>
      <c r="C56" s="113">
        <v>93.138686131386862</v>
      </c>
      <c r="D56" s="115">
        <v>1914</v>
      </c>
      <c r="E56" s="114">
        <v>1988</v>
      </c>
      <c r="F56" s="114">
        <v>2011</v>
      </c>
      <c r="G56" s="114">
        <v>1946</v>
      </c>
      <c r="H56" s="140">
        <v>1856</v>
      </c>
      <c r="I56" s="115">
        <v>58</v>
      </c>
      <c r="J56" s="116">
        <v>3.125</v>
      </c>
    </row>
    <row r="57" spans="1:12" s="110" customFormat="1" ht="13.5" customHeight="1" x14ac:dyDescent="0.2">
      <c r="A57" s="142"/>
      <c r="B57" s="124" t="s">
        <v>117</v>
      </c>
      <c r="C57" s="125">
        <v>6.8613138686131387</v>
      </c>
      <c r="D57" s="143">
        <v>141</v>
      </c>
      <c r="E57" s="144">
        <v>126</v>
      </c>
      <c r="F57" s="144">
        <v>126</v>
      </c>
      <c r="G57" s="144">
        <v>121</v>
      </c>
      <c r="H57" s="145">
        <v>111</v>
      </c>
      <c r="I57" s="143">
        <v>30</v>
      </c>
      <c r="J57" s="146">
        <v>27.027027027027028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58686</v>
      </c>
      <c r="E12" s="236">
        <v>59287</v>
      </c>
      <c r="F12" s="114">
        <v>60079</v>
      </c>
      <c r="G12" s="114">
        <v>59472</v>
      </c>
      <c r="H12" s="140">
        <v>59398</v>
      </c>
      <c r="I12" s="115">
        <v>-712</v>
      </c>
      <c r="J12" s="116">
        <v>-1.1986935587056804</v>
      </c>
    </row>
    <row r="13" spans="1:15" s="110" customFormat="1" ht="12" customHeight="1" x14ac:dyDescent="0.2">
      <c r="A13" s="118" t="s">
        <v>105</v>
      </c>
      <c r="B13" s="119" t="s">
        <v>106</v>
      </c>
      <c r="C13" s="113">
        <v>51.756807415737995</v>
      </c>
      <c r="D13" s="115">
        <v>30374</v>
      </c>
      <c r="E13" s="114">
        <v>30721</v>
      </c>
      <c r="F13" s="114">
        <v>31302</v>
      </c>
      <c r="G13" s="114">
        <v>30958</v>
      </c>
      <c r="H13" s="140">
        <v>30899</v>
      </c>
      <c r="I13" s="115">
        <v>-525</v>
      </c>
      <c r="J13" s="116">
        <v>-1.699084112754458</v>
      </c>
    </row>
    <row r="14" spans="1:15" s="110" customFormat="1" ht="12" customHeight="1" x14ac:dyDescent="0.2">
      <c r="A14" s="118"/>
      <c r="B14" s="119" t="s">
        <v>107</v>
      </c>
      <c r="C14" s="113">
        <v>48.243192584262005</v>
      </c>
      <c r="D14" s="115">
        <v>28312</v>
      </c>
      <c r="E14" s="114">
        <v>28566</v>
      </c>
      <c r="F14" s="114">
        <v>28777</v>
      </c>
      <c r="G14" s="114">
        <v>28514</v>
      </c>
      <c r="H14" s="140">
        <v>28499</v>
      </c>
      <c r="I14" s="115">
        <v>-187</v>
      </c>
      <c r="J14" s="116">
        <v>-0.65616337415347903</v>
      </c>
    </row>
    <row r="15" spans="1:15" s="110" customFormat="1" ht="12" customHeight="1" x14ac:dyDescent="0.2">
      <c r="A15" s="118" t="s">
        <v>105</v>
      </c>
      <c r="B15" s="121" t="s">
        <v>108</v>
      </c>
      <c r="C15" s="113">
        <v>7.618512081245953</v>
      </c>
      <c r="D15" s="115">
        <v>4471</v>
      </c>
      <c r="E15" s="114">
        <v>4590</v>
      </c>
      <c r="F15" s="114">
        <v>4747</v>
      </c>
      <c r="G15" s="114">
        <v>4159</v>
      </c>
      <c r="H15" s="140">
        <v>4310</v>
      </c>
      <c r="I15" s="115">
        <v>161</v>
      </c>
      <c r="J15" s="116">
        <v>3.7354988399071924</v>
      </c>
    </row>
    <row r="16" spans="1:15" s="110" customFormat="1" ht="12" customHeight="1" x14ac:dyDescent="0.2">
      <c r="A16" s="118"/>
      <c r="B16" s="121" t="s">
        <v>109</v>
      </c>
      <c r="C16" s="113">
        <v>65.819786661213925</v>
      </c>
      <c r="D16" s="115">
        <v>38627</v>
      </c>
      <c r="E16" s="114">
        <v>38954</v>
      </c>
      <c r="F16" s="114">
        <v>39578</v>
      </c>
      <c r="G16" s="114">
        <v>39684</v>
      </c>
      <c r="H16" s="140">
        <v>39751</v>
      </c>
      <c r="I16" s="115">
        <v>-1124</v>
      </c>
      <c r="J16" s="116">
        <v>-2.827601821337828</v>
      </c>
    </row>
    <row r="17" spans="1:10" s="110" customFormat="1" ht="12" customHeight="1" x14ac:dyDescent="0.2">
      <c r="A17" s="118"/>
      <c r="B17" s="121" t="s">
        <v>110</v>
      </c>
      <c r="C17" s="113">
        <v>25.641549943768531</v>
      </c>
      <c r="D17" s="115">
        <v>15048</v>
      </c>
      <c r="E17" s="114">
        <v>15167</v>
      </c>
      <c r="F17" s="114">
        <v>15186</v>
      </c>
      <c r="G17" s="114">
        <v>15088</v>
      </c>
      <c r="H17" s="140">
        <v>14839</v>
      </c>
      <c r="I17" s="115">
        <v>209</v>
      </c>
      <c r="J17" s="116">
        <v>1.408450704225352</v>
      </c>
    </row>
    <row r="18" spans="1:10" s="110" customFormat="1" ht="12" customHeight="1" x14ac:dyDescent="0.2">
      <c r="A18" s="120"/>
      <c r="B18" s="121" t="s">
        <v>111</v>
      </c>
      <c r="C18" s="113">
        <v>0.92015131377159798</v>
      </c>
      <c r="D18" s="115">
        <v>540</v>
      </c>
      <c r="E18" s="114">
        <v>576</v>
      </c>
      <c r="F18" s="114">
        <v>568</v>
      </c>
      <c r="G18" s="114">
        <v>541</v>
      </c>
      <c r="H18" s="140">
        <v>498</v>
      </c>
      <c r="I18" s="115">
        <v>42</v>
      </c>
      <c r="J18" s="116">
        <v>8.4337349397590362</v>
      </c>
    </row>
    <row r="19" spans="1:10" s="110" customFormat="1" ht="12" customHeight="1" x14ac:dyDescent="0.2">
      <c r="A19" s="120"/>
      <c r="B19" s="121" t="s">
        <v>112</v>
      </c>
      <c r="C19" s="113">
        <v>0.30330913676174898</v>
      </c>
      <c r="D19" s="115">
        <v>178</v>
      </c>
      <c r="E19" s="114">
        <v>189</v>
      </c>
      <c r="F19" s="114">
        <v>203</v>
      </c>
      <c r="G19" s="114">
        <v>185</v>
      </c>
      <c r="H19" s="140">
        <v>167</v>
      </c>
      <c r="I19" s="115">
        <v>11</v>
      </c>
      <c r="J19" s="116">
        <v>6.5868263473053892</v>
      </c>
    </row>
    <row r="20" spans="1:10" s="110" customFormat="1" ht="12" customHeight="1" x14ac:dyDescent="0.2">
      <c r="A20" s="118" t="s">
        <v>113</v>
      </c>
      <c r="B20" s="119" t="s">
        <v>181</v>
      </c>
      <c r="C20" s="113">
        <v>70.52789421667859</v>
      </c>
      <c r="D20" s="115">
        <v>41390</v>
      </c>
      <c r="E20" s="114">
        <v>41872</v>
      </c>
      <c r="F20" s="114">
        <v>42586</v>
      </c>
      <c r="G20" s="114">
        <v>42130</v>
      </c>
      <c r="H20" s="140">
        <v>42247</v>
      </c>
      <c r="I20" s="115">
        <v>-857</v>
      </c>
      <c r="J20" s="116">
        <v>-2.0285464056619404</v>
      </c>
    </row>
    <row r="21" spans="1:10" s="110" customFormat="1" ht="12" customHeight="1" x14ac:dyDescent="0.2">
      <c r="A21" s="118"/>
      <c r="B21" s="119" t="s">
        <v>182</v>
      </c>
      <c r="C21" s="113">
        <v>29.472105783321407</v>
      </c>
      <c r="D21" s="115">
        <v>17296</v>
      </c>
      <c r="E21" s="114">
        <v>17415</v>
      </c>
      <c r="F21" s="114">
        <v>17493</v>
      </c>
      <c r="G21" s="114">
        <v>17342</v>
      </c>
      <c r="H21" s="140">
        <v>17151</v>
      </c>
      <c r="I21" s="115">
        <v>145</v>
      </c>
      <c r="J21" s="116">
        <v>0.84543175325053932</v>
      </c>
    </row>
    <row r="22" spans="1:10" s="110" customFormat="1" ht="12" customHeight="1" x14ac:dyDescent="0.2">
      <c r="A22" s="118" t="s">
        <v>113</v>
      </c>
      <c r="B22" s="119" t="s">
        <v>116</v>
      </c>
      <c r="C22" s="113">
        <v>94.86760044985175</v>
      </c>
      <c r="D22" s="115">
        <v>55674</v>
      </c>
      <c r="E22" s="114">
        <v>56262</v>
      </c>
      <c r="F22" s="114">
        <v>57006</v>
      </c>
      <c r="G22" s="114">
        <v>56420</v>
      </c>
      <c r="H22" s="140">
        <v>56407</v>
      </c>
      <c r="I22" s="115">
        <v>-733</v>
      </c>
      <c r="J22" s="116">
        <v>-1.2994841065825165</v>
      </c>
    </row>
    <row r="23" spans="1:10" s="110" customFormat="1" ht="12" customHeight="1" x14ac:dyDescent="0.2">
      <c r="A23" s="118"/>
      <c r="B23" s="119" t="s">
        <v>117</v>
      </c>
      <c r="C23" s="113">
        <v>5.1238796305762877</v>
      </c>
      <c r="D23" s="115">
        <v>3007</v>
      </c>
      <c r="E23" s="114">
        <v>3021</v>
      </c>
      <c r="F23" s="114">
        <v>3067</v>
      </c>
      <c r="G23" s="114">
        <v>3045</v>
      </c>
      <c r="H23" s="140">
        <v>2984</v>
      </c>
      <c r="I23" s="115">
        <v>23</v>
      </c>
      <c r="J23" s="116">
        <v>0.77077747989276135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1597126</v>
      </c>
      <c r="E25" s="236">
        <v>1605573</v>
      </c>
      <c r="F25" s="236">
        <v>1622527</v>
      </c>
      <c r="G25" s="236">
        <v>1604169</v>
      </c>
      <c r="H25" s="241">
        <v>1600289</v>
      </c>
      <c r="I25" s="235">
        <v>-3163</v>
      </c>
      <c r="J25" s="116">
        <v>-0.19765179914377964</v>
      </c>
    </row>
    <row r="26" spans="1:10" s="110" customFormat="1" ht="12" customHeight="1" x14ac:dyDescent="0.2">
      <c r="A26" s="118" t="s">
        <v>105</v>
      </c>
      <c r="B26" s="119" t="s">
        <v>106</v>
      </c>
      <c r="C26" s="113">
        <v>51.290004670890085</v>
      </c>
      <c r="D26" s="115">
        <v>819166</v>
      </c>
      <c r="E26" s="114">
        <v>822408</v>
      </c>
      <c r="F26" s="114">
        <v>835592</v>
      </c>
      <c r="G26" s="114">
        <v>824620</v>
      </c>
      <c r="H26" s="140">
        <v>820171</v>
      </c>
      <c r="I26" s="115">
        <v>-1005</v>
      </c>
      <c r="J26" s="116">
        <v>-0.12253542249116343</v>
      </c>
    </row>
    <row r="27" spans="1:10" s="110" customFormat="1" ht="12" customHeight="1" x14ac:dyDescent="0.2">
      <c r="A27" s="118"/>
      <c r="B27" s="119" t="s">
        <v>107</v>
      </c>
      <c r="C27" s="113">
        <v>48.709995329109915</v>
      </c>
      <c r="D27" s="115">
        <v>777960</v>
      </c>
      <c r="E27" s="114">
        <v>783165</v>
      </c>
      <c r="F27" s="114">
        <v>786935</v>
      </c>
      <c r="G27" s="114">
        <v>779549</v>
      </c>
      <c r="H27" s="140">
        <v>780118</v>
      </c>
      <c r="I27" s="115">
        <v>-2158</v>
      </c>
      <c r="J27" s="116">
        <v>-0.2766248182967192</v>
      </c>
    </row>
    <row r="28" spans="1:10" s="110" customFormat="1" ht="12" customHeight="1" x14ac:dyDescent="0.2">
      <c r="A28" s="118" t="s">
        <v>105</v>
      </c>
      <c r="B28" s="121" t="s">
        <v>108</v>
      </c>
      <c r="C28" s="113">
        <v>8.2071170339722723</v>
      </c>
      <c r="D28" s="115">
        <v>131078</v>
      </c>
      <c r="E28" s="114">
        <v>134445</v>
      </c>
      <c r="F28" s="114">
        <v>137883</v>
      </c>
      <c r="G28" s="114">
        <v>121980</v>
      </c>
      <c r="H28" s="140">
        <v>124887</v>
      </c>
      <c r="I28" s="115">
        <v>6191</v>
      </c>
      <c r="J28" s="116">
        <v>4.9572813823696622</v>
      </c>
    </row>
    <row r="29" spans="1:10" s="110" customFormat="1" ht="12" customHeight="1" x14ac:dyDescent="0.2">
      <c r="A29" s="118"/>
      <c r="B29" s="121" t="s">
        <v>109</v>
      </c>
      <c r="C29" s="113">
        <v>66.481980757936441</v>
      </c>
      <c r="D29" s="115">
        <v>1061801</v>
      </c>
      <c r="E29" s="114">
        <v>1066312</v>
      </c>
      <c r="F29" s="114">
        <v>1079733</v>
      </c>
      <c r="G29" s="114">
        <v>1081219</v>
      </c>
      <c r="H29" s="140">
        <v>1080649</v>
      </c>
      <c r="I29" s="115">
        <v>-18848</v>
      </c>
      <c r="J29" s="116">
        <v>-1.7441370879906426</v>
      </c>
    </row>
    <row r="30" spans="1:10" s="110" customFormat="1" ht="12" customHeight="1" x14ac:dyDescent="0.2">
      <c r="A30" s="118"/>
      <c r="B30" s="121" t="s">
        <v>110</v>
      </c>
      <c r="C30" s="113">
        <v>24.352555778316802</v>
      </c>
      <c r="D30" s="115">
        <v>388941</v>
      </c>
      <c r="E30" s="114">
        <v>389191</v>
      </c>
      <c r="F30" s="114">
        <v>389814</v>
      </c>
      <c r="G30" s="114">
        <v>386329</v>
      </c>
      <c r="H30" s="140">
        <v>380897</v>
      </c>
      <c r="I30" s="115">
        <v>8044</v>
      </c>
      <c r="J30" s="116">
        <v>2.1118570112130053</v>
      </c>
    </row>
    <row r="31" spans="1:10" s="110" customFormat="1" ht="12" customHeight="1" x14ac:dyDescent="0.2">
      <c r="A31" s="120"/>
      <c r="B31" s="121" t="s">
        <v>111</v>
      </c>
      <c r="C31" s="113">
        <v>0.95834642977448237</v>
      </c>
      <c r="D31" s="115">
        <v>15306</v>
      </c>
      <c r="E31" s="114">
        <v>15625</v>
      </c>
      <c r="F31" s="114">
        <v>15097</v>
      </c>
      <c r="G31" s="114">
        <v>14641</v>
      </c>
      <c r="H31" s="140">
        <v>13856</v>
      </c>
      <c r="I31" s="115">
        <v>1450</v>
      </c>
      <c r="J31" s="116">
        <v>10.464780600461895</v>
      </c>
    </row>
    <row r="32" spans="1:10" s="110" customFormat="1" ht="12" customHeight="1" x14ac:dyDescent="0.2">
      <c r="A32" s="120"/>
      <c r="B32" s="121" t="s">
        <v>112</v>
      </c>
      <c r="C32" s="113">
        <v>0.29352724831979443</v>
      </c>
      <c r="D32" s="115">
        <v>4688</v>
      </c>
      <c r="E32" s="114">
        <v>4740</v>
      </c>
      <c r="F32" s="114">
        <v>4705</v>
      </c>
      <c r="G32" s="114">
        <v>4234</v>
      </c>
      <c r="H32" s="140">
        <v>3989</v>
      </c>
      <c r="I32" s="115">
        <v>699</v>
      </c>
      <c r="J32" s="116">
        <v>17.523188769115066</v>
      </c>
    </row>
    <row r="33" spans="1:10" s="110" customFormat="1" ht="12" customHeight="1" x14ac:dyDescent="0.2">
      <c r="A33" s="118" t="s">
        <v>113</v>
      </c>
      <c r="B33" s="119" t="s">
        <v>181</v>
      </c>
      <c r="C33" s="113">
        <v>70.570449670220128</v>
      </c>
      <c r="D33" s="115">
        <v>1127099</v>
      </c>
      <c r="E33" s="114">
        <v>1134731</v>
      </c>
      <c r="F33" s="114">
        <v>1152189</v>
      </c>
      <c r="G33" s="114">
        <v>1139588</v>
      </c>
      <c r="H33" s="140">
        <v>1140399</v>
      </c>
      <c r="I33" s="115">
        <v>-13300</v>
      </c>
      <c r="J33" s="116">
        <v>-1.1662584761999966</v>
      </c>
    </row>
    <row r="34" spans="1:10" s="110" customFormat="1" ht="12" customHeight="1" x14ac:dyDescent="0.2">
      <c r="A34" s="118"/>
      <c r="B34" s="119" t="s">
        <v>182</v>
      </c>
      <c r="C34" s="113">
        <v>29.429550329779868</v>
      </c>
      <c r="D34" s="115">
        <v>470027</v>
      </c>
      <c r="E34" s="114">
        <v>470842</v>
      </c>
      <c r="F34" s="114">
        <v>470338</v>
      </c>
      <c r="G34" s="114">
        <v>464581</v>
      </c>
      <c r="H34" s="140">
        <v>459890</v>
      </c>
      <c r="I34" s="115">
        <v>10137</v>
      </c>
      <c r="J34" s="116">
        <v>2.2042227489182196</v>
      </c>
    </row>
    <row r="35" spans="1:10" s="110" customFormat="1" ht="12" customHeight="1" x14ac:dyDescent="0.2">
      <c r="A35" s="118" t="s">
        <v>113</v>
      </c>
      <c r="B35" s="119" t="s">
        <v>116</v>
      </c>
      <c r="C35" s="113">
        <v>94.824202974593106</v>
      </c>
      <c r="D35" s="115">
        <v>1514462</v>
      </c>
      <c r="E35" s="114">
        <v>1524633</v>
      </c>
      <c r="F35" s="114">
        <v>1539849</v>
      </c>
      <c r="G35" s="114">
        <v>1525430</v>
      </c>
      <c r="H35" s="140">
        <v>1524655</v>
      </c>
      <c r="I35" s="115">
        <v>-10193</v>
      </c>
      <c r="J35" s="116">
        <v>-0.66854468715873427</v>
      </c>
    </row>
    <row r="36" spans="1:10" s="110" customFormat="1" ht="12" customHeight="1" x14ac:dyDescent="0.2">
      <c r="A36" s="118"/>
      <c r="B36" s="119" t="s">
        <v>117</v>
      </c>
      <c r="C36" s="113">
        <v>5.1596430087544753</v>
      </c>
      <c r="D36" s="115">
        <v>82406</v>
      </c>
      <c r="E36" s="114">
        <v>80666</v>
      </c>
      <c r="F36" s="114">
        <v>82394</v>
      </c>
      <c r="G36" s="114">
        <v>78447</v>
      </c>
      <c r="H36" s="140">
        <v>75340</v>
      </c>
      <c r="I36" s="115">
        <v>7066</v>
      </c>
      <c r="J36" s="116">
        <v>9.3788160339792945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72659</v>
      </c>
      <c r="E64" s="236">
        <v>72916</v>
      </c>
      <c r="F64" s="236">
        <v>73689</v>
      </c>
      <c r="G64" s="236">
        <v>72645</v>
      </c>
      <c r="H64" s="140">
        <v>72653</v>
      </c>
      <c r="I64" s="115">
        <v>6</v>
      </c>
      <c r="J64" s="116">
        <v>8.2584339256465671E-3</v>
      </c>
    </row>
    <row r="65" spans="1:12" s="110" customFormat="1" ht="12" customHeight="1" x14ac:dyDescent="0.2">
      <c r="A65" s="118" t="s">
        <v>105</v>
      </c>
      <c r="B65" s="119" t="s">
        <v>106</v>
      </c>
      <c r="C65" s="113">
        <v>53.808888093697959</v>
      </c>
      <c r="D65" s="235">
        <v>39097</v>
      </c>
      <c r="E65" s="236">
        <v>39176</v>
      </c>
      <c r="F65" s="236">
        <v>39800</v>
      </c>
      <c r="G65" s="236">
        <v>39195</v>
      </c>
      <c r="H65" s="140">
        <v>39148</v>
      </c>
      <c r="I65" s="115">
        <v>-51</v>
      </c>
      <c r="J65" s="116">
        <v>-0.13027485439869213</v>
      </c>
    </row>
    <row r="66" spans="1:12" s="110" customFormat="1" ht="12" customHeight="1" x14ac:dyDescent="0.2">
      <c r="A66" s="118"/>
      <c r="B66" s="119" t="s">
        <v>107</v>
      </c>
      <c r="C66" s="113">
        <v>46.191111906302041</v>
      </c>
      <c r="D66" s="235">
        <v>33562</v>
      </c>
      <c r="E66" s="236">
        <v>33740</v>
      </c>
      <c r="F66" s="236">
        <v>33889</v>
      </c>
      <c r="G66" s="236">
        <v>33450</v>
      </c>
      <c r="H66" s="140">
        <v>33505</v>
      </c>
      <c r="I66" s="115">
        <v>57</v>
      </c>
      <c r="J66" s="116">
        <v>0.17012386211013281</v>
      </c>
    </row>
    <row r="67" spans="1:12" s="110" customFormat="1" ht="12" customHeight="1" x14ac:dyDescent="0.2">
      <c r="A67" s="118" t="s">
        <v>105</v>
      </c>
      <c r="B67" s="121" t="s">
        <v>108</v>
      </c>
      <c r="C67" s="113">
        <v>8.1669166930455965</v>
      </c>
      <c r="D67" s="235">
        <v>5934</v>
      </c>
      <c r="E67" s="236">
        <v>6101</v>
      </c>
      <c r="F67" s="236">
        <v>6222</v>
      </c>
      <c r="G67" s="236">
        <v>5467</v>
      </c>
      <c r="H67" s="140">
        <v>5608</v>
      </c>
      <c r="I67" s="115">
        <v>326</v>
      </c>
      <c r="J67" s="116">
        <v>5.8131241084165479</v>
      </c>
    </row>
    <row r="68" spans="1:12" s="110" customFormat="1" ht="12" customHeight="1" x14ac:dyDescent="0.2">
      <c r="A68" s="118"/>
      <c r="B68" s="121" t="s">
        <v>109</v>
      </c>
      <c r="C68" s="113">
        <v>66.140464360918813</v>
      </c>
      <c r="D68" s="235">
        <v>48057</v>
      </c>
      <c r="E68" s="236">
        <v>48164</v>
      </c>
      <c r="F68" s="236">
        <v>48860</v>
      </c>
      <c r="G68" s="236">
        <v>48776</v>
      </c>
      <c r="H68" s="140">
        <v>48979</v>
      </c>
      <c r="I68" s="115">
        <v>-922</v>
      </c>
      <c r="J68" s="116">
        <v>-1.8824394128095714</v>
      </c>
    </row>
    <row r="69" spans="1:12" s="110" customFormat="1" ht="12" customHeight="1" x14ac:dyDescent="0.2">
      <c r="A69" s="118"/>
      <c r="B69" s="121" t="s">
        <v>110</v>
      </c>
      <c r="C69" s="113">
        <v>24.826931281740734</v>
      </c>
      <c r="D69" s="235">
        <v>18039</v>
      </c>
      <c r="E69" s="236">
        <v>18013</v>
      </c>
      <c r="F69" s="236">
        <v>17981</v>
      </c>
      <c r="G69" s="236">
        <v>17807</v>
      </c>
      <c r="H69" s="140">
        <v>17504</v>
      </c>
      <c r="I69" s="115">
        <v>535</v>
      </c>
      <c r="J69" s="116">
        <v>3.0564442413162705</v>
      </c>
    </row>
    <row r="70" spans="1:12" s="110" customFormat="1" ht="12" customHeight="1" x14ac:dyDescent="0.2">
      <c r="A70" s="120"/>
      <c r="B70" s="121" t="s">
        <v>111</v>
      </c>
      <c r="C70" s="113">
        <v>0.86568766429485677</v>
      </c>
      <c r="D70" s="235">
        <v>629</v>
      </c>
      <c r="E70" s="236">
        <v>638</v>
      </c>
      <c r="F70" s="236">
        <v>626</v>
      </c>
      <c r="G70" s="236">
        <v>595</v>
      </c>
      <c r="H70" s="140">
        <v>562</v>
      </c>
      <c r="I70" s="115">
        <v>67</v>
      </c>
      <c r="J70" s="116">
        <v>11.921708185053381</v>
      </c>
    </row>
    <row r="71" spans="1:12" s="110" customFormat="1" ht="12" customHeight="1" x14ac:dyDescent="0.2">
      <c r="A71" s="120"/>
      <c r="B71" s="121" t="s">
        <v>112</v>
      </c>
      <c r="C71" s="113">
        <v>0.29865536272175502</v>
      </c>
      <c r="D71" s="235">
        <v>217</v>
      </c>
      <c r="E71" s="236">
        <v>214</v>
      </c>
      <c r="F71" s="236">
        <v>231</v>
      </c>
      <c r="G71" s="236">
        <v>207</v>
      </c>
      <c r="H71" s="140">
        <v>191</v>
      </c>
      <c r="I71" s="115">
        <v>26</v>
      </c>
      <c r="J71" s="116">
        <v>13.612565445026178</v>
      </c>
    </row>
    <row r="72" spans="1:12" s="110" customFormat="1" ht="12" customHeight="1" x14ac:dyDescent="0.2">
      <c r="A72" s="118" t="s">
        <v>113</v>
      </c>
      <c r="B72" s="119" t="s">
        <v>181</v>
      </c>
      <c r="C72" s="113">
        <v>72.635186281121406</v>
      </c>
      <c r="D72" s="235">
        <v>52776</v>
      </c>
      <c r="E72" s="236">
        <v>53031</v>
      </c>
      <c r="F72" s="236">
        <v>53745</v>
      </c>
      <c r="G72" s="236">
        <v>52962</v>
      </c>
      <c r="H72" s="140">
        <v>53102</v>
      </c>
      <c r="I72" s="115">
        <v>-326</v>
      </c>
      <c r="J72" s="116">
        <v>-0.61391284697374859</v>
      </c>
    </row>
    <row r="73" spans="1:12" s="110" customFormat="1" ht="12" customHeight="1" x14ac:dyDescent="0.2">
      <c r="A73" s="118"/>
      <c r="B73" s="119" t="s">
        <v>182</v>
      </c>
      <c r="C73" s="113">
        <v>27.364813718878597</v>
      </c>
      <c r="D73" s="115">
        <v>19883</v>
      </c>
      <c r="E73" s="114">
        <v>19885</v>
      </c>
      <c r="F73" s="114">
        <v>19944</v>
      </c>
      <c r="G73" s="114">
        <v>19683</v>
      </c>
      <c r="H73" s="140">
        <v>19551</v>
      </c>
      <c r="I73" s="115">
        <v>332</v>
      </c>
      <c r="J73" s="116">
        <v>1.6981228581658228</v>
      </c>
    </row>
    <row r="74" spans="1:12" s="110" customFormat="1" ht="12" customHeight="1" x14ac:dyDescent="0.2">
      <c r="A74" s="118" t="s">
        <v>113</v>
      </c>
      <c r="B74" s="119" t="s">
        <v>116</v>
      </c>
      <c r="C74" s="113">
        <v>92.540497391926678</v>
      </c>
      <c r="D74" s="115">
        <v>67239</v>
      </c>
      <c r="E74" s="114">
        <v>67669</v>
      </c>
      <c r="F74" s="114">
        <v>68431</v>
      </c>
      <c r="G74" s="114">
        <v>67607</v>
      </c>
      <c r="H74" s="140">
        <v>67642</v>
      </c>
      <c r="I74" s="115">
        <v>-403</v>
      </c>
      <c r="J74" s="116">
        <v>-0.59578368469294229</v>
      </c>
    </row>
    <row r="75" spans="1:12" s="110" customFormat="1" ht="12" customHeight="1" x14ac:dyDescent="0.2">
      <c r="A75" s="142"/>
      <c r="B75" s="124" t="s">
        <v>117</v>
      </c>
      <c r="C75" s="125">
        <v>7.4512448561086719</v>
      </c>
      <c r="D75" s="143">
        <v>5414</v>
      </c>
      <c r="E75" s="144">
        <v>5241</v>
      </c>
      <c r="F75" s="144">
        <v>5250</v>
      </c>
      <c r="G75" s="144">
        <v>5032</v>
      </c>
      <c r="H75" s="145">
        <v>5005</v>
      </c>
      <c r="I75" s="143">
        <v>409</v>
      </c>
      <c r="J75" s="146">
        <v>8.1718281718281727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58686</v>
      </c>
      <c r="G11" s="114">
        <v>59287</v>
      </c>
      <c r="H11" s="114">
        <v>60079</v>
      </c>
      <c r="I11" s="114">
        <v>59472</v>
      </c>
      <c r="J11" s="140">
        <v>59398</v>
      </c>
      <c r="K11" s="114">
        <v>-712</v>
      </c>
      <c r="L11" s="116">
        <v>-1.1986935587056804</v>
      </c>
    </row>
    <row r="12" spans="1:17" s="110" customFormat="1" ht="24.95" customHeight="1" x14ac:dyDescent="0.2">
      <c r="A12" s="604" t="s">
        <v>185</v>
      </c>
      <c r="B12" s="605"/>
      <c r="C12" s="605"/>
      <c r="D12" s="606"/>
      <c r="E12" s="113">
        <v>51.756807415737995</v>
      </c>
      <c r="F12" s="115">
        <v>30374</v>
      </c>
      <c r="G12" s="114">
        <v>30721</v>
      </c>
      <c r="H12" s="114">
        <v>31302</v>
      </c>
      <c r="I12" s="114">
        <v>30958</v>
      </c>
      <c r="J12" s="140">
        <v>30899</v>
      </c>
      <c r="K12" s="114">
        <v>-525</v>
      </c>
      <c r="L12" s="116">
        <v>-1.699084112754458</v>
      </c>
    </row>
    <row r="13" spans="1:17" s="110" customFormat="1" ht="15" customHeight="1" x14ac:dyDescent="0.2">
      <c r="A13" s="120"/>
      <c r="B13" s="612" t="s">
        <v>107</v>
      </c>
      <c r="C13" s="612"/>
      <c r="E13" s="113">
        <v>48.243192584262005</v>
      </c>
      <c r="F13" s="115">
        <v>28312</v>
      </c>
      <c r="G13" s="114">
        <v>28566</v>
      </c>
      <c r="H13" s="114">
        <v>28777</v>
      </c>
      <c r="I13" s="114">
        <v>28514</v>
      </c>
      <c r="J13" s="140">
        <v>28499</v>
      </c>
      <c r="K13" s="114">
        <v>-187</v>
      </c>
      <c r="L13" s="116">
        <v>-0.65616337415347903</v>
      </c>
    </row>
    <row r="14" spans="1:17" s="110" customFormat="1" ht="24.95" customHeight="1" x14ac:dyDescent="0.2">
      <c r="A14" s="604" t="s">
        <v>186</v>
      </c>
      <c r="B14" s="605"/>
      <c r="C14" s="605"/>
      <c r="D14" s="606"/>
      <c r="E14" s="113">
        <v>7.618512081245953</v>
      </c>
      <c r="F14" s="115">
        <v>4471</v>
      </c>
      <c r="G14" s="114">
        <v>4590</v>
      </c>
      <c r="H14" s="114">
        <v>4747</v>
      </c>
      <c r="I14" s="114">
        <v>4159</v>
      </c>
      <c r="J14" s="140">
        <v>4310</v>
      </c>
      <c r="K14" s="114">
        <v>161</v>
      </c>
      <c r="L14" s="116">
        <v>3.7354988399071924</v>
      </c>
    </row>
    <row r="15" spans="1:17" s="110" customFormat="1" ht="15" customHeight="1" x14ac:dyDescent="0.2">
      <c r="A15" s="120"/>
      <c r="B15" s="119"/>
      <c r="C15" s="258" t="s">
        <v>106</v>
      </c>
      <c r="E15" s="113">
        <v>60.925967345112952</v>
      </c>
      <c r="F15" s="115">
        <v>2724</v>
      </c>
      <c r="G15" s="114">
        <v>2774</v>
      </c>
      <c r="H15" s="114">
        <v>2897</v>
      </c>
      <c r="I15" s="114">
        <v>2550</v>
      </c>
      <c r="J15" s="140">
        <v>2629</v>
      </c>
      <c r="K15" s="114">
        <v>95</v>
      </c>
      <c r="L15" s="116">
        <v>3.6135412704450363</v>
      </c>
    </row>
    <row r="16" spans="1:17" s="110" customFormat="1" ht="15" customHeight="1" x14ac:dyDescent="0.2">
      <c r="A16" s="120"/>
      <c r="B16" s="119"/>
      <c r="C16" s="258" t="s">
        <v>107</v>
      </c>
      <c r="E16" s="113">
        <v>39.074032654887048</v>
      </c>
      <c r="F16" s="115">
        <v>1747</v>
      </c>
      <c r="G16" s="114">
        <v>1816</v>
      </c>
      <c r="H16" s="114">
        <v>1850</v>
      </c>
      <c r="I16" s="114">
        <v>1609</v>
      </c>
      <c r="J16" s="140">
        <v>1681</v>
      </c>
      <c r="K16" s="114">
        <v>66</v>
      </c>
      <c r="L16" s="116">
        <v>3.9262343842950624</v>
      </c>
    </row>
    <row r="17" spans="1:12" s="110" customFormat="1" ht="15" customHeight="1" x14ac:dyDescent="0.2">
      <c r="A17" s="120"/>
      <c r="B17" s="121" t="s">
        <v>109</v>
      </c>
      <c r="C17" s="258"/>
      <c r="E17" s="113">
        <v>65.819786661213925</v>
      </c>
      <c r="F17" s="115">
        <v>38627</v>
      </c>
      <c r="G17" s="114">
        <v>38954</v>
      </c>
      <c r="H17" s="114">
        <v>39578</v>
      </c>
      <c r="I17" s="114">
        <v>39684</v>
      </c>
      <c r="J17" s="140">
        <v>39751</v>
      </c>
      <c r="K17" s="114">
        <v>-1124</v>
      </c>
      <c r="L17" s="116">
        <v>-2.827601821337828</v>
      </c>
    </row>
    <row r="18" spans="1:12" s="110" customFormat="1" ht="15" customHeight="1" x14ac:dyDescent="0.2">
      <c r="A18" s="120"/>
      <c r="B18" s="119"/>
      <c r="C18" s="258" t="s">
        <v>106</v>
      </c>
      <c r="E18" s="113">
        <v>51.829031506459209</v>
      </c>
      <c r="F18" s="115">
        <v>20020</v>
      </c>
      <c r="G18" s="114">
        <v>20230</v>
      </c>
      <c r="H18" s="114">
        <v>20661</v>
      </c>
      <c r="I18" s="114">
        <v>20752</v>
      </c>
      <c r="J18" s="140">
        <v>20754</v>
      </c>
      <c r="K18" s="114">
        <v>-734</v>
      </c>
      <c r="L18" s="116">
        <v>-3.5366676303363209</v>
      </c>
    </row>
    <row r="19" spans="1:12" s="110" customFormat="1" ht="15" customHeight="1" x14ac:dyDescent="0.2">
      <c r="A19" s="120"/>
      <c r="B19" s="119"/>
      <c r="C19" s="258" t="s">
        <v>107</v>
      </c>
      <c r="E19" s="113">
        <v>48.170968493540791</v>
      </c>
      <c r="F19" s="115">
        <v>18607</v>
      </c>
      <c r="G19" s="114">
        <v>18724</v>
      </c>
      <c r="H19" s="114">
        <v>18917</v>
      </c>
      <c r="I19" s="114">
        <v>18932</v>
      </c>
      <c r="J19" s="140">
        <v>18997</v>
      </c>
      <c r="K19" s="114">
        <v>-390</v>
      </c>
      <c r="L19" s="116">
        <v>-2.0529557298520817</v>
      </c>
    </row>
    <row r="20" spans="1:12" s="110" customFormat="1" ht="15" customHeight="1" x14ac:dyDescent="0.2">
      <c r="A20" s="120"/>
      <c r="B20" s="121" t="s">
        <v>110</v>
      </c>
      <c r="C20" s="258"/>
      <c r="E20" s="113">
        <v>25.641549943768531</v>
      </c>
      <c r="F20" s="115">
        <v>15048</v>
      </c>
      <c r="G20" s="114">
        <v>15167</v>
      </c>
      <c r="H20" s="114">
        <v>15186</v>
      </c>
      <c r="I20" s="114">
        <v>15088</v>
      </c>
      <c r="J20" s="140">
        <v>14839</v>
      </c>
      <c r="K20" s="114">
        <v>209</v>
      </c>
      <c r="L20" s="116">
        <v>1.408450704225352</v>
      </c>
    </row>
    <row r="21" spans="1:12" s="110" customFormat="1" ht="15" customHeight="1" x14ac:dyDescent="0.2">
      <c r="A21" s="120"/>
      <c r="B21" s="119"/>
      <c r="C21" s="258" t="s">
        <v>106</v>
      </c>
      <c r="E21" s="113">
        <v>48.611111111111114</v>
      </c>
      <c r="F21" s="115">
        <v>7315</v>
      </c>
      <c r="G21" s="114">
        <v>7387</v>
      </c>
      <c r="H21" s="114">
        <v>7418</v>
      </c>
      <c r="I21" s="114">
        <v>7339</v>
      </c>
      <c r="J21" s="140">
        <v>7212</v>
      </c>
      <c r="K21" s="114">
        <v>103</v>
      </c>
      <c r="L21" s="116">
        <v>1.4281752634498059</v>
      </c>
    </row>
    <row r="22" spans="1:12" s="110" customFormat="1" ht="15" customHeight="1" x14ac:dyDescent="0.2">
      <c r="A22" s="120"/>
      <c r="B22" s="119"/>
      <c r="C22" s="258" t="s">
        <v>107</v>
      </c>
      <c r="E22" s="113">
        <v>51.388888888888886</v>
      </c>
      <c r="F22" s="115">
        <v>7733</v>
      </c>
      <c r="G22" s="114">
        <v>7780</v>
      </c>
      <c r="H22" s="114">
        <v>7768</v>
      </c>
      <c r="I22" s="114">
        <v>7749</v>
      </c>
      <c r="J22" s="140">
        <v>7627</v>
      </c>
      <c r="K22" s="114">
        <v>106</v>
      </c>
      <c r="L22" s="116">
        <v>1.389799396879507</v>
      </c>
    </row>
    <row r="23" spans="1:12" s="110" customFormat="1" ht="15" customHeight="1" x14ac:dyDescent="0.2">
      <c r="A23" s="120"/>
      <c r="B23" s="121" t="s">
        <v>111</v>
      </c>
      <c r="C23" s="258"/>
      <c r="E23" s="113">
        <v>0.92015131377159798</v>
      </c>
      <c r="F23" s="115">
        <v>540</v>
      </c>
      <c r="G23" s="114">
        <v>576</v>
      </c>
      <c r="H23" s="114">
        <v>568</v>
      </c>
      <c r="I23" s="114">
        <v>541</v>
      </c>
      <c r="J23" s="140">
        <v>498</v>
      </c>
      <c r="K23" s="114">
        <v>42</v>
      </c>
      <c r="L23" s="116">
        <v>8.4337349397590362</v>
      </c>
    </row>
    <row r="24" spans="1:12" s="110" customFormat="1" ht="15" customHeight="1" x14ac:dyDescent="0.2">
      <c r="A24" s="120"/>
      <c r="B24" s="119"/>
      <c r="C24" s="258" t="s">
        <v>106</v>
      </c>
      <c r="E24" s="113">
        <v>58.333333333333336</v>
      </c>
      <c r="F24" s="115">
        <v>315</v>
      </c>
      <c r="G24" s="114">
        <v>330</v>
      </c>
      <c r="H24" s="114">
        <v>326</v>
      </c>
      <c r="I24" s="114">
        <v>317</v>
      </c>
      <c r="J24" s="140">
        <v>304</v>
      </c>
      <c r="K24" s="114">
        <v>11</v>
      </c>
      <c r="L24" s="116">
        <v>3.6184210526315788</v>
      </c>
    </row>
    <row r="25" spans="1:12" s="110" customFormat="1" ht="15" customHeight="1" x14ac:dyDescent="0.2">
      <c r="A25" s="120"/>
      <c r="B25" s="119"/>
      <c r="C25" s="258" t="s">
        <v>107</v>
      </c>
      <c r="E25" s="113">
        <v>41.666666666666664</v>
      </c>
      <c r="F25" s="115">
        <v>225</v>
      </c>
      <c r="G25" s="114">
        <v>246</v>
      </c>
      <c r="H25" s="114">
        <v>242</v>
      </c>
      <c r="I25" s="114">
        <v>224</v>
      </c>
      <c r="J25" s="140">
        <v>194</v>
      </c>
      <c r="K25" s="114">
        <v>31</v>
      </c>
      <c r="L25" s="116">
        <v>15.979381443298969</v>
      </c>
    </row>
    <row r="26" spans="1:12" s="110" customFormat="1" ht="15" customHeight="1" x14ac:dyDescent="0.2">
      <c r="A26" s="120"/>
      <c r="C26" s="121" t="s">
        <v>187</v>
      </c>
      <c r="D26" s="110" t="s">
        <v>188</v>
      </c>
      <c r="E26" s="113">
        <v>0.30330913676174898</v>
      </c>
      <c r="F26" s="115">
        <v>178</v>
      </c>
      <c r="G26" s="114">
        <v>189</v>
      </c>
      <c r="H26" s="114">
        <v>203</v>
      </c>
      <c r="I26" s="114">
        <v>185</v>
      </c>
      <c r="J26" s="140">
        <v>167</v>
      </c>
      <c r="K26" s="114">
        <v>11</v>
      </c>
      <c r="L26" s="116">
        <v>6.5868263473053892</v>
      </c>
    </row>
    <row r="27" spans="1:12" s="110" customFormat="1" ht="15" customHeight="1" x14ac:dyDescent="0.2">
      <c r="A27" s="120"/>
      <c r="B27" s="119"/>
      <c r="D27" s="259" t="s">
        <v>106</v>
      </c>
      <c r="E27" s="113">
        <v>44.943820224719104</v>
      </c>
      <c r="F27" s="115">
        <v>80</v>
      </c>
      <c r="G27" s="114">
        <v>86</v>
      </c>
      <c r="H27" s="114">
        <v>92</v>
      </c>
      <c r="I27" s="114">
        <v>90</v>
      </c>
      <c r="J27" s="140">
        <v>87</v>
      </c>
      <c r="K27" s="114">
        <v>-7</v>
      </c>
      <c r="L27" s="116">
        <v>-8.0459770114942533</v>
      </c>
    </row>
    <row r="28" spans="1:12" s="110" customFormat="1" ht="15" customHeight="1" x14ac:dyDescent="0.2">
      <c r="A28" s="120"/>
      <c r="B28" s="119"/>
      <c r="D28" s="259" t="s">
        <v>107</v>
      </c>
      <c r="E28" s="113">
        <v>55.056179775280896</v>
      </c>
      <c r="F28" s="115">
        <v>98</v>
      </c>
      <c r="G28" s="114">
        <v>103</v>
      </c>
      <c r="H28" s="114">
        <v>111</v>
      </c>
      <c r="I28" s="114">
        <v>95</v>
      </c>
      <c r="J28" s="140">
        <v>80</v>
      </c>
      <c r="K28" s="114">
        <v>18</v>
      </c>
      <c r="L28" s="116">
        <v>22.5</v>
      </c>
    </row>
    <row r="29" spans="1:12" s="110" customFormat="1" ht="24.95" customHeight="1" x14ac:dyDescent="0.2">
      <c r="A29" s="604" t="s">
        <v>189</v>
      </c>
      <c r="B29" s="605"/>
      <c r="C29" s="605"/>
      <c r="D29" s="606"/>
      <c r="E29" s="113">
        <v>94.86760044985175</v>
      </c>
      <c r="F29" s="115">
        <v>55674</v>
      </c>
      <c r="G29" s="114">
        <v>56262</v>
      </c>
      <c r="H29" s="114">
        <v>57006</v>
      </c>
      <c r="I29" s="114">
        <v>56420</v>
      </c>
      <c r="J29" s="140">
        <v>56407</v>
      </c>
      <c r="K29" s="114">
        <v>-733</v>
      </c>
      <c r="L29" s="116">
        <v>-1.2994841065825165</v>
      </c>
    </row>
    <row r="30" spans="1:12" s="110" customFormat="1" ht="15" customHeight="1" x14ac:dyDescent="0.2">
      <c r="A30" s="120"/>
      <c r="B30" s="119"/>
      <c r="C30" s="258" t="s">
        <v>106</v>
      </c>
      <c r="E30" s="113">
        <v>50.669971620505081</v>
      </c>
      <c r="F30" s="115">
        <v>28210</v>
      </c>
      <c r="G30" s="114">
        <v>28541</v>
      </c>
      <c r="H30" s="114">
        <v>29054</v>
      </c>
      <c r="I30" s="114">
        <v>28727</v>
      </c>
      <c r="J30" s="140">
        <v>28717</v>
      </c>
      <c r="K30" s="114">
        <v>-507</v>
      </c>
      <c r="L30" s="116">
        <v>-1.765504753282028</v>
      </c>
    </row>
    <row r="31" spans="1:12" s="110" customFormat="1" ht="15" customHeight="1" x14ac:dyDescent="0.2">
      <c r="A31" s="120"/>
      <c r="B31" s="119"/>
      <c r="C31" s="258" t="s">
        <v>107</v>
      </c>
      <c r="E31" s="113">
        <v>49.330028379494919</v>
      </c>
      <c r="F31" s="115">
        <v>27464</v>
      </c>
      <c r="G31" s="114">
        <v>27721</v>
      </c>
      <c r="H31" s="114">
        <v>27952</v>
      </c>
      <c r="I31" s="114">
        <v>27693</v>
      </c>
      <c r="J31" s="140">
        <v>27690</v>
      </c>
      <c r="K31" s="114">
        <v>-226</v>
      </c>
      <c r="L31" s="116">
        <v>-0.81617912603828102</v>
      </c>
    </row>
    <row r="32" spans="1:12" s="110" customFormat="1" ht="15" customHeight="1" x14ac:dyDescent="0.2">
      <c r="A32" s="120"/>
      <c r="B32" s="119" t="s">
        <v>117</v>
      </c>
      <c r="C32" s="258"/>
      <c r="E32" s="113">
        <v>5.1238796305762877</v>
      </c>
      <c r="F32" s="115">
        <v>3007</v>
      </c>
      <c r="G32" s="114">
        <v>3021</v>
      </c>
      <c r="H32" s="114">
        <v>3067</v>
      </c>
      <c r="I32" s="114">
        <v>3045</v>
      </c>
      <c r="J32" s="140">
        <v>2984</v>
      </c>
      <c r="K32" s="114">
        <v>23</v>
      </c>
      <c r="L32" s="116">
        <v>0.77077747989276135</v>
      </c>
    </row>
    <row r="33" spans="1:12" s="110" customFormat="1" ht="15" customHeight="1" x14ac:dyDescent="0.2">
      <c r="A33" s="120"/>
      <c r="B33" s="119"/>
      <c r="C33" s="258" t="s">
        <v>106</v>
      </c>
      <c r="E33" s="113">
        <v>71.86564682407716</v>
      </c>
      <c r="F33" s="115">
        <v>2161</v>
      </c>
      <c r="G33" s="114">
        <v>2178</v>
      </c>
      <c r="H33" s="114">
        <v>2244</v>
      </c>
      <c r="I33" s="114">
        <v>2226</v>
      </c>
      <c r="J33" s="140">
        <v>2178</v>
      </c>
      <c r="K33" s="114">
        <v>-17</v>
      </c>
      <c r="L33" s="116">
        <v>-0.78053259871441694</v>
      </c>
    </row>
    <row r="34" spans="1:12" s="110" customFormat="1" ht="15" customHeight="1" x14ac:dyDescent="0.2">
      <c r="A34" s="120"/>
      <c r="B34" s="119"/>
      <c r="C34" s="258" t="s">
        <v>107</v>
      </c>
      <c r="E34" s="113">
        <v>28.134353175922847</v>
      </c>
      <c r="F34" s="115">
        <v>846</v>
      </c>
      <c r="G34" s="114">
        <v>843</v>
      </c>
      <c r="H34" s="114">
        <v>823</v>
      </c>
      <c r="I34" s="114">
        <v>819</v>
      </c>
      <c r="J34" s="140">
        <v>806</v>
      </c>
      <c r="K34" s="114">
        <v>40</v>
      </c>
      <c r="L34" s="116">
        <v>4.9627791563275432</v>
      </c>
    </row>
    <row r="35" spans="1:12" s="110" customFormat="1" ht="24.95" customHeight="1" x14ac:dyDescent="0.2">
      <c r="A35" s="604" t="s">
        <v>190</v>
      </c>
      <c r="B35" s="605"/>
      <c r="C35" s="605"/>
      <c r="D35" s="606"/>
      <c r="E35" s="113">
        <v>70.52789421667859</v>
      </c>
      <c r="F35" s="115">
        <v>41390</v>
      </c>
      <c r="G35" s="114">
        <v>41872</v>
      </c>
      <c r="H35" s="114">
        <v>42586</v>
      </c>
      <c r="I35" s="114">
        <v>42130</v>
      </c>
      <c r="J35" s="140">
        <v>42247</v>
      </c>
      <c r="K35" s="114">
        <v>-857</v>
      </c>
      <c r="L35" s="116">
        <v>-2.0285464056619404</v>
      </c>
    </row>
    <row r="36" spans="1:12" s="110" customFormat="1" ht="15" customHeight="1" x14ac:dyDescent="0.2">
      <c r="A36" s="120"/>
      <c r="B36" s="119"/>
      <c r="C36" s="258" t="s">
        <v>106</v>
      </c>
      <c r="E36" s="113">
        <v>65.728436820488042</v>
      </c>
      <c r="F36" s="115">
        <v>27205</v>
      </c>
      <c r="G36" s="114">
        <v>27469</v>
      </c>
      <c r="H36" s="114">
        <v>27998</v>
      </c>
      <c r="I36" s="114">
        <v>27680</v>
      </c>
      <c r="J36" s="140">
        <v>27723</v>
      </c>
      <c r="K36" s="114">
        <v>-518</v>
      </c>
      <c r="L36" s="116">
        <v>-1.8684846517332179</v>
      </c>
    </row>
    <row r="37" spans="1:12" s="110" customFormat="1" ht="15" customHeight="1" x14ac:dyDescent="0.2">
      <c r="A37" s="120"/>
      <c r="B37" s="119"/>
      <c r="C37" s="258" t="s">
        <v>107</v>
      </c>
      <c r="E37" s="113">
        <v>34.271563179511958</v>
      </c>
      <c r="F37" s="115">
        <v>14185</v>
      </c>
      <c r="G37" s="114">
        <v>14403</v>
      </c>
      <c r="H37" s="114">
        <v>14588</v>
      </c>
      <c r="I37" s="114">
        <v>14450</v>
      </c>
      <c r="J37" s="140">
        <v>14524</v>
      </c>
      <c r="K37" s="114">
        <v>-339</v>
      </c>
      <c r="L37" s="116">
        <v>-2.3340677499311484</v>
      </c>
    </row>
    <row r="38" spans="1:12" s="110" customFormat="1" ht="15" customHeight="1" x14ac:dyDescent="0.2">
      <c r="A38" s="120"/>
      <c r="B38" s="119" t="s">
        <v>182</v>
      </c>
      <c r="C38" s="258"/>
      <c r="E38" s="113">
        <v>29.472105783321407</v>
      </c>
      <c r="F38" s="115">
        <v>17296</v>
      </c>
      <c r="G38" s="114">
        <v>17415</v>
      </c>
      <c r="H38" s="114">
        <v>17493</v>
      </c>
      <c r="I38" s="114">
        <v>17342</v>
      </c>
      <c r="J38" s="140">
        <v>17151</v>
      </c>
      <c r="K38" s="114">
        <v>145</v>
      </c>
      <c r="L38" s="116">
        <v>0.84543175325053932</v>
      </c>
    </row>
    <row r="39" spans="1:12" s="110" customFormat="1" ht="15" customHeight="1" x14ac:dyDescent="0.2">
      <c r="A39" s="120"/>
      <c r="B39" s="119"/>
      <c r="C39" s="258" t="s">
        <v>106</v>
      </c>
      <c r="E39" s="113">
        <v>18.322155411655874</v>
      </c>
      <c r="F39" s="115">
        <v>3169</v>
      </c>
      <c r="G39" s="114">
        <v>3252</v>
      </c>
      <c r="H39" s="114">
        <v>3304</v>
      </c>
      <c r="I39" s="114">
        <v>3278</v>
      </c>
      <c r="J39" s="140">
        <v>3176</v>
      </c>
      <c r="K39" s="114">
        <v>-7</v>
      </c>
      <c r="L39" s="116">
        <v>-0.22040302267002518</v>
      </c>
    </row>
    <row r="40" spans="1:12" s="110" customFormat="1" ht="15" customHeight="1" x14ac:dyDescent="0.2">
      <c r="A40" s="120"/>
      <c r="B40" s="119"/>
      <c r="C40" s="258" t="s">
        <v>107</v>
      </c>
      <c r="E40" s="113">
        <v>81.677844588344129</v>
      </c>
      <c r="F40" s="115">
        <v>14127</v>
      </c>
      <c r="G40" s="114">
        <v>14163</v>
      </c>
      <c r="H40" s="114">
        <v>14189</v>
      </c>
      <c r="I40" s="114">
        <v>14064</v>
      </c>
      <c r="J40" s="140">
        <v>13975</v>
      </c>
      <c r="K40" s="114">
        <v>152</v>
      </c>
      <c r="L40" s="116">
        <v>1.0876565295169947</v>
      </c>
    </row>
    <row r="41" spans="1:12" s="110" customFormat="1" ht="24.75" customHeight="1" x14ac:dyDescent="0.2">
      <c r="A41" s="604" t="s">
        <v>519</v>
      </c>
      <c r="B41" s="605"/>
      <c r="C41" s="605"/>
      <c r="D41" s="606"/>
      <c r="E41" s="113">
        <v>3.6056299628531505</v>
      </c>
      <c r="F41" s="115">
        <v>2116</v>
      </c>
      <c r="G41" s="114">
        <v>2307</v>
      </c>
      <c r="H41" s="114">
        <v>2364</v>
      </c>
      <c r="I41" s="114">
        <v>1954</v>
      </c>
      <c r="J41" s="140">
        <v>2117</v>
      </c>
      <c r="K41" s="114">
        <v>-1</v>
      </c>
      <c r="L41" s="116">
        <v>-4.723665564478035E-2</v>
      </c>
    </row>
    <row r="42" spans="1:12" s="110" customFormat="1" ht="15" customHeight="1" x14ac:dyDescent="0.2">
      <c r="A42" s="120"/>
      <c r="B42" s="119"/>
      <c r="C42" s="258" t="s">
        <v>106</v>
      </c>
      <c r="E42" s="113">
        <v>60.680529300567109</v>
      </c>
      <c r="F42" s="115">
        <v>1284</v>
      </c>
      <c r="G42" s="114">
        <v>1454</v>
      </c>
      <c r="H42" s="114">
        <v>1490</v>
      </c>
      <c r="I42" s="114">
        <v>1217</v>
      </c>
      <c r="J42" s="140">
        <v>1318</v>
      </c>
      <c r="K42" s="114">
        <v>-34</v>
      </c>
      <c r="L42" s="116">
        <v>-2.5796661608497722</v>
      </c>
    </row>
    <row r="43" spans="1:12" s="110" customFormat="1" ht="15" customHeight="1" x14ac:dyDescent="0.2">
      <c r="A43" s="123"/>
      <c r="B43" s="124"/>
      <c r="C43" s="260" t="s">
        <v>107</v>
      </c>
      <c r="D43" s="261"/>
      <c r="E43" s="125">
        <v>39.319470699432891</v>
      </c>
      <c r="F43" s="143">
        <v>832</v>
      </c>
      <c r="G43" s="144">
        <v>853</v>
      </c>
      <c r="H43" s="144">
        <v>874</v>
      </c>
      <c r="I43" s="144">
        <v>737</v>
      </c>
      <c r="J43" s="145">
        <v>799</v>
      </c>
      <c r="K43" s="144">
        <v>33</v>
      </c>
      <c r="L43" s="146">
        <v>4.1301627033792236</v>
      </c>
    </row>
    <row r="44" spans="1:12" s="110" customFormat="1" ht="45.75" customHeight="1" x14ac:dyDescent="0.2">
      <c r="A44" s="604" t="s">
        <v>191</v>
      </c>
      <c r="B44" s="605"/>
      <c r="C44" s="605"/>
      <c r="D44" s="606"/>
      <c r="E44" s="113">
        <v>1.4620181985482057</v>
      </c>
      <c r="F44" s="115">
        <v>858</v>
      </c>
      <c r="G44" s="114">
        <v>869</v>
      </c>
      <c r="H44" s="114">
        <v>888</v>
      </c>
      <c r="I44" s="114">
        <v>865</v>
      </c>
      <c r="J44" s="140">
        <v>864</v>
      </c>
      <c r="K44" s="114">
        <v>-6</v>
      </c>
      <c r="L44" s="116">
        <v>-0.69444444444444442</v>
      </c>
    </row>
    <row r="45" spans="1:12" s="110" customFormat="1" ht="15" customHeight="1" x14ac:dyDescent="0.2">
      <c r="A45" s="120"/>
      <c r="B45" s="119"/>
      <c r="C45" s="258" t="s">
        <v>106</v>
      </c>
      <c r="E45" s="113">
        <v>60.372960372960371</v>
      </c>
      <c r="F45" s="115">
        <v>518</v>
      </c>
      <c r="G45" s="114">
        <v>531</v>
      </c>
      <c r="H45" s="114">
        <v>542</v>
      </c>
      <c r="I45" s="114">
        <v>527</v>
      </c>
      <c r="J45" s="140">
        <v>524</v>
      </c>
      <c r="K45" s="114">
        <v>-6</v>
      </c>
      <c r="L45" s="116">
        <v>-1.1450381679389312</v>
      </c>
    </row>
    <row r="46" spans="1:12" s="110" customFormat="1" ht="15" customHeight="1" x14ac:dyDescent="0.2">
      <c r="A46" s="123"/>
      <c r="B46" s="124"/>
      <c r="C46" s="260" t="s">
        <v>107</v>
      </c>
      <c r="D46" s="261"/>
      <c r="E46" s="125">
        <v>39.627039627039629</v>
      </c>
      <c r="F46" s="143">
        <v>340</v>
      </c>
      <c r="G46" s="144">
        <v>338</v>
      </c>
      <c r="H46" s="144">
        <v>346</v>
      </c>
      <c r="I46" s="144">
        <v>338</v>
      </c>
      <c r="J46" s="145">
        <v>340</v>
      </c>
      <c r="K46" s="144">
        <v>0</v>
      </c>
      <c r="L46" s="146">
        <v>0</v>
      </c>
    </row>
    <row r="47" spans="1:12" s="110" customFormat="1" ht="39" customHeight="1" x14ac:dyDescent="0.2">
      <c r="A47" s="604" t="s">
        <v>520</v>
      </c>
      <c r="B47" s="607"/>
      <c r="C47" s="607"/>
      <c r="D47" s="608"/>
      <c r="E47" s="113">
        <v>0.26241352281634461</v>
      </c>
      <c r="F47" s="115">
        <v>154</v>
      </c>
      <c r="G47" s="114">
        <v>166</v>
      </c>
      <c r="H47" s="114">
        <v>162</v>
      </c>
      <c r="I47" s="114">
        <v>165</v>
      </c>
      <c r="J47" s="140">
        <v>180</v>
      </c>
      <c r="K47" s="114">
        <v>-26</v>
      </c>
      <c r="L47" s="116">
        <v>-14.444444444444445</v>
      </c>
    </row>
    <row r="48" spans="1:12" s="110" customFormat="1" ht="15" customHeight="1" x14ac:dyDescent="0.2">
      <c r="A48" s="120"/>
      <c r="B48" s="119"/>
      <c r="C48" s="258" t="s">
        <v>106</v>
      </c>
      <c r="E48" s="113">
        <v>29.220779220779221</v>
      </c>
      <c r="F48" s="115">
        <v>45</v>
      </c>
      <c r="G48" s="114">
        <v>46</v>
      </c>
      <c r="H48" s="114">
        <v>47</v>
      </c>
      <c r="I48" s="114">
        <v>62</v>
      </c>
      <c r="J48" s="140">
        <v>65</v>
      </c>
      <c r="K48" s="114">
        <v>-20</v>
      </c>
      <c r="L48" s="116">
        <v>-30.76923076923077</v>
      </c>
    </row>
    <row r="49" spans="1:12" s="110" customFormat="1" ht="15" customHeight="1" x14ac:dyDescent="0.2">
      <c r="A49" s="123"/>
      <c r="B49" s="124"/>
      <c r="C49" s="260" t="s">
        <v>107</v>
      </c>
      <c r="D49" s="261"/>
      <c r="E49" s="125">
        <v>70.779220779220779</v>
      </c>
      <c r="F49" s="143">
        <v>109</v>
      </c>
      <c r="G49" s="144">
        <v>120</v>
      </c>
      <c r="H49" s="144">
        <v>115</v>
      </c>
      <c r="I49" s="144">
        <v>103</v>
      </c>
      <c r="J49" s="145">
        <v>115</v>
      </c>
      <c r="K49" s="144">
        <v>-6</v>
      </c>
      <c r="L49" s="146">
        <v>-5.2173913043478262</v>
      </c>
    </row>
    <row r="50" spans="1:12" s="110" customFormat="1" ht="24.95" customHeight="1" x14ac:dyDescent="0.2">
      <c r="A50" s="609" t="s">
        <v>192</v>
      </c>
      <c r="B50" s="610"/>
      <c r="C50" s="610"/>
      <c r="D50" s="611"/>
      <c r="E50" s="262">
        <v>5.6776744027536381</v>
      </c>
      <c r="F50" s="263">
        <v>3332</v>
      </c>
      <c r="G50" s="264">
        <v>3500</v>
      </c>
      <c r="H50" s="264">
        <v>3621</v>
      </c>
      <c r="I50" s="264">
        <v>3158</v>
      </c>
      <c r="J50" s="265">
        <v>3180</v>
      </c>
      <c r="K50" s="263">
        <v>152</v>
      </c>
      <c r="L50" s="266">
        <v>4.7798742138364778</v>
      </c>
    </row>
    <row r="51" spans="1:12" s="110" customFormat="1" ht="15" customHeight="1" x14ac:dyDescent="0.2">
      <c r="A51" s="120"/>
      <c r="B51" s="119"/>
      <c r="C51" s="258" t="s">
        <v>106</v>
      </c>
      <c r="E51" s="113">
        <v>64.915966386554615</v>
      </c>
      <c r="F51" s="115">
        <v>2163</v>
      </c>
      <c r="G51" s="114">
        <v>2262</v>
      </c>
      <c r="H51" s="114">
        <v>2390</v>
      </c>
      <c r="I51" s="114">
        <v>2088</v>
      </c>
      <c r="J51" s="140">
        <v>2085</v>
      </c>
      <c r="K51" s="114">
        <v>78</v>
      </c>
      <c r="L51" s="116">
        <v>3.7410071942446042</v>
      </c>
    </row>
    <row r="52" spans="1:12" s="110" customFormat="1" ht="15" customHeight="1" x14ac:dyDescent="0.2">
      <c r="A52" s="120"/>
      <c r="B52" s="119"/>
      <c r="C52" s="258" t="s">
        <v>107</v>
      </c>
      <c r="E52" s="113">
        <v>35.084033613445378</v>
      </c>
      <c r="F52" s="115">
        <v>1169</v>
      </c>
      <c r="G52" s="114">
        <v>1238</v>
      </c>
      <c r="H52" s="114">
        <v>1231</v>
      </c>
      <c r="I52" s="114">
        <v>1070</v>
      </c>
      <c r="J52" s="140">
        <v>1095</v>
      </c>
      <c r="K52" s="114">
        <v>74</v>
      </c>
      <c r="L52" s="116">
        <v>6.7579908675799087</v>
      </c>
    </row>
    <row r="53" spans="1:12" s="110" customFormat="1" ht="15" customHeight="1" x14ac:dyDescent="0.2">
      <c r="A53" s="120"/>
      <c r="B53" s="119"/>
      <c r="C53" s="258" t="s">
        <v>187</v>
      </c>
      <c r="D53" s="110" t="s">
        <v>193</v>
      </c>
      <c r="E53" s="113">
        <v>42.617046818727488</v>
      </c>
      <c r="F53" s="115">
        <v>1420</v>
      </c>
      <c r="G53" s="114">
        <v>1606</v>
      </c>
      <c r="H53" s="114">
        <v>1698</v>
      </c>
      <c r="I53" s="114">
        <v>1258</v>
      </c>
      <c r="J53" s="140">
        <v>1375</v>
      </c>
      <c r="K53" s="114">
        <v>45</v>
      </c>
      <c r="L53" s="116">
        <v>3.2727272727272729</v>
      </c>
    </row>
    <row r="54" spans="1:12" s="110" customFormat="1" ht="15" customHeight="1" x14ac:dyDescent="0.2">
      <c r="A54" s="120"/>
      <c r="B54" s="119"/>
      <c r="D54" s="267" t="s">
        <v>194</v>
      </c>
      <c r="E54" s="113">
        <v>64.929577464788736</v>
      </c>
      <c r="F54" s="115">
        <v>922</v>
      </c>
      <c r="G54" s="114">
        <v>1042</v>
      </c>
      <c r="H54" s="114">
        <v>1122</v>
      </c>
      <c r="I54" s="114">
        <v>842</v>
      </c>
      <c r="J54" s="140">
        <v>907</v>
      </c>
      <c r="K54" s="114">
        <v>15</v>
      </c>
      <c r="L54" s="116">
        <v>1.6538037486218302</v>
      </c>
    </row>
    <row r="55" spans="1:12" s="110" customFormat="1" ht="15" customHeight="1" x14ac:dyDescent="0.2">
      <c r="A55" s="120"/>
      <c r="B55" s="119"/>
      <c r="D55" s="267" t="s">
        <v>195</v>
      </c>
      <c r="E55" s="113">
        <v>35.070422535211264</v>
      </c>
      <c r="F55" s="115">
        <v>498</v>
      </c>
      <c r="G55" s="114">
        <v>564</v>
      </c>
      <c r="H55" s="114">
        <v>576</v>
      </c>
      <c r="I55" s="114">
        <v>416</v>
      </c>
      <c r="J55" s="140">
        <v>468</v>
      </c>
      <c r="K55" s="114">
        <v>30</v>
      </c>
      <c r="L55" s="116">
        <v>6.4102564102564106</v>
      </c>
    </row>
    <row r="56" spans="1:12" s="110" customFormat="1" ht="15" customHeight="1" x14ac:dyDescent="0.2">
      <c r="A56" s="120"/>
      <c r="B56" s="119" t="s">
        <v>196</v>
      </c>
      <c r="C56" s="258"/>
      <c r="E56" s="113">
        <v>76.304399686466965</v>
      </c>
      <c r="F56" s="115">
        <v>44780</v>
      </c>
      <c r="G56" s="114">
        <v>45180</v>
      </c>
      <c r="H56" s="114">
        <v>45702</v>
      </c>
      <c r="I56" s="114">
        <v>45571</v>
      </c>
      <c r="J56" s="140">
        <v>45384</v>
      </c>
      <c r="K56" s="114">
        <v>-604</v>
      </c>
      <c r="L56" s="116">
        <v>-1.3308655032610612</v>
      </c>
    </row>
    <row r="57" spans="1:12" s="110" customFormat="1" ht="15" customHeight="1" x14ac:dyDescent="0.2">
      <c r="A57" s="120"/>
      <c r="B57" s="119"/>
      <c r="C57" s="258" t="s">
        <v>106</v>
      </c>
      <c r="E57" s="113">
        <v>51.342117016525236</v>
      </c>
      <c r="F57" s="115">
        <v>22991</v>
      </c>
      <c r="G57" s="114">
        <v>23217</v>
      </c>
      <c r="H57" s="114">
        <v>23575</v>
      </c>
      <c r="I57" s="114">
        <v>23513</v>
      </c>
      <c r="J57" s="140">
        <v>23402</v>
      </c>
      <c r="K57" s="114">
        <v>-411</v>
      </c>
      <c r="L57" s="116">
        <v>-1.7562601487052389</v>
      </c>
    </row>
    <row r="58" spans="1:12" s="110" customFormat="1" ht="15" customHeight="1" x14ac:dyDescent="0.2">
      <c r="A58" s="120"/>
      <c r="B58" s="119"/>
      <c r="C58" s="258" t="s">
        <v>107</v>
      </c>
      <c r="E58" s="113">
        <v>48.657882983474764</v>
      </c>
      <c r="F58" s="115">
        <v>21789</v>
      </c>
      <c r="G58" s="114">
        <v>21963</v>
      </c>
      <c r="H58" s="114">
        <v>22127</v>
      </c>
      <c r="I58" s="114">
        <v>22058</v>
      </c>
      <c r="J58" s="140">
        <v>21982</v>
      </c>
      <c r="K58" s="114">
        <v>-193</v>
      </c>
      <c r="L58" s="116">
        <v>-0.87799108361386591</v>
      </c>
    </row>
    <row r="59" spans="1:12" s="110" customFormat="1" ht="15" customHeight="1" x14ac:dyDescent="0.2">
      <c r="A59" s="120"/>
      <c r="B59" s="119"/>
      <c r="C59" s="258" t="s">
        <v>105</v>
      </c>
      <c r="D59" s="110" t="s">
        <v>197</v>
      </c>
      <c r="E59" s="113">
        <v>91.697186243858866</v>
      </c>
      <c r="F59" s="115">
        <v>41062</v>
      </c>
      <c r="G59" s="114">
        <v>41465</v>
      </c>
      <c r="H59" s="114">
        <v>41984</v>
      </c>
      <c r="I59" s="114">
        <v>41889</v>
      </c>
      <c r="J59" s="140">
        <v>41694</v>
      </c>
      <c r="K59" s="114">
        <v>-632</v>
      </c>
      <c r="L59" s="116">
        <v>-1.5158056315057322</v>
      </c>
    </row>
    <row r="60" spans="1:12" s="110" customFormat="1" ht="15" customHeight="1" x14ac:dyDescent="0.2">
      <c r="A60" s="120"/>
      <c r="B60" s="119"/>
      <c r="C60" s="258"/>
      <c r="D60" s="267" t="s">
        <v>198</v>
      </c>
      <c r="E60" s="113">
        <v>51.670644391408118</v>
      </c>
      <c r="F60" s="115">
        <v>21217</v>
      </c>
      <c r="G60" s="114">
        <v>21457</v>
      </c>
      <c r="H60" s="114">
        <v>21814</v>
      </c>
      <c r="I60" s="114">
        <v>21799</v>
      </c>
      <c r="J60" s="140">
        <v>21680</v>
      </c>
      <c r="K60" s="114">
        <v>-463</v>
      </c>
      <c r="L60" s="116">
        <v>-2.1356088560885609</v>
      </c>
    </row>
    <row r="61" spans="1:12" s="110" customFormat="1" ht="15" customHeight="1" x14ac:dyDescent="0.2">
      <c r="A61" s="120"/>
      <c r="B61" s="119"/>
      <c r="C61" s="258"/>
      <c r="D61" s="267" t="s">
        <v>199</v>
      </c>
      <c r="E61" s="113">
        <v>48.329355608591882</v>
      </c>
      <c r="F61" s="115">
        <v>19845</v>
      </c>
      <c r="G61" s="114">
        <v>20008</v>
      </c>
      <c r="H61" s="114">
        <v>20170</v>
      </c>
      <c r="I61" s="114">
        <v>20090</v>
      </c>
      <c r="J61" s="140">
        <v>20014</v>
      </c>
      <c r="K61" s="114">
        <v>-169</v>
      </c>
      <c r="L61" s="116">
        <v>-0.84440891376036775</v>
      </c>
    </row>
    <row r="62" spans="1:12" s="110" customFormat="1" ht="15" customHeight="1" x14ac:dyDescent="0.2">
      <c r="A62" s="120"/>
      <c r="B62" s="119"/>
      <c r="C62" s="258"/>
      <c r="D62" s="258" t="s">
        <v>200</v>
      </c>
      <c r="E62" s="113">
        <v>8.3028137561411341</v>
      </c>
      <c r="F62" s="115">
        <v>3718</v>
      </c>
      <c r="G62" s="114">
        <v>3715</v>
      </c>
      <c r="H62" s="114">
        <v>3718</v>
      </c>
      <c r="I62" s="114">
        <v>3682</v>
      </c>
      <c r="J62" s="140">
        <v>3690</v>
      </c>
      <c r="K62" s="114">
        <v>28</v>
      </c>
      <c r="L62" s="116">
        <v>0.75880758807588078</v>
      </c>
    </row>
    <row r="63" spans="1:12" s="110" customFormat="1" ht="15" customHeight="1" x14ac:dyDescent="0.2">
      <c r="A63" s="120"/>
      <c r="B63" s="119"/>
      <c r="C63" s="258"/>
      <c r="D63" s="267" t="s">
        <v>198</v>
      </c>
      <c r="E63" s="113">
        <v>47.713824636901563</v>
      </c>
      <c r="F63" s="115">
        <v>1774</v>
      </c>
      <c r="G63" s="114">
        <v>1760</v>
      </c>
      <c r="H63" s="114">
        <v>1761</v>
      </c>
      <c r="I63" s="114">
        <v>1714</v>
      </c>
      <c r="J63" s="140">
        <v>1722</v>
      </c>
      <c r="K63" s="114">
        <v>52</v>
      </c>
      <c r="L63" s="116">
        <v>3.0197444831591174</v>
      </c>
    </row>
    <row r="64" spans="1:12" s="110" customFormat="1" ht="15" customHeight="1" x14ac:dyDescent="0.2">
      <c r="A64" s="120"/>
      <c r="B64" s="119"/>
      <c r="C64" s="258"/>
      <c r="D64" s="267" t="s">
        <v>199</v>
      </c>
      <c r="E64" s="113">
        <v>52.286175363098437</v>
      </c>
      <c r="F64" s="115">
        <v>1944</v>
      </c>
      <c r="G64" s="114">
        <v>1955</v>
      </c>
      <c r="H64" s="114">
        <v>1957</v>
      </c>
      <c r="I64" s="114">
        <v>1968</v>
      </c>
      <c r="J64" s="140">
        <v>1968</v>
      </c>
      <c r="K64" s="114">
        <v>-24</v>
      </c>
      <c r="L64" s="116">
        <v>-1.2195121951219512</v>
      </c>
    </row>
    <row r="65" spans="1:12" s="110" customFormat="1" ht="15" customHeight="1" x14ac:dyDescent="0.2">
      <c r="A65" s="120"/>
      <c r="B65" s="119" t="s">
        <v>201</v>
      </c>
      <c r="C65" s="258"/>
      <c r="E65" s="113">
        <v>9.9478580922196098</v>
      </c>
      <c r="F65" s="115">
        <v>5838</v>
      </c>
      <c r="G65" s="114">
        <v>5824</v>
      </c>
      <c r="H65" s="114">
        <v>5836</v>
      </c>
      <c r="I65" s="114">
        <v>5830</v>
      </c>
      <c r="J65" s="140">
        <v>5833</v>
      </c>
      <c r="K65" s="114">
        <v>5</v>
      </c>
      <c r="L65" s="116">
        <v>8.5719183953368763E-2</v>
      </c>
    </row>
    <row r="66" spans="1:12" s="110" customFormat="1" ht="15" customHeight="1" x14ac:dyDescent="0.2">
      <c r="A66" s="120"/>
      <c r="B66" s="119"/>
      <c r="C66" s="258" t="s">
        <v>106</v>
      </c>
      <c r="E66" s="113">
        <v>43.268242548818087</v>
      </c>
      <c r="F66" s="115">
        <v>2526</v>
      </c>
      <c r="G66" s="114">
        <v>2522</v>
      </c>
      <c r="H66" s="114">
        <v>2518</v>
      </c>
      <c r="I66" s="114">
        <v>2529</v>
      </c>
      <c r="J66" s="140">
        <v>2547</v>
      </c>
      <c r="K66" s="114">
        <v>-21</v>
      </c>
      <c r="L66" s="116">
        <v>-0.82449941107184921</v>
      </c>
    </row>
    <row r="67" spans="1:12" s="110" customFormat="1" ht="15" customHeight="1" x14ac:dyDescent="0.2">
      <c r="A67" s="120"/>
      <c r="B67" s="119"/>
      <c r="C67" s="258" t="s">
        <v>107</v>
      </c>
      <c r="E67" s="113">
        <v>56.731757451181913</v>
      </c>
      <c r="F67" s="115">
        <v>3312</v>
      </c>
      <c r="G67" s="114">
        <v>3302</v>
      </c>
      <c r="H67" s="114">
        <v>3318</v>
      </c>
      <c r="I67" s="114">
        <v>3301</v>
      </c>
      <c r="J67" s="140">
        <v>3286</v>
      </c>
      <c r="K67" s="114">
        <v>26</v>
      </c>
      <c r="L67" s="116">
        <v>0.79123554473524038</v>
      </c>
    </row>
    <row r="68" spans="1:12" s="110" customFormat="1" ht="15" customHeight="1" x14ac:dyDescent="0.2">
      <c r="A68" s="120"/>
      <c r="B68" s="119"/>
      <c r="C68" s="258" t="s">
        <v>105</v>
      </c>
      <c r="D68" s="110" t="s">
        <v>202</v>
      </c>
      <c r="E68" s="113">
        <v>12.829736211031175</v>
      </c>
      <c r="F68" s="115">
        <v>749</v>
      </c>
      <c r="G68" s="114">
        <v>741</v>
      </c>
      <c r="H68" s="114">
        <v>727</v>
      </c>
      <c r="I68" s="114">
        <v>707</v>
      </c>
      <c r="J68" s="140">
        <v>689</v>
      </c>
      <c r="K68" s="114">
        <v>60</v>
      </c>
      <c r="L68" s="116">
        <v>8.7082728592162546</v>
      </c>
    </row>
    <row r="69" spans="1:12" s="110" customFormat="1" ht="15" customHeight="1" x14ac:dyDescent="0.2">
      <c r="A69" s="120"/>
      <c r="B69" s="119"/>
      <c r="C69" s="258"/>
      <c r="D69" s="267" t="s">
        <v>198</v>
      </c>
      <c r="E69" s="113">
        <v>42.857142857142854</v>
      </c>
      <c r="F69" s="115">
        <v>321</v>
      </c>
      <c r="G69" s="114">
        <v>319</v>
      </c>
      <c r="H69" s="114">
        <v>313</v>
      </c>
      <c r="I69" s="114">
        <v>304</v>
      </c>
      <c r="J69" s="140">
        <v>309</v>
      </c>
      <c r="K69" s="114">
        <v>12</v>
      </c>
      <c r="L69" s="116">
        <v>3.883495145631068</v>
      </c>
    </row>
    <row r="70" spans="1:12" s="110" customFormat="1" ht="15" customHeight="1" x14ac:dyDescent="0.2">
      <c r="A70" s="120"/>
      <c r="B70" s="119"/>
      <c r="C70" s="258"/>
      <c r="D70" s="267" t="s">
        <v>199</v>
      </c>
      <c r="E70" s="113">
        <v>57.142857142857146</v>
      </c>
      <c r="F70" s="115">
        <v>428</v>
      </c>
      <c r="G70" s="114">
        <v>422</v>
      </c>
      <c r="H70" s="114">
        <v>414</v>
      </c>
      <c r="I70" s="114">
        <v>403</v>
      </c>
      <c r="J70" s="140">
        <v>380</v>
      </c>
      <c r="K70" s="114">
        <v>48</v>
      </c>
      <c r="L70" s="116">
        <v>12.631578947368421</v>
      </c>
    </row>
    <row r="71" spans="1:12" s="110" customFormat="1" ht="15" customHeight="1" x14ac:dyDescent="0.2">
      <c r="A71" s="120"/>
      <c r="B71" s="119"/>
      <c r="C71" s="258"/>
      <c r="D71" s="110" t="s">
        <v>203</v>
      </c>
      <c r="E71" s="113">
        <v>81.860226104830417</v>
      </c>
      <c r="F71" s="115">
        <v>4779</v>
      </c>
      <c r="G71" s="114">
        <v>4781</v>
      </c>
      <c r="H71" s="114">
        <v>4812</v>
      </c>
      <c r="I71" s="114">
        <v>4828</v>
      </c>
      <c r="J71" s="140">
        <v>4846</v>
      </c>
      <c r="K71" s="114">
        <v>-67</v>
      </c>
      <c r="L71" s="116">
        <v>-1.3825835740817169</v>
      </c>
    </row>
    <row r="72" spans="1:12" s="110" customFormat="1" ht="15" customHeight="1" x14ac:dyDescent="0.2">
      <c r="A72" s="120"/>
      <c r="B72" s="119"/>
      <c r="C72" s="258"/>
      <c r="D72" s="267" t="s">
        <v>198</v>
      </c>
      <c r="E72" s="113">
        <v>42.289181837204438</v>
      </c>
      <c r="F72" s="115">
        <v>2021</v>
      </c>
      <c r="G72" s="114">
        <v>2021</v>
      </c>
      <c r="H72" s="114">
        <v>2025</v>
      </c>
      <c r="I72" s="114">
        <v>2043</v>
      </c>
      <c r="J72" s="140">
        <v>2055</v>
      </c>
      <c r="K72" s="114">
        <v>-34</v>
      </c>
      <c r="L72" s="116">
        <v>-1.6545012165450121</v>
      </c>
    </row>
    <row r="73" spans="1:12" s="110" customFormat="1" ht="15" customHeight="1" x14ac:dyDescent="0.2">
      <c r="A73" s="120"/>
      <c r="B73" s="119"/>
      <c r="C73" s="258"/>
      <c r="D73" s="267" t="s">
        <v>199</v>
      </c>
      <c r="E73" s="113">
        <v>57.710818162795562</v>
      </c>
      <c r="F73" s="115">
        <v>2758</v>
      </c>
      <c r="G73" s="114">
        <v>2760</v>
      </c>
      <c r="H73" s="114">
        <v>2787</v>
      </c>
      <c r="I73" s="114">
        <v>2785</v>
      </c>
      <c r="J73" s="140">
        <v>2791</v>
      </c>
      <c r="K73" s="114">
        <v>-33</v>
      </c>
      <c r="L73" s="116">
        <v>-1.1823719097097813</v>
      </c>
    </row>
    <row r="74" spans="1:12" s="110" customFormat="1" ht="15" customHeight="1" x14ac:dyDescent="0.2">
      <c r="A74" s="120"/>
      <c r="B74" s="119"/>
      <c r="C74" s="258"/>
      <c r="D74" s="110" t="s">
        <v>204</v>
      </c>
      <c r="E74" s="113">
        <v>5.3100376841384032</v>
      </c>
      <c r="F74" s="115">
        <v>310</v>
      </c>
      <c r="G74" s="114">
        <v>302</v>
      </c>
      <c r="H74" s="114">
        <v>297</v>
      </c>
      <c r="I74" s="114">
        <v>295</v>
      </c>
      <c r="J74" s="140">
        <v>298</v>
      </c>
      <c r="K74" s="114">
        <v>12</v>
      </c>
      <c r="L74" s="116">
        <v>4.026845637583893</v>
      </c>
    </row>
    <row r="75" spans="1:12" s="110" customFormat="1" ht="15" customHeight="1" x14ac:dyDescent="0.2">
      <c r="A75" s="120"/>
      <c r="B75" s="119"/>
      <c r="C75" s="258"/>
      <c r="D75" s="267" t="s">
        <v>198</v>
      </c>
      <c r="E75" s="113">
        <v>59.354838709677416</v>
      </c>
      <c r="F75" s="115">
        <v>184</v>
      </c>
      <c r="G75" s="114">
        <v>182</v>
      </c>
      <c r="H75" s="114">
        <v>180</v>
      </c>
      <c r="I75" s="114">
        <v>182</v>
      </c>
      <c r="J75" s="140">
        <v>183</v>
      </c>
      <c r="K75" s="114">
        <v>1</v>
      </c>
      <c r="L75" s="116">
        <v>0.54644808743169404</v>
      </c>
    </row>
    <row r="76" spans="1:12" s="110" customFormat="1" ht="15" customHeight="1" x14ac:dyDescent="0.2">
      <c r="A76" s="120"/>
      <c r="B76" s="119"/>
      <c r="C76" s="258"/>
      <c r="D76" s="267" t="s">
        <v>199</v>
      </c>
      <c r="E76" s="113">
        <v>40.645161290322584</v>
      </c>
      <c r="F76" s="115">
        <v>126</v>
      </c>
      <c r="G76" s="114">
        <v>120</v>
      </c>
      <c r="H76" s="114">
        <v>117</v>
      </c>
      <c r="I76" s="114">
        <v>113</v>
      </c>
      <c r="J76" s="140">
        <v>115</v>
      </c>
      <c r="K76" s="114">
        <v>11</v>
      </c>
      <c r="L76" s="116">
        <v>9.5652173913043477</v>
      </c>
    </row>
    <row r="77" spans="1:12" s="110" customFormat="1" ht="15" customHeight="1" x14ac:dyDescent="0.2">
      <c r="A77" s="534"/>
      <c r="B77" s="119" t="s">
        <v>205</v>
      </c>
      <c r="C77" s="268"/>
      <c r="D77" s="182"/>
      <c r="E77" s="113">
        <v>8.0700678185597923</v>
      </c>
      <c r="F77" s="115">
        <v>4736</v>
      </c>
      <c r="G77" s="114">
        <v>4783</v>
      </c>
      <c r="H77" s="114">
        <v>4920</v>
      </c>
      <c r="I77" s="114">
        <v>4913</v>
      </c>
      <c r="J77" s="140">
        <v>5001</v>
      </c>
      <c r="K77" s="114">
        <v>-265</v>
      </c>
      <c r="L77" s="116">
        <v>-5.2989402119576088</v>
      </c>
    </row>
    <row r="78" spans="1:12" s="110" customFormat="1" ht="15" customHeight="1" x14ac:dyDescent="0.2">
      <c r="A78" s="120"/>
      <c r="B78" s="119"/>
      <c r="C78" s="268" t="s">
        <v>106</v>
      </c>
      <c r="D78" s="182"/>
      <c r="E78" s="113">
        <v>56.883445945945944</v>
      </c>
      <c r="F78" s="115">
        <v>2694</v>
      </c>
      <c r="G78" s="114">
        <v>2720</v>
      </c>
      <c r="H78" s="114">
        <v>2819</v>
      </c>
      <c r="I78" s="114">
        <v>2828</v>
      </c>
      <c r="J78" s="140">
        <v>2865</v>
      </c>
      <c r="K78" s="114">
        <v>-171</v>
      </c>
      <c r="L78" s="116">
        <v>-5.9685863874345548</v>
      </c>
    </row>
    <row r="79" spans="1:12" s="110" customFormat="1" ht="15" customHeight="1" x14ac:dyDescent="0.2">
      <c r="A79" s="123"/>
      <c r="B79" s="124"/>
      <c r="C79" s="260" t="s">
        <v>107</v>
      </c>
      <c r="D79" s="261"/>
      <c r="E79" s="125">
        <v>43.116554054054056</v>
      </c>
      <c r="F79" s="143">
        <v>2042</v>
      </c>
      <c r="G79" s="144">
        <v>2063</v>
      </c>
      <c r="H79" s="144">
        <v>2101</v>
      </c>
      <c r="I79" s="144">
        <v>2085</v>
      </c>
      <c r="J79" s="145">
        <v>2136</v>
      </c>
      <c r="K79" s="144">
        <v>-94</v>
      </c>
      <c r="L79" s="146">
        <v>-4.4007490636704123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58686</v>
      </c>
      <c r="E11" s="114">
        <v>59287</v>
      </c>
      <c r="F11" s="114">
        <v>60079</v>
      </c>
      <c r="G11" s="114">
        <v>59472</v>
      </c>
      <c r="H11" s="140">
        <v>59398</v>
      </c>
      <c r="I11" s="115">
        <v>-712</v>
      </c>
      <c r="J11" s="116">
        <v>-1.1986935587056804</v>
      </c>
    </row>
    <row r="12" spans="1:15" s="110" customFormat="1" ht="24.95" customHeight="1" x14ac:dyDescent="0.2">
      <c r="A12" s="193" t="s">
        <v>132</v>
      </c>
      <c r="B12" s="194" t="s">
        <v>133</v>
      </c>
      <c r="C12" s="113">
        <v>1.9510615819786661</v>
      </c>
      <c r="D12" s="115">
        <v>1145</v>
      </c>
      <c r="E12" s="114">
        <v>1112</v>
      </c>
      <c r="F12" s="114">
        <v>1167</v>
      </c>
      <c r="G12" s="114">
        <v>1200</v>
      </c>
      <c r="H12" s="140">
        <v>1197</v>
      </c>
      <c r="I12" s="115">
        <v>-52</v>
      </c>
      <c r="J12" s="116">
        <v>-4.3441938178780282</v>
      </c>
    </row>
    <row r="13" spans="1:15" s="110" customFormat="1" ht="24.95" customHeight="1" x14ac:dyDescent="0.2">
      <c r="A13" s="193" t="s">
        <v>134</v>
      </c>
      <c r="B13" s="199" t="s">
        <v>214</v>
      </c>
      <c r="C13" s="113">
        <v>4.869986027331902</v>
      </c>
      <c r="D13" s="115">
        <v>2858</v>
      </c>
      <c r="E13" s="114">
        <v>2899</v>
      </c>
      <c r="F13" s="114">
        <v>2915</v>
      </c>
      <c r="G13" s="114">
        <v>2849</v>
      </c>
      <c r="H13" s="140">
        <v>2884</v>
      </c>
      <c r="I13" s="115">
        <v>-26</v>
      </c>
      <c r="J13" s="116">
        <v>-0.90152565880721225</v>
      </c>
    </row>
    <row r="14" spans="1:15" s="287" customFormat="1" ht="24" customHeight="1" x14ac:dyDescent="0.2">
      <c r="A14" s="193" t="s">
        <v>215</v>
      </c>
      <c r="B14" s="199" t="s">
        <v>137</v>
      </c>
      <c r="C14" s="113">
        <v>18.803462495314044</v>
      </c>
      <c r="D14" s="115">
        <v>11035</v>
      </c>
      <c r="E14" s="114">
        <v>10715</v>
      </c>
      <c r="F14" s="114">
        <v>10882</v>
      </c>
      <c r="G14" s="114">
        <v>10825</v>
      </c>
      <c r="H14" s="140">
        <v>10869</v>
      </c>
      <c r="I14" s="115">
        <v>166</v>
      </c>
      <c r="J14" s="116">
        <v>1.5272794185297636</v>
      </c>
      <c r="K14" s="110"/>
      <c r="L14" s="110"/>
      <c r="M14" s="110"/>
      <c r="N14" s="110"/>
      <c r="O14" s="110"/>
    </row>
    <row r="15" spans="1:15" s="110" customFormat="1" ht="24.75" customHeight="1" x14ac:dyDescent="0.2">
      <c r="A15" s="193" t="s">
        <v>216</v>
      </c>
      <c r="B15" s="199" t="s">
        <v>217</v>
      </c>
      <c r="C15" s="113">
        <v>9.4758545479330678</v>
      </c>
      <c r="D15" s="115">
        <v>5561</v>
      </c>
      <c r="E15" s="114">
        <v>5217</v>
      </c>
      <c r="F15" s="114">
        <v>5279</v>
      </c>
      <c r="G15" s="114">
        <v>5330</v>
      </c>
      <c r="H15" s="140">
        <v>5384</v>
      </c>
      <c r="I15" s="115">
        <v>177</v>
      </c>
      <c r="J15" s="116">
        <v>3.2875185735512629</v>
      </c>
    </row>
    <row r="16" spans="1:15" s="287" customFormat="1" ht="24.95" customHeight="1" x14ac:dyDescent="0.2">
      <c r="A16" s="193" t="s">
        <v>218</v>
      </c>
      <c r="B16" s="199" t="s">
        <v>141</v>
      </c>
      <c r="C16" s="113">
        <v>5.5924752070340453</v>
      </c>
      <c r="D16" s="115">
        <v>3282</v>
      </c>
      <c r="E16" s="114">
        <v>3323</v>
      </c>
      <c r="F16" s="114">
        <v>3414</v>
      </c>
      <c r="G16" s="114">
        <v>3325</v>
      </c>
      <c r="H16" s="140">
        <v>3343</v>
      </c>
      <c r="I16" s="115">
        <v>-61</v>
      </c>
      <c r="J16" s="116">
        <v>-1.8247083457971882</v>
      </c>
      <c r="K16" s="110"/>
      <c r="L16" s="110"/>
      <c r="M16" s="110"/>
      <c r="N16" s="110"/>
      <c r="O16" s="110"/>
    </row>
    <row r="17" spans="1:15" s="110" customFormat="1" ht="24.95" customHeight="1" x14ac:dyDescent="0.2">
      <c r="A17" s="193" t="s">
        <v>219</v>
      </c>
      <c r="B17" s="199" t="s">
        <v>220</v>
      </c>
      <c r="C17" s="113">
        <v>3.735132740346931</v>
      </c>
      <c r="D17" s="115">
        <v>2192</v>
      </c>
      <c r="E17" s="114">
        <v>2175</v>
      </c>
      <c r="F17" s="114">
        <v>2189</v>
      </c>
      <c r="G17" s="114">
        <v>2170</v>
      </c>
      <c r="H17" s="140">
        <v>2142</v>
      </c>
      <c r="I17" s="115">
        <v>50</v>
      </c>
      <c r="J17" s="116">
        <v>2.3342670401493932</v>
      </c>
    </row>
    <row r="18" spans="1:15" s="287" customFormat="1" ht="24.95" customHeight="1" x14ac:dyDescent="0.2">
      <c r="A18" s="201" t="s">
        <v>144</v>
      </c>
      <c r="B18" s="202" t="s">
        <v>145</v>
      </c>
      <c r="C18" s="113">
        <v>8.7329175612582226</v>
      </c>
      <c r="D18" s="115">
        <v>5125</v>
      </c>
      <c r="E18" s="114">
        <v>5113</v>
      </c>
      <c r="F18" s="114">
        <v>5273</v>
      </c>
      <c r="G18" s="114">
        <v>5185</v>
      </c>
      <c r="H18" s="140">
        <v>5163</v>
      </c>
      <c r="I18" s="115">
        <v>-38</v>
      </c>
      <c r="J18" s="116">
        <v>-0.73600619794693012</v>
      </c>
      <c r="K18" s="110"/>
      <c r="L18" s="110"/>
      <c r="M18" s="110"/>
      <c r="N18" s="110"/>
      <c r="O18" s="110"/>
    </row>
    <row r="19" spans="1:15" s="110" customFormat="1" ht="24.95" customHeight="1" x14ac:dyDescent="0.2">
      <c r="A19" s="193" t="s">
        <v>146</v>
      </c>
      <c r="B19" s="199" t="s">
        <v>147</v>
      </c>
      <c r="C19" s="113">
        <v>13.222915175680741</v>
      </c>
      <c r="D19" s="115">
        <v>7760</v>
      </c>
      <c r="E19" s="114">
        <v>7832</v>
      </c>
      <c r="F19" s="114">
        <v>7797</v>
      </c>
      <c r="G19" s="114">
        <v>7670</v>
      </c>
      <c r="H19" s="140">
        <v>7694</v>
      </c>
      <c r="I19" s="115">
        <v>66</v>
      </c>
      <c r="J19" s="116">
        <v>0.85781128151806607</v>
      </c>
    </row>
    <row r="20" spans="1:15" s="287" customFormat="1" ht="24.95" customHeight="1" x14ac:dyDescent="0.2">
      <c r="A20" s="193" t="s">
        <v>148</v>
      </c>
      <c r="B20" s="199" t="s">
        <v>149</v>
      </c>
      <c r="C20" s="113">
        <v>6.487066762089766</v>
      </c>
      <c r="D20" s="115">
        <v>3807</v>
      </c>
      <c r="E20" s="114">
        <v>3804</v>
      </c>
      <c r="F20" s="114">
        <v>3834</v>
      </c>
      <c r="G20" s="114">
        <v>3797</v>
      </c>
      <c r="H20" s="140">
        <v>3795</v>
      </c>
      <c r="I20" s="115">
        <v>12</v>
      </c>
      <c r="J20" s="116">
        <v>0.31620553359683795</v>
      </c>
      <c r="K20" s="110"/>
      <c r="L20" s="110"/>
      <c r="M20" s="110"/>
      <c r="N20" s="110"/>
      <c r="O20" s="110"/>
    </row>
    <row r="21" spans="1:15" s="110" customFormat="1" ht="24.95" customHeight="1" x14ac:dyDescent="0.2">
      <c r="A21" s="201" t="s">
        <v>150</v>
      </c>
      <c r="B21" s="202" t="s">
        <v>151</v>
      </c>
      <c r="C21" s="113">
        <v>3.1745220325120131</v>
      </c>
      <c r="D21" s="115">
        <v>1863</v>
      </c>
      <c r="E21" s="114">
        <v>1910</v>
      </c>
      <c r="F21" s="114">
        <v>2013</v>
      </c>
      <c r="G21" s="114">
        <v>2003</v>
      </c>
      <c r="H21" s="140">
        <v>1908</v>
      </c>
      <c r="I21" s="115">
        <v>-45</v>
      </c>
      <c r="J21" s="116">
        <v>-2.358490566037736</v>
      </c>
    </row>
    <row r="22" spans="1:15" s="110" customFormat="1" ht="24.95" customHeight="1" x14ac:dyDescent="0.2">
      <c r="A22" s="201" t="s">
        <v>152</v>
      </c>
      <c r="B22" s="199" t="s">
        <v>153</v>
      </c>
      <c r="C22" s="113">
        <v>0.33568483113519409</v>
      </c>
      <c r="D22" s="115">
        <v>197</v>
      </c>
      <c r="E22" s="114">
        <v>205</v>
      </c>
      <c r="F22" s="114">
        <v>218</v>
      </c>
      <c r="G22" s="114">
        <v>215</v>
      </c>
      <c r="H22" s="140">
        <v>211</v>
      </c>
      <c r="I22" s="115">
        <v>-14</v>
      </c>
      <c r="J22" s="116">
        <v>-6.6350710900473935</v>
      </c>
    </row>
    <row r="23" spans="1:15" s="110" customFormat="1" ht="24.95" customHeight="1" x14ac:dyDescent="0.2">
      <c r="A23" s="193" t="s">
        <v>154</v>
      </c>
      <c r="B23" s="199" t="s">
        <v>155</v>
      </c>
      <c r="C23" s="113">
        <v>1.2524281770780084</v>
      </c>
      <c r="D23" s="115">
        <v>735</v>
      </c>
      <c r="E23" s="114">
        <v>730</v>
      </c>
      <c r="F23" s="114">
        <v>730</v>
      </c>
      <c r="G23" s="114">
        <v>729</v>
      </c>
      <c r="H23" s="140">
        <v>735</v>
      </c>
      <c r="I23" s="115">
        <v>0</v>
      </c>
      <c r="J23" s="116">
        <v>0</v>
      </c>
    </row>
    <row r="24" spans="1:15" s="110" customFormat="1" ht="24.95" customHeight="1" x14ac:dyDescent="0.2">
      <c r="A24" s="193" t="s">
        <v>156</v>
      </c>
      <c r="B24" s="199" t="s">
        <v>221</v>
      </c>
      <c r="C24" s="113">
        <v>3.0416112871894487</v>
      </c>
      <c r="D24" s="115">
        <v>1785</v>
      </c>
      <c r="E24" s="114">
        <v>2153</v>
      </c>
      <c r="F24" s="114">
        <v>2172</v>
      </c>
      <c r="G24" s="114">
        <v>2092</v>
      </c>
      <c r="H24" s="140">
        <v>2076</v>
      </c>
      <c r="I24" s="115">
        <v>-291</v>
      </c>
      <c r="J24" s="116">
        <v>-14.017341040462428</v>
      </c>
    </row>
    <row r="25" spans="1:15" s="110" customFormat="1" ht="24.95" customHeight="1" x14ac:dyDescent="0.2">
      <c r="A25" s="193" t="s">
        <v>222</v>
      </c>
      <c r="B25" s="204" t="s">
        <v>159</v>
      </c>
      <c r="C25" s="113">
        <v>5.5260198343727636</v>
      </c>
      <c r="D25" s="115">
        <v>3243</v>
      </c>
      <c r="E25" s="114">
        <v>3608</v>
      </c>
      <c r="F25" s="114">
        <v>3658</v>
      </c>
      <c r="G25" s="114">
        <v>3624</v>
      </c>
      <c r="H25" s="140">
        <v>3603</v>
      </c>
      <c r="I25" s="115">
        <v>-360</v>
      </c>
      <c r="J25" s="116">
        <v>-9.9916736053288933</v>
      </c>
    </row>
    <row r="26" spans="1:15" s="110" customFormat="1" ht="24.95" customHeight="1" x14ac:dyDescent="0.2">
      <c r="A26" s="201">
        <v>782.78300000000002</v>
      </c>
      <c r="B26" s="203" t="s">
        <v>160</v>
      </c>
      <c r="C26" s="113">
        <v>1.5369934907814471</v>
      </c>
      <c r="D26" s="115">
        <v>902</v>
      </c>
      <c r="E26" s="114">
        <v>930</v>
      </c>
      <c r="F26" s="114">
        <v>1049</v>
      </c>
      <c r="G26" s="114">
        <v>1063</v>
      </c>
      <c r="H26" s="140">
        <v>1060</v>
      </c>
      <c r="I26" s="115">
        <v>-158</v>
      </c>
      <c r="J26" s="116">
        <v>-14.90566037735849</v>
      </c>
    </row>
    <row r="27" spans="1:15" s="110" customFormat="1" ht="24.95" customHeight="1" x14ac:dyDescent="0.2">
      <c r="A27" s="193" t="s">
        <v>161</v>
      </c>
      <c r="B27" s="199" t="s">
        <v>223</v>
      </c>
      <c r="C27" s="113">
        <v>8.4074566336093781</v>
      </c>
      <c r="D27" s="115">
        <v>4934</v>
      </c>
      <c r="E27" s="114">
        <v>4964</v>
      </c>
      <c r="F27" s="114">
        <v>4972</v>
      </c>
      <c r="G27" s="114">
        <v>4970</v>
      </c>
      <c r="H27" s="140">
        <v>4937</v>
      </c>
      <c r="I27" s="115">
        <v>-3</v>
      </c>
      <c r="J27" s="116">
        <v>-6.0765647154142191E-2</v>
      </c>
    </row>
    <row r="28" spans="1:15" s="110" customFormat="1" ht="24.95" customHeight="1" x14ac:dyDescent="0.2">
      <c r="A28" s="193" t="s">
        <v>163</v>
      </c>
      <c r="B28" s="199" t="s">
        <v>164</v>
      </c>
      <c r="C28" s="113">
        <v>3.3960399413829534</v>
      </c>
      <c r="D28" s="115">
        <v>1993</v>
      </c>
      <c r="E28" s="114">
        <v>1955</v>
      </c>
      <c r="F28" s="114">
        <v>1922</v>
      </c>
      <c r="G28" s="114">
        <v>1931</v>
      </c>
      <c r="H28" s="140">
        <v>1945</v>
      </c>
      <c r="I28" s="115">
        <v>48</v>
      </c>
      <c r="J28" s="116">
        <v>2.467866323907455</v>
      </c>
    </row>
    <row r="29" spans="1:15" s="110" customFormat="1" ht="24.95" customHeight="1" x14ac:dyDescent="0.2">
      <c r="A29" s="193">
        <v>86</v>
      </c>
      <c r="B29" s="199" t="s">
        <v>165</v>
      </c>
      <c r="C29" s="113">
        <v>7.592952322530075</v>
      </c>
      <c r="D29" s="115">
        <v>4456</v>
      </c>
      <c r="E29" s="114">
        <v>4475</v>
      </c>
      <c r="F29" s="114">
        <v>4492</v>
      </c>
      <c r="G29" s="114">
        <v>4452</v>
      </c>
      <c r="H29" s="140">
        <v>4474</v>
      </c>
      <c r="I29" s="115">
        <v>-18</v>
      </c>
      <c r="J29" s="116">
        <v>-0.40232454179704963</v>
      </c>
    </row>
    <row r="30" spans="1:15" s="110" customFormat="1" ht="24.95" customHeight="1" x14ac:dyDescent="0.2">
      <c r="A30" s="193">
        <v>87.88</v>
      </c>
      <c r="B30" s="204" t="s">
        <v>166</v>
      </c>
      <c r="C30" s="113">
        <v>9.0157788910472689</v>
      </c>
      <c r="D30" s="115">
        <v>5291</v>
      </c>
      <c r="E30" s="114">
        <v>5308</v>
      </c>
      <c r="F30" s="114">
        <v>5383</v>
      </c>
      <c r="G30" s="114">
        <v>5272</v>
      </c>
      <c r="H30" s="140">
        <v>5276</v>
      </c>
      <c r="I30" s="115">
        <v>15</v>
      </c>
      <c r="J30" s="116">
        <v>0.28430629264594387</v>
      </c>
    </row>
    <row r="31" spans="1:15" s="110" customFormat="1" ht="24.95" customHeight="1" x14ac:dyDescent="0.2">
      <c r="A31" s="193" t="s">
        <v>167</v>
      </c>
      <c r="B31" s="199" t="s">
        <v>168</v>
      </c>
      <c r="C31" s="113">
        <v>2.6513989707937156</v>
      </c>
      <c r="D31" s="115">
        <v>1556</v>
      </c>
      <c r="E31" s="114">
        <v>1572</v>
      </c>
      <c r="F31" s="114">
        <v>1600</v>
      </c>
      <c r="G31" s="114">
        <v>1593</v>
      </c>
      <c r="H31" s="140">
        <v>1571</v>
      </c>
      <c r="I31" s="115">
        <v>-15</v>
      </c>
      <c r="J31" s="116">
        <v>-0.95480585614258429</v>
      </c>
    </row>
    <row r="32" spans="1:15" s="110" customFormat="1" ht="24.95" customHeight="1" x14ac:dyDescent="0.2">
      <c r="A32" s="193"/>
      <c r="B32" s="288" t="s">
        <v>224</v>
      </c>
      <c r="C32" s="113" t="s">
        <v>514</v>
      </c>
      <c r="D32" s="115" t="s">
        <v>514</v>
      </c>
      <c r="E32" s="114" t="s">
        <v>514</v>
      </c>
      <c r="F32" s="114" t="s">
        <v>514</v>
      </c>
      <c r="G32" s="114" t="s">
        <v>514</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1.9510615819786661</v>
      </c>
      <c r="D34" s="115">
        <v>1145</v>
      </c>
      <c r="E34" s="114">
        <v>1112</v>
      </c>
      <c r="F34" s="114">
        <v>1167</v>
      </c>
      <c r="G34" s="114">
        <v>1200</v>
      </c>
      <c r="H34" s="140">
        <v>1197</v>
      </c>
      <c r="I34" s="115">
        <v>-52</v>
      </c>
      <c r="J34" s="116">
        <v>-4.3441938178780282</v>
      </c>
    </row>
    <row r="35" spans="1:10" s="110" customFormat="1" ht="24.95" customHeight="1" x14ac:dyDescent="0.2">
      <c r="A35" s="292" t="s">
        <v>171</v>
      </c>
      <c r="B35" s="293" t="s">
        <v>172</v>
      </c>
      <c r="C35" s="113">
        <v>32.406366083904167</v>
      </c>
      <c r="D35" s="115">
        <v>19018</v>
      </c>
      <c r="E35" s="114">
        <v>18727</v>
      </c>
      <c r="F35" s="114">
        <v>19070</v>
      </c>
      <c r="G35" s="114">
        <v>18859</v>
      </c>
      <c r="H35" s="140">
        <v>18916</v>
      </c>
      <c r="I35" s="115">
        <v>102</v>
      </c>
      <c r="J35" s="116">
        <v>0.53922605201945439</v>
      </c>
    </row>
    <row r="36" spans="1:10" s="110" customFormat="1" ht="24.95" customHeight="1" x14ac:dyDescent="0.2">
      <c r="A36" s="294" t="s">
        <v>173</v>
      </c>
      <c r="B36" s="295" t="s">
        <v>174</v>
      </c>
      <c r="C36" s="125">
        <v>65.64086835020278</v>
      </c>
      <c r="D36" s="143">
        <v>38522</v>
      </c>
      <c r="E36" s="144">
        <v>39446</v>
      </c>
      <c r="F36" s="144">
        <v>39840</v>
      </c>
      <c r="G36" s="144">
        <v>39411</v>
      </c>
      <c r="H36" s="145">
        <v>39285</v>
      </c>
      <c r="I36" s="143">
        <v>-763</v>
      </c>
      <c r="J36" s="146">
        <v>-1.9422171312205676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2020-09-28T06:36:58Z</dcterms:created>
  <dcterms:modified xsi:type="dcterms:W3CDTF">2020-09-28T10:31:54Z</dcterms:modified>
</cp:coreProperties>
</file>