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s="1"/>
  <c r="G72" i="24"/>
  <c r="F72" i="24"/>
  <c r="E72" i="24"/>
  <c r="L71" i="24"/>
  <c r="H71" i="24" s="1"/>
  <c r="J71" i="24"/>
  <c r="G71" i="24"/>
  <c r="F71" i="24"/>
  <c r="E71" i="24"/>
  <c r="L70" i="24"/>
  <c r="H70" i="24" s="1"/>
  <c r="J70" i="24"/>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s="1"/>
  <c r="G65" i="24"/>
  <c r="F65" i="24"/>
  <c r="E65" i="24"/>
  <c r="L64" i="24"/>
  <c r="H64" i="24" s="1"/>
  <c r="J64" i="24" s="1"/>
  <c r="G64" i="24"/>
  <c r="F64" i="24"/>
  <c r="E64" i="24"/>
  <c r="L63" i="24"/>
  <c r="H63" i="24" s="1"/>
  <c r="J63" i="24"/>
  <c r="G63" i="24"/>
  <c r="F63" i="24"/>
  <c r="E63" i="24"/>
  <c r="L62" i="24"/>
  <c r="H62" i="24" s="1"/>
  <c r="J62" i="24"/>
  <c r="G62" i="24"/>
  <c r="F62" i="24"/>
  <c r="E62" i="24"/>
  <c r="L61" i="24"/>
  <c r="H61" i="24" s="1"/>
  <c r="J61" i="24"/>
  <c r="G61" i="24"/>
  <c r="F61" i="24"/>
  <c r="E61" i="24"/>
  <c r="L60" i="24"/>
  <c r="H60" i="24" s="1"/>
  <c r="J60" i="24"/>
  <c r="G60" i="24"/>
  <c r="F60" i="24"/>
  <c r="E60" i="24"/>
  <c r="L59" i="24"/>
  <c r="H59" i="24" s="1"/>
  <c r="J59" i="24"/>
  <c r="G59" i="24"/>
  <c r="F59" i="24"/>
  <c r="E59" i="24"/>
  <c r="L58" i="24"/>
  <c r="H58" i="24" s="1"/>
  <c r="G58" i="24"/>
  <c r="F58" i="24"/>
  <c r="E58" i="24"/>
  <c r="L57" i="24"/>
  <c r="H57" i="24" s="1"/>
  <c r="J57" i="24" s="1"/>
  <c r="G57" i="24"/>
  <c r="F57" i="24"/>
  <c r="E57" i="24"/>
  <c r="L56" i="24"/>
  <c r="H56" i="24" s="1"/>
  <c r="J56" i="24" s="1"/>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c r="G52" i="24"/>
  <c r="F52" i="24"/>
  <c r="E52" i="24"/>
  <c r="L51" i="24"/>
  <c r="H51" i="24" s="1"/>
  <c r="J51" i="24"/>
  <c r="G51" i="24"/>
  <c r="F51" i="24"/>
  <c r="E51" i="24"/>
  <c r="K44" i="24"/>
  <c r="I44" i="24"/>
  <c r="G44" i="24"/>
  <c r="C44" i="24"/>
  <c r="M44" i="24" s="1"/>
  <c r="B44" i="24"/>
  <c r="D44" i="24" s="1"/>
  <c r="K43" i="24"/>
  <c r="H43" i="24"/>
  <c r="F43" i="24"/>
  <c r="E43" i="24"/>
  <c r="C43" i="24"/>
  <c r="M43" i="24" s="1"/>
  <c r="B43" i="24"/>
  <c r="D43" i="24" s="1"/>
  <c r="K42" i="24"/>
  <c r="I42" i="24"/>
  <c r="G42" i="24"/>
  <c r="C42" i="24"/>
  <c r="M42" i="24" s="1"/>
  <c r="B42" i="24"/>
  <c r="D42" i="24" s="1"/>
  <c r="K41" i="24"/>
  <c r="H41" i="24"/>
  <c r="F41" i="24"/>
  <c r="C41" i="24"/>
  <c r="M41" i="24" s="1"/>
  <c r="B41" i="24"/>
  <c r="D41" i="24" s="1"/>
  <c r="K40" i="24"/>
  <c r="I40" i="24"/>
  <c r="G40" i="24"/>
  <c r="C40" i="24"/>
  <c r="M40" i="24" s="1"/>
  <c r="B40" i="24"/>
  <c r="D40" i="24" s="1"/>
  <c r="M36" i="24"/>
  <c r="L36" i="24"/>
  <c r="K36" i="24"/>
  <c r="J36" i="24"/>
  <c r="I36" i="24"/>
  <c r="H36" i="24"/>
  <c r="G36" i="24"/>
  <c r="F36" i="24"/>
  <c r="E36" i="24"/>
  <c r="D36" i="24"/>
  <c r="L57" i="15"/>
  <c r="K57" i="15"/>
  <c r="C38" i="24"/>
  <c r="C37" i="24"/>
  <c r="C35" i="24"/>
  <c r="C34" i="24"/>
  <c r="C33" i="24"/>
  <c r="C32" i="24"/>
  <c r="C31" i="24"/>
  <c r="I31" i="24" s="1"/>
  <c r="C30" i="24"/>
  <c r="C29" i="24"/>
  <c r="C28" i="24"/>
  <c r="C27" i="24"/>
  <c r="C26" i="24"/>
  <c r="C25" i="24"/>
  <c r="C24" i="24"/>
  <c r="G24" i="24" s="1"/>
  <c r="C23" i="24"/>
  <c r="C22" i="24"/>
  <c r="C21" i="24"/>
  <c r="C20" i="24"/>
  <c r="M20" i="24" s="1"/>
  <c r="C19" i="24"/>
  <c r="C18" i="24"/>
  <c r="C17" i="24"/>
  <c r="C16" i="24"/>
  <c r="C15" i="24"/>
  <c r="I15" i="24" s="1"/>
  <c r="C9" i="24"/>
  <c r="C8" i="24"/>
  <c r="C7" i="24"/>
  <c r="B38" i="24"/>
  <c r="B37" i="24"/>
  <c r="B35" i="24"/>
  <c r="B34" i="24"/>
  <c r="B33" i="24"/>
  <c r="B32" i="24"/>
  <c r="B31" i="24"/>
  <c r="B30" i="24"/>
  <c r="B29" i="24"/>
  <c r="B28" i="24"/>
  <c r="B27" i="24"/>
  <c r="B26" i="24"/>
  <c r="B25" i="24"/>
  <c r="B24" i="24"/>
  <c r="B23" i="24"/>
  <c r="B22" i="24"/>
  <c r="K22" i="24" s="1"/>
  <c r="B21" i="24"/>
  <c r="B20" i="24"/>
  <c r="B19" i="24"/>
  <c r="B18" i="24"/>
  <c r="B17" i="24"/>
  <c r="B16" i="24"/>
  <c r="B15" i="24"/>
  <c r="B9" i="24"/>
  <c r="B8" i="24"/>
  <c r="B7" i="24"/>
  <c r="F7" i="24" l="1"/>
  <c r="D7" i="24"/>
  <c r="J7" i="24"/>
  <c r="H7" i="24"/>
  <c r="K7" i="24"/>
  <c r="I8" i="24"/>
  <c r="L8" i="24"/>
  <c r="M8" i="24"/>
  <c r="G8" i="24"/>
  <c r="E8" i="24"/>
  <c r="J8" i="24"/>
  <c r="H8" i="24"/>
  <c r="F8" i="24"/>
  <c r="D8" i="24"/>
  <c r="K8" i="24"/>
  <c r="M19" i="24"/>
  <c r="E19" i="24"/>
  <c r="L19" i="24"/>
  <c r="I19" i="24"/>
  <c r="G19" i="24"/>
  <c r="F17" i="24"/>
  <c r="D17" i="24"/>
  <c r="J17" i="24"/>
  <c r="H17" i="24"/>
  <c r="K17" i="24"/>
  <c r="J20" i="24"/>
  <c r="H20" i="24"/>
  <c r="F20" i="24"/>
  <c r="D20" i="24"/>
  <c r="K20" i="24"/>
  <c r="F33" i="24"/>
  <c r="D33" i="24"/>
  <c r="J33" i="24"/>
  <c r="H33" i="24"/>
  <c r="K33" i="24"/>
  <c r="H37" i="24"/>
  <c r="F37" i="24"/>
  <c r="D37" i="24"/>
  <c r="J37" i="24"/>
  <c r="K37" i="24"/>
  <c r="M35" i="24"/>
  <c r="E35" i="24"/>
  <c r="L35" i="24"/>
  <c r="I35" i="24"/>
  <c r="G35" i="24"/>
  <c r="F9" i="24"/>
  <c r="D9" i="24"/>
  <c r="J9" i="24"/>
  <c r="H9" i="24"/>
  <c r="K9" i="24"/>
  <c r="B14" i="24"/>
  <c r="B6" i="24"/>
  <c r="F21" i="24"/>
  <c r="D21" i="24"/>
  <c r="J21" i="24"/>
  <c r="H21" i="24"/>
  <c r="K21" i="24"/>
  <c r="J30" i="24"/>
  <c r="H30" i="24"/>
  <c r="F30" i="24"/>
  <c r="D30" i="24"/>
  <c r="K30" i="24"/>
  <c r="D38" i="24"/>
  <c r="K38" i="24"/>
  <c r="J38" i="24"/>
  <c r="H38" i="24"/>
  <c r="F38" i="24"/>
  <c r="B45" i="24"/>
  <c r="B39" i="24"/>
  <c r="I28" i="24"/>
  <c r="L28" i="24"/>
  <c r="M28" i="24"/>
  <c r="G28" i="24"/>
  <c r="E28" i="24"/>
  <c r="J22" i="24"/>
  <c r="H22" i="24"/>
  <c r="F22" i="24"/>
  <c r="D22" i="24"/>
  <c r="J28" i="24"/>
  <c r="H28" i="24"/>
  <c r="F28" i="24"/>
  <c r="D28" i="24"/>
  <c r="K28" i="24"/>
  <c r="J34" i="24"/>
  <c r="H34" i="24"/>
  <c r="F34" i="24"/>
  <c r="D34" i="24"/>
  <c r="K34" i="24"/>
  <c r="F23" i="24"/>
  <c r="D23" i="24"/>
  <c r="J23" i="24"/>
  <c r="H23" i="24"/>
  <c r="K23" i="24"/>
  <c r="J26" i="24"/>
  <c r="H26" i="24"/>
  <c r="F26" i="24"/>
  <c r="D26" i="24"/>
  <c r="K26" i="24"/>
  <c r="J32" i="24"/>
  <c r="H32" i="24"/>
  <c r="F32" i="24"/>
  <c r="D32" i="24"/>
  <c r="K32" i="24"/>
  <c r="I22" i="24"/>
  <c r="L22" i="24"/>
  <c r="E22" i="24"/>
  <c r="M22" i="24"/>
  <c r="G22" i="24"/>
  <c r="M25" i="24"/>
  <c r="E25" i="24"/>
  <c r="L25" i="24"/>
  <c r="I25" i="24"/>
  <c r="G25" i="24"/>
  <c r="C45" i="24"/>
  <c r="C39" i="24"/>
  <c r="F35" i="24"/>
  <c r="D35" i="24"/>
  <c r="J35" i="24"/>
  <c r="H35" i="24"/>
  <c r="K35" i="24"/>
  <c r="M29" i="24"/>
  <c r="E29" i="24"/>
  <c r="L29" i="24"/>
  <c r="G29" i="24"/>
  <c r="I29" i="24"/>
  <c r="F15" i="24"/>
  <c r="D15" i="24"/>
  <c r="J15" i="24"/>
  <c r="H15" i="24"/>
  <c r="K15" i="24"/>
  <c r="J18" i="24"/>
  <c r="H18" i="24"/>
  <c r="F18" i="24"/>
  <c r="D18" i="24"/>
  <c r="K18" i="24"/>
  <c r="J24" i="24"/>
  <c r="H24" i="24"/>
  <c r="F24" i="24"/>
  <c r="D24" i="24"/>
  <c r="K24" i="24"/>
  <c r="I16" i="24"/>
  <c r="L16" i="24"/>
  <c r="M16" i="24"/>
  <c r="G16" i="24"/>
  <c r="E16" i="24"/>
  <c r="I32" i="24"/>
  <c r="L32" i="24"/>
  <c r="M32" i="24"/>
  <c r="G32" i="24"/>
  <c r="E32" i="24"/>
  <c r="K58" i="24"/>
  <c r="I58" i="24"/>
  <c r="J58" i="24"/>
  <c r="F27" i="24"/>
  <c r="D27" i="24"/>
  <c r="J27" i="24"/>
  <c r="H27" i="24"/>
  <c r="K27" i="24"/>
  <c r="I20" i="24"/>
  <c r="L20" i="24"/>
  <c r="G20" i="24"/>
  <c r="E20" i="24"/>
  <c r="M23" i="24"/>
  <c r="E23" i="24"/>
  <c r="L23" i="24"/>
  <c r="I23" i="24"/>
  <c r="G23" i="24"/>
  <c r="I26" i="24"/>
  <c r="L26" i="24"/>
  <c r="M26" i="24"/>
  <c r="G26" i="24"/>
  <c r="I37" i="24"/>
  <c r="G37" i="24"/>
  <c r="L37" i="24"/>
  <c r="M37" i="24"/>
  <c r="E37" i="24"/>
  <c r="E26" i="24"/>
  <c r="K74" i="24"/>
  <c r="I74" i="24"/>
  <c r="J74" i="24"/>
  <c r="F29" i="24"/>
  <c r="D29" i="24"/>
  <c r="J29" i="24"/>
  <c r="H29" i="24"/>
  <c r="J16" i="24"/>
  <c r="H16" i="24"/>
  <c r="F16" i="24"/>
  <c r="D16" i="24"/>
  <c r="K16" i="24"/>
  <c r="C14" i="24"/>
  <c r="C6" i="24"/>
  <c r="M17" i="24"/>
  <c r="E17" i="24"/>
  <c r="L17" i="24"/>
  <c r="I17" i="24"/>
  <c r="I30" i="24"/>
  <c r="L30" i="24"/>
  <c r="M30" i="24"/>
  <c r="G30" i="24"/>
  <c r="E30" i="24"/>
  <c r="M33" i="24"/>
  <c r="E33" i="24"/>
  <c r="L33" i="24"/>
  <c r="I33" i="24"/>
  <c r="F19" i="24"/>
  <c r="D19" i="24"/>
  <c r="J19" i="24"/>
  <c r="H19" i="24"/>
  <c r="K19" i="24"/>
  <c r="F25" i="24"/>
  <c r="D25" i="24"/>
  <c r="J25" i="24"/>
  <c r="H25" i="24"/>
  <c r="K25" i="24"/>
  <c r="M21" i="24"/>
  <c r="E21" i="24"/>
  <c r="L21" i="24"/>
  <c r="I21" i="24"/>
  <c r="G21" i="24"/>
  <c r="M27" i="24"/>
  <c r="E27" i="24"/>
  <c r="L27" i="24"/>
  <c r="I27" i="24"/>
  <c r="G27" i="24"/>
  <c r="M38" i="24"/>
  <c r="E38" i="24"/>
  <c r="L38" i="24"/>
  <c r="I38" i="24"/>
  <c r="G38" i="24"/>
  <c r="K29" i="24"/>
  <c r="I24" i="24"/>
  <c r="L24" i="24"/>
  <c r="M24" i="24"/>
  <c r="E24" i="24"/>
  <c r="G17" i="24"/>
  <c r="M9" i="24"/>
  <c r="E9" i="24"/>
  <c r="L9" i="24"/>
  <c r="G9" i="24"/>
  <c r="I9" i="24"/>
  <c r="F31" i="24"/>
  <c r="D31" i="24"/>
  <c r="J31" i="24"/>
  <c r="H31" i="24"/>
  <c r="K31" i="24"/>
  <c r="M7" i="24"/>
  <c r="E7" i="24"/>
  <c r="L7" i="24"/>
  <c r="I7" i="24"/>
  <c r="G7" i="24"/>
  <c r="M15" i="24"/>
  <c r="E15" i="24"/>
  <c r="L15" i="24"/>
  <c r="G15" i="24"/>
  <c r="I18" i="24"/>
  <c r="L18" i="24"/>
  <c r="G18" i="24"/>
  <c r="E18" i="24"/>
  <c r="M18" i="24"/>
  <c r="M31" i="24"/>
  <c r="E31" i="24"/>
  <c r="L31" i="24"/>
  <c r="G31" i="24"/>
  <c r="I34" i="24"/>
  <c r="L34" i="24"/>
  <c r="G34" i="24"/>
  <c r="E34" i="24"/>
  <c r="M34" i="24"/>
  <c r="G33" i="24"/>
  <c r="K66" i="24"/>
  <c r="I66" i="24"/>
  <c r="J66" i="24"/>
  <c r="J77" i="24"/>
  <c r="E41" i="24"/>
  <c r="K53" i="24"/>
  <c r="I53" i="24"/>
  <c r="K61" i="24"/>
  <c r="I61" i="24"/>
  <c r="K69" i="24"/>
  <c r="I69" i="24"/>
  <c r="K55" i="24"/>
  <c r="I55" i="24"/>
  <c r="K63" i="24"/>
  <c r="I63" i="24"/>
  <c r="K71" i="24"/>
  <c r="I71" i="24"/>
  <c r="I43" i="24"/>
  <c r="G43" i="24"/>
  <c r="L43" i="24"/>
  <c r="K52" i="24"/>
  <c r="I52" i="24"/>
  <c r="K60" i="24"/>
  <c r="I60" i="24"/>
  <c r="K68" i="24"/>
  <c r="I68" i="24"/>
  <c r="K57" i="24"/>
  <c r="I57" i="24"/>
  <c r="K65" i="24"/>
  <c r="I65" i="24"/>
  <c r="K73" i="24"/>
  <c r="I73" i="24"/>
  <c r="K54" i="24"/>
  <c r="I54" i="24"/>
  <c r="K62" i="24"/>
  <c r="I62" i="24"/>
  <c r="K70" i="24"/>
  <c r="I70" i="24"/>
  <c r="K51" i="24"/>
  <c r="I51" i="24"/>
  <c r="K59" i="24"/>
  <c r="I59" i="24"/>
  <c r="K67" i="24"/>
  <c r="I67" i="24"/>
  <c r="K75" i="24"/>
  <c r="K77" i="24" s="1"/>
  <c r="I75" i="24"/>
  <c r="I41" i="24"/>
  <c r="G41" i="24"/>
  <c r="L41" i="24"/>
  <c r="K56" i="24"/>
  <c r="I56" i="24"/>
  <c r="K64" i="24"/>
  <c r="I64" i="24"/>
  <c r="K72" i="24"/>
  <c r="I72" i="24"/>
  <c r="F40" i="24"/>
  <c r="J41" i="24"/>
  <c r="F42" i="24"/>
  <c r="J43" i="24"/>
  <c r="F44" i="24"/>
  <c r="H40" i="24"/>
  <c r="H42" i="24"/>
  <c r="H44" i="24"/>
  <c r="J40" i="24"/>
  <c r="J42" i="24"/>
  <c r="J44" i="24"/>
  <c r="L40" i="24"/>
  <c r="L42" i="24"/>
  <c r="L44" i="24"/>
  <c r="E40" i="24"/>
  <c r="E42" i="24"/>
  <c r="E44" i="24"/>
  <c r="J79" i="24" l="1"/>
  <c r="J78" i="24"/>
  <c r="I14" i="24"/>
  <c r="L14" i="24"/>
  <c r="M14" i="24"/>
  <c r="G14" i="24"/>
  <c r="E14" i="24"/>
  <c r="H39" i="24"/>
  <c r="F39" i="24"/>
  <c r="D39" i="24"/>
  <c r="J39" i="24"/>
  <c r="K39" i="24"/>
  <c r="H45" i="24"/>
  <c r="F45" i="24"/>
  <c r="D45" i="24"/>
  <c r="J45" i="24"/>
  <c r="K45" i="24"/>
  <c r="J6" i="24"/>
  <c r="H6" i="24"/>
  <c r="F6" i="24"/>
  <c r="D6" i="24"/>
  <c r="K6" i="24"/>
  <c r="I77" i="24"/>
  <c r="I39" i="24"/>
  <c r="G39" i="24"/>
  <c r="L39" i="24"/>
  <c r="E39" i="24"/>
  <c r="M39" i="24"/>
  <c r="J14" i="24"/>
  <c r="H14" i="24"/>
  <c r="F14" i="24"/>
  <c r="D14" i="24"/>
  <c r="K14" i="24"/>
  <c r="K79" i="24"/>
  <c r="I45" i="24"/>
  <c r="G45" i="24"/>
  <c r="L45" i="24"/>
  <c r="E45" i="24"/>
  <c r="M45" i="24"/>
  <c r="I6" i="24"/>
  <c r="L6" i="24"/>
  <c r="M6" i="24"/>
  <c r="G6" i="24"/>
  <c r="E6" i="24"/>
  <c r="I78" i="24" l="1"/>
  <c r="I79" i="24"/>
  <c r="K78" i="24"/>
  <c r="I83" i="24" l="1"/>
  <c r="I82" i="24"/>
  <c r="I81" i="24"/>
</calcChain>
</file>

<file path=xl/sharedStrings.xml><?xml version="1.0" encoding="utf-8"?>
<sst xmlns="http://schemas.openxmlformats.org/spreadsheetml/2006/main" count="1720" uniqueCount="521">
  <si>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</si>
  <si>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</si>
  <si>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</si>
  <si>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</si>
  <si>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</si>
  <si>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</si>
  <si>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</si>
  <si>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</si>
  <si>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</si>
  <si>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</si>
  <si>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</si>
  <si>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</si>
  <si>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</si>
  <si>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Sangerhausen (047)</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</si>
  <si>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</si>
  <si>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</si>
  <si>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</si>
  <si>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</si>
  <si>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</si>
  <si>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</si>
  <si>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</si>
  <si>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</si>
  <si>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</si>
  <si>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</si>
  <si>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</si>
  <si>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</si>
  <si>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</si>
  <si>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</si>
  <si>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</si>
  <si>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</si>
  <si>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</si>
  <si>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</si>
  <si>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</si>
  <si>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</si>
  <si>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</si>
  <si>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</si>
  <si>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</si>
  <si>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</si>
  <si>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</si>
  <si>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</si>
  <si>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</si>
  <si>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</si>
  <si>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</si>
  <si>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</si>
  <si>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</si>
  <si>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</si>
  <si>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</si>
  <si>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</si>
  <si>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</si>
  <si>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</si>
  <si>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</si>
  <si>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</si>
  <si>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</si>
  <si>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</si>
  <si>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</si>
  <si>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</si>
  <si>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</si>
  <si>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</si>
  <si>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</si>
  <si>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</si>
  <si>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</si>
  <si>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</si>
  <si>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</si>
  <si>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</si>
  <si>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</si>
  <si>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</si>
  <si>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</si>
  <si>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</si>
  <si>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</si>
  <si>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</si>
  <si>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</si>
  <si>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</si>
  <si>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</si>
  <si>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</si>
  <si>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</si>
  <si>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</si>
  <si>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</si>
  <si>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</si>
  <si>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</si>
  <si>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</si>
  <si>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</si>
  <si>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</si>
  <si>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</si>
  <si>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</si>
  <si>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</si>
  <si>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</si>
  <si>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</si>
  <si>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</si>
  <si>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</si>
  <si>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</si>
  <si>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</si>
  <si>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</si>
  <si>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Sangerhausen (047);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</si>
  <si>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</si>
  <si>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</si>
  <si>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</si>
  <si>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</si>
  <si>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</si>
  <si>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</si>
  <si>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</si>
  <si>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</si>
  <si>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</si>
  <si>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</si>
  <si>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</si>
  <si>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</si>
  <si>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</si>
  <si>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</si>
  <si>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</si>
  <si>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</si>
  <si>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</si>
  <si>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</si>
  <si>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</si>
  <si>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</si>
  <si>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</si>
  <si>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</si>
  <si>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</si>
  <si>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</si>
  <si>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</si>
  <si>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</si>
  <si>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</si>
  <si>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</si>
  <si>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</si>
  <si>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</si>
  <si>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</si>
  <si>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</si>
  <si>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</si>
  <si>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</si>
  <si>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</si>
  <si>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</si>
  <si>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Sachsen-Anhalt/Thüringen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</si>
  <si>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</si>
  <si>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</si>
  <si>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</si>
  <si>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</si>
  <si>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</si>
  <si>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</si>
  <si>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</si>
  <si>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</si>
  <si>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</si>
  <si>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</si>
  <si>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</si>
  <si>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</si>
  <si>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</si>
  <si>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</si>
  <si>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</si>
  <si>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</si>
  <si>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</si>
  <si>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</si>
  <si>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</si>
  <si>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</si>
  <si>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</si>
  <si>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</si>
  <si>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</si>
  <si>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</si>
  <si>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</si>
  <si>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</si>
  <si>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</si>
  <si>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</si>
  <si>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</si>
  <si>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</si>
  <si>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</si>
  <si>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</si>
  <si>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</si>
  <si>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</si>
  <si>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</si>
  <si>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</si>
  <si>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</si>
  <si>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</si>
  <si>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</si>
  <si>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</si>
  <si>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</si>
  <si>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</si>
  <si>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</si>
  <si>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</si>
  <si>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</si>
  <si>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</si>
  <si>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</si>
  <si>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</si>
  <si>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</si>
  <si>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</si>
  <si>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</si>
  <si>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</si>
  <si>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</si>
  <si>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Sangerhausen (047)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</si>
  <si>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</si>
  <si>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</si>
  <si>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</si>
  <si>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</si>
  <si>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</si>
  <si>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</si>
  <si>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</si>
  <si>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</si>
  <si>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</si>
  <si>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</si>
  <si>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</si>
  <si>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</si>
  <si>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</si>
  <si>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</si>
  <si>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</si>
  <si>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</si>
  <si>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</si>
  <si>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</si>
  <si>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</si>
  <si>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</si>
  <si>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</si>
  <si>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</si>
  <si>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</si>
  <si>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</si>
  <si>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</si>
  <si>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</si>
  <si>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</si>
  <si>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</si>
  <si>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</si>
  <si>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</si>
  <si>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</si>
  <si>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</si>
  <si>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</si>
  <si>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</si>
  <si>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</si>
  <si>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</si>
  <si>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</si>
  <si>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</si>
  <si>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</si>
  <si>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</si>
  <si>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</si>
  <si>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</si>
  <si>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</si>
  <si>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</si>
  <si>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</si>
  <si>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</si>
  <si>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</si>
  <si>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</si>
  <si>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</si>
  <si>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</si>
  <si>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</si>
  <si>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</si>
  <si>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</si>
  <si>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</si>
  <si>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</si>
  <si>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</si>
  <si>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</si>
  <si>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</si>
  <si>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</si>
  <si>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</si>
  <si>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</si>
  <si>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</si>
  <si>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</si>
  <si>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</si>
  <si>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</si>
  <si>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</si>
  <si>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</si>
  <si>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</si>
  <si>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</si>
  <si>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</si>
  <si>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</si>
  <si>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</si>
  <si>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</si>
  <si>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</si>
  <si>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</si>
  <si>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</si>
  <si>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</si>
  <si>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</si>
  <si>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</si>
  <si>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</si>
  <si>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</si>
  <si>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</si>
  <si>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</si>
  <si>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</si>
  <si>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</si>
  <si>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</si>
  <si>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</si>
  <si>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</si>
  <si>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</si>
  <si>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</si>
  <si>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</si>
  <si>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</si>
  <si>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</si>
  <si>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</si>
  <si>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</si>
  <si>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</si>
  <si>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</si>
  <si>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</si>
  <si>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</si>
  <si>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</si>
  <si>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</si>
  <si>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</si>
  <si>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</si>
  <si>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</si>
  <si>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</si>
  <si>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</si>
  <si>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</si>
  <si>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</si>
  <si>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</si>
  <si>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</si>
  <si>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</si>
  <si>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</si>
  <si>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</si>
  <si>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</si>
  <si>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</si>
  <si>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</si>
  <si>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</si>
  <si>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</si>
  <si>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</si>
  <si>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</si>
  <si>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</si>
  <si>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</si>
  <si>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</si>
  <si>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</si>
  <si>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</si>
  <si>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</si>
  <si>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</si>
  <si>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</si>
  <si>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</si>
  <si>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</si>
  <si>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</si>
  <si>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</si>
  <si>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</si>
  <si>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</si>
  <si>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</si>
  <si>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</si>
  <si>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</si>
  <si>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</si>
  <si>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</si>
  <si>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</si>
  <si>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</si>
  <si>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</si>
  <si>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</si>
  <si>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Sangerhausen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</si>
  <si>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</si>
  <si>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</si>
  <si>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</si>
  <si>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</si>
  <si>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</si>
  <si>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</si>
  <si>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</si>
  <si>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</si>
  <si>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</si>
  <si>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</si>
  <si>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</si>
  <si>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</si>
  <si>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</si>
  <si>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</si>
  <si>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</si>
  <si>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</si>
  <si>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</si>
  <si>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</si>
  <si>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</si>
  <si>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</si>
  <si>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</si>
  <si>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</si>
  <si>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</si>
  <si>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</si>
  <si>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</si>
  <si>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</si>
  <si>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</si>
  <si>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</si>
  <si>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</si>
  <si>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</si>
  <si>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</si>
  <si>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</si>
  <si>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</si>
  <si>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</si>
  <si>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</si>
  <si>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</si>
  <si>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</si>
  <si>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</si>
  <si>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</si>
  <si>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</si>
  <si>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</si>
  <si>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</si>
  <si>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</si>
  <si>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</si>
  <si>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</si>
  <si>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</si>
  <si>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Sangerhausen (047);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</si>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</sst>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{A003D04D-7F2F-4B77-ABF0-EDB829578836}</c15:txfldGUID>
                      <c15:f>Daten_Diagramme!$D$6</c15:f>
                      <c15:dlblFieldTableCache>
                        <c:ptCount val="1"/>
                        <c:pt idx="0">
                          <c:v>-1.3</c:v>
                        </c:pt>
                      </c15:dlblFieldTableCache>
                    </c15:dlblFTEntry>
                  </c15:dlblFieldTable>
                  <c15:showDataLabelsRange val="0"/>
                </c:ext>
                <c:ext xmlns:c16="http://schemas.microsoft.com/office/drawing/2014/chart" uri="{C3380CC4-5D6E-409C-BE32-E72D297353CC}">
                  <c16:uniqueId val="{00000000-B559-4CE0-AD03-338971B8E1E5}"/>
                </c:ext>
              </c:extLst>
            </c:dLbl>
            <c:dLbl>
              <c:idx val="1"/>
              <c:tx>
                <c:strRef>
                  <c:f>Daten_Diagramme!$D$7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{7873FC1E-302C-4135-9F46-D00CEB08F223}</c15:txfldGUID>
                      <c15:f>Daten_Diagramme!$D$7</c15:f>
                      <c15:dlblFieldTableCache>
                        <c:ptCount val="1"/>
                        <c:pt idx="0">
                          <c:v>-0.2</c:v>
                        </c:pt>
                      </c15:dlblFieldTableCache>
                    </c15:dlblFTEntry>
                  </c15:dlblFieldTable>
                  <c15:showDataLabelsRange val="0"/>
                </c:ext>
                <c:ext xmlns:c16="http://schemas.microsoft.com/office/drawing/2014/chart" uri="{C3380CC4-5D6E-409C-BE32-E72D297353CC}">
                  <c16:uniqueId val="{00000001-B559-4CE0-AD03-338971B8E1E5}"/>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{D3E93286-9625-40D6-89C9-806068372146}</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B559-4CE0-AD03-338971B8E1E5}"/>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{D1980BAE-F717-4AAD-B51F-AC348D16C1A8}</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B559-4CE0-AD03-338971B8E1E5}"/>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-1.2551602357601355</c:v>
                </c:pt>
                <c:pt idx="1">
                  <c:v>-0.19765179914377964</c:v>
                </c:pt>
                <c:pt idx="2">
                  <c:v>0.95490282911153723</c:v>
                </c:pt>
                <c:pt idx="3">
                  <c:v>1.0875687030768</c:v>
                </c:pt>
              </c:numCache>
            </c:numRef>
          </c:val>
          <c:extLst>
            <c:ext xmlns:c16="http://schemas.microsoft.com/office/drawing/2014/chart" uri="{C3380CC4-5D6E-409C-BE32-E72D297353CC}">
              <c16:uniqueId val="{00000004-B559-4CE0-AD03-338971B8E1E5}"/>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{603D5D9C-B67C-466C-B979-00096E0FEA54}</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B559-4CE0-AD03-338971B8E1E5}"/>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{F67C683E-2979-4334-A97E-083311099198}</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B559-4CE0-AD03-338971B8E1E5}"/>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{8C645E6F-153F-4F63-8549-1E0EF97178C1}</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B559-4CE0-AD03-338971B8E1E5}"/>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{455387A0-A314-4F93-A2B7-E40B444C240F}</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B559-4CE0-AD03-338971B8E1E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B559-4CE0-AD03-338971B8E1E5}"/>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559-4CE0-AD03-338971B8E1E5}"/>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{A6A81403-4747-4449-87D3-60C62396FB8A}</c15:txfldGUID>
                      <c15:f>Daten_Diagramme!$E$6</c15:f>
                      <c15:dlblFieldTableCache>
                        <c:ptCount val="1"/>
                        <c:pt idx="0">
                          <c:v>-4.4</c:v>
                        </c:pt>
                      </c15:dlblFieldTableCache>
                    </c15:dlblFTEntry>
                  </c15:dlblFieldTable>
                  <c15:showDataLabelsRange val="0"/>
                </c:ext>
                <c:ext xmlns:c16="http://schemas.microsoft.com/office/drawing/2014/chart" uri="{C3380CC4-5D6E-409C-BE32-E72D297353CC}">
                  <c16:uniqueId val="{00000000-DBBD-4E74-A546-61AAE8824B19}"/>
                </c:ext>
              </c:extLst>
            </c:dLbl>
            <c:dLbl>
              <c:idx val="1"/>
              <c:tx>
                <c:strRef>
                  <c:f>Daten_Diagramme!$E$7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{893EE7B1-490E-4806-A5F8-421AA98537BD}</c15:txfldGUID>
                      <c15:f>Daten_Diagramme!$E$7</c15:f>
                      <c15:dlblFieldTableCache>
                        <c:ptCount val="1"/>
                        <c:pt idx="0">
                          <c:v>-3.1</c:v>
                        </c:pt>
                      </c15:dlblFieldTableCache>
                    </c15:dlblFTEntry>
                  </c15:dlblFieldTable>
                  <c15:showDataLabelsRange val="0"/>
                </c:ext>
                <c:ext xmlns:c16="http://schemas.microsoft.com/office/drawing/2014/chart" uri="{C3380CC4-5D6E-409C-BE32-E72D297353CC}">
                  <c16:uniqueId val="{00000001-DBBD-4E74-A546-61AAE8824B19}"/>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{3AFC48B7-8266-45BC-991D-261ABB73ACF2}</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DBBD-4E74-A546-61AAE8824B19}"/>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{16D63871-125E-4198-971B-2C9DA4D087A2}</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DBBD-4E74-A546-61AAE8824B1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-4.4321856572189464</c:v>
                </c:pt>
                <c:pt idx="1">
                  <c:v>-3.074721427182038</c:v>
                </c:pt>
                <c:pt idx="2">
                  <c:v>-3.6279896103654186</c:v>
                </c:pt>
                <c:pt idx="3">
                  <c:v>-2.8655893304673015</c:v>
                </c:pt>
              </c:numCache>
            </c:numRef>
          </c:val>
          <c:extLst>
            <c:ext xmlns:c16="http://schemas.microsoft.com/office/drawing/2014/chart" uri="{C3380CC4-5D6E-409C-BE32-E72D297353CC}">
              <c16:uniqueId val="{00000004-DBBD-4E74-A546-61AAE8824B19}"/>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{7661E250-830D-4FD1-AAE5-CBC3A004FE04}</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DBBD-4E74-A546-61AAE8824B19}"/>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{73530B86-023A-473E-8D2B-B8430DCAC02F}</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DBBD-4E74-A546-61AAE8824B19}"/>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{259E3676-084D-484F-86B1-77E7139994E6}</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DBBD-4E74-A546-61AAE8824B19}"/>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{09E1F17A-FA55-499B-BC0C-6F7794A82747}</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DBBD-4E74-A546-61AAE8824B1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DBBD-4E74-A546-61AAE8824B19}"/>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BBD-4E74-A546-61AAE8824B19}"/>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{75D4A045-2CD3-46C8-9342-DD968BB50C17}</c15:txfldGUID>
                      <c15:f>Daten_Diagramme!$D$14</c15:f>
                      <c15:dlblFieldTableCache>
                        <c:ptCount val="1"/>
                        <c:pt idx="0">
                          <c:v>-1.3</c:v>
                        </c:pt>
                      </c15:dlblFieldTableCache>
                    </c15:dlblFTEntry>
                  </c15:dlblFieldTable>
                  <c15:showDataLabelsRange val="0"/>
                </c:ext>
                <c:ext xmlns:c16="http://schemas.microsoft.com/office/drawing/2014/chart" uri="{C3380CC4-5D6E-409C-BE32-E72D297353CC}">
                  <c16:uniqueId val="{00000000-2EF0-480D-9ACC-80F050A8453A}"/>
                </c:ext>
              </c:extLst>
            </c:dLbl>
            <c:dLbl>
              <c:idx val="1"/>
              <c:tx>
                <c:strRef>
                  <c:f>Daten_Diagramme!$D$15</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{7FD74E50-D6C6-41E1-8DAA-544944070106}</c15:txfldGUID>
                      <c15:f>Daten_Diagramme!$D$15</c15:f>
                      <c15:dlblFieldTableCache>
                        <c:ptCount val="1"/>
                        <c:pt idx="0">
                          <c:v>-3.4</c:v>
                        </c:pt>
                      </c15:dlblFieldTableCache>
                    </c15:dlblFTEntry>
                  </c15:dlblFieldTable>
                  <c15:showDataLabelsRange val="0"/>
                </c:ext>
                <c:ext xmlns:c16="http://schemas.microsoft.com/office/drawing/2014/chart" uri="{C3380CC4-5D6E-409C-BE32-E72D297353CC}">
                  <c16:uniqueId val="{00000001-2EF0-480D-9ACC-80F050A8453A}"/>
                </c:ext>
              </c:extLst>
            </c:dLbl>
            <c:dLbl>
              <c:idx val="2"/>
              <c:tx>
                <c:strRef>
                  <c:f>Daten_Diagramme!$D$16</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{8BC8E654-9D17-42E1-ACA9-E5BC336A43FB}</c15:txfldGUID>
                      <c15:f>Daten_Diagramme!$D$16</c15:f>
                      <c15:dlblFieldTableCache>
                        <c:ptCount val="1"/>
                        <c:pt idx="0">
                          <c:v>-5.7</c:v>
                        </c:pt>
                      </c15:dlblFieldTableCache>
                    </c15:dlblFTEntry>
                  </c15:dlblFieldTable>
                  <c15:showDataLabelsRange val="0"/>
                </c:ext>
                <c:ext xmlns:c16="http://schemas.microsoft.com/office/drawing/2014/chart" uri="{C3380CC4-5D6E-409C-BE32-E72D297353CC}">
                  <c16:uniqueId val="{00000002-2EF0-480D-9ACC-80F050A8453A}"/>
                </c:ext>
              </c:extLst>
            </c:dLbl>
            <c:dLbl>
              <c:idx val="3"/>
              <c:tx>
                <c:strRef>
                  <c:f>Daten_Diagramme!$D$17</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{A922D039-8A0F-4E3A-89D9-9C2D2D1EC386}</c15:txfldGUID>
                      <c15:f>Daten_Diagramme!$D$17</c15:f>
                      <c15:dlblFieldTableCache>
                        <c:ptCount val="1"/>
                        <c:pt idx="0">
                          <c:v>-5.1</c:v>
                        </c:pt>
                      </c15:dlblFieldTableCache>
                    </c15:dlblFTEntry>
                  </c15:dlblFieldTable>
                  <c15:showDataLabelsRange val="0"/>
                </c:ext>
                <c:ext xmlns:c16="http://schemas.microsoft.com/office/drawing/2014/chart" uri="{C3380CC4-5D6E-409C-BE32-E72D297353CC}">
                  <c16:uniqueId val="{00000003-2EF0-480D-9ACC-80F050A8453A}"/>
                </c:ext>
              </c:extLst>
            </c:dLbl>
            <c:dLbl>
              <c:idx val="4"/>
              <c:tx>
                <c:strRef>
                  <c:f>Daten_Diagramme!$D$18</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{C218726E-7237-4374-A620-6924A3677407}</c15:txfldGUID>
                      <c15:f>Daten_Diagramme!$D$18</c15:f>
                      <c15:dlblFieldTableCache>
                        <c:ptCount val="1"/>
                        <c:pt idx="0">
                          <c:v>-4.4</c:v>
                        </c:pt>
                      </c15:dlblFieldTableCache>
                    </c15:dlblFTEntry>
                  </c15:dlblFieldTable>
                  <c15:showDataLabelsRange val="0"/>
                </c:ext>
                <c:ext xmlns:c16="http://schemas.microsoft.com/office/drawing/2014/chart" uri="{C3380CC4-5D6E-409C-BE32-E72D297353CC}">
                  <c16:uniqueId val="{00000004-2EF0-480D-9ACC-80F050A8453A}"/>
                </c:ext>
              </c:extLst>
            </c:dLbl>
            <c:dLbl>
              <c:idx val="5"/>
              <c:tx>
                <c:strRef>
                  <c:f>Daten_Diagramme!$D$19</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{F38C60FF-7397-4F56-AE83-799BA3ECD875}</c15:txfldGUID>
                      <c15:f>Daten_Diagramme!$D$19</c15:f>
                      <c15:dlblFieldTableCache>
                        <c:ptCount val="1"/>
                        <c:pt idx="0">
                          <c:v>-6.9</c:v>
                        </c:pt>
                      </c15:dlblFieldTableCache>
                    </c15:dlblFTEntry>
                  </c15:dlblFieldTable>
                  <c15:showDataLabelsRange val="0"/>
                </c:ext>
                <c:ext xmlns:c16="http://schemas.microsoft.com/office/drawing/2014/chart" uri="{C3380CC4-5D6E-409C-BE32-E72D297353CC}">
                  <c16:uniqueId val="{00000005-2EF0-480D-9ACC-80F050A8453A}"/>
                </c:ext>
              </c:extLst>
            </c:dLbl>
            <c:dLbl>
              <c:idx val="6"/>
              <c:tx>
                <c:strRef>
                  <c:f>Daten_Diagramme!$D$20</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{03721EE3-CE21-4E28-92FE-FFB09C81C979}</c15:txfldGUID>
                      <c15:f>Daten_Diagramme!$D$20</c15:f>
                      <c15:dlblFieldTableCache>
                        <c:ptCount val="1"/>
                        <c:pt idx="0">
                          <c:v>0.3</c:v>
                        </c:pt>
                      </c15:dlblFieldTableCache>
                    </c15:dlblFTEntry>
                  </c15:dlblFieldTable>
                  <c15:showDataLabelsRange val="0"/>
                </c:ext>
                <c:ext xmlns:c16="http://schemas.microsoft.com/office/drawing/2014/chart" uri="{C3380CC4-5D6E-409C-BE32-E72D297353CC}">
                  <c16:uniqueId val="{00000006-2EF0-480D-9ACC-80F050A8453A}"/>
                </c:ext>
              </c:extLst>
            </c:dLbl>
            <c:dLbl>
              <c:idx val="7"/>
              <c:tx>
                <c:strRef>
                  <c:f>Daten_Diagramme!$D$21</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{DA87BE38-C43F-47AB-B4B8-641131B9B98E}</c15:txfldGUID>
                      <c15:f>Daten_Diagramme!$D$21</c15:f>
                      <c15:dlblFieldTableCache>
                        <c:ptCount val="1"/>
                        <c:pt idx="0">
                          <c:v>-0.4</c:v>
                        </c:pt>
                      </c15:dlblFieldTableCache>
                    </c15:dlblFTEntry>
                  </c15:dlblFieldTable>
                  <c15:showDataLabelsRange val="0"/>
                </c:ext>
                <c:ext xmlns:c16="http://schemas.microsoft.com/office/drawing/2014/chart" uri="{C3380CC4-5D6E-409C-BE32-E72D297353CC}">
                  <c16:uniqueId val="{00000007-2EF0-480D-9ACC-80F050A8453A}"/>
                </c:ext>
              </c:extLst>
            </c:dLbl>
            <c:dLbl>
              <c:idx val="8"/>
              <c:tx>
                <c:strRef>
                  <c:f>Daten_Diagramme!$D$22</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{6693F6E9-2813-474B-A8DC-6C7AA27B1AD4}</c15:txfldGUID>
                      <c15:f>Daten_Diagramme!$D$22</c15:f>
                      <c15:dlblFieldTableCache>
                        <c:ptCount val="1"/>
                        <c:pt idx="0">
                          <c:v>0.5</c:v>
                        </c:pt>
                      </c15:dlblFieldTableCache>
                    </c15:dlblFTEntry>
                  </c15:dlblFieldTable>
                  <c15:showDataLabelsRange val="0"/>
                </c:ext>
                <c:ext xmlns:c16="http://schemas.microsoft.com/office/drawing/2014/chart" uri="{C3380CC4-5D6E-409C-BE32-E72D297353CC}">
                  <c16:uniqueId val="{00000008-2EF0-480D-9ACC-80F050A8453A}"/>
                </c:ext>
              </c:extLst>
            </c:dLbl>
            <c:dLbl>
              <c:idx val="9"/>
              <c:tx>
                <c:strRef>
                  <c:f>Daten_Diagramme!$D$23</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{757D9886-F1E3-4CFD-A525-60C9A13F7305}</c15:txfldGUID>
                      <c15:f>Daten_Diagramme!$D$23</c15:f>
                      <c15:dlblFieldTableCache>
                        <c:ptCount val="1"/>
                        <c:pt idx="0">
                          <c:v>-3.9</c:v>
                        </c:pt>
                      </c15:dlblFieldTableCache>
                    </c15:dlblFTEntry>
                  </c15:dlblFieldTable>
                  <c15:showDataLabelsRange val="0"/>
                </c:ext>
                <c:ext xmlns:c16="http://schemas.microsoft.com/office/drawing/2014/chart" uri="{C3380CC4-5D6E-409C-BE32-E72D297353CC}">
                  <c16:uniqueId val="{00000009-2EF0-480D-9ACC-80F050A8453A}"/>
                </c:ext>
              </c:extLst>
            </c:dLbl>
            <c:dLbl>
              <c:idx val="10"/>
              <c:tx>
                <c:strRef>
                  <c:f>Daten_Diagramme!$D$24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{56787F4C-5FCE-42E7-8D96-59A721DBBA17}</c15:txfldGUID>
                      <c15:f>Daten_Diagramme!$D$24</c15:f>
                      <c15:dlblFieldTableCache>
                        <c:ptCount val="1"/>
                        <c:pt idx="0">
                          <c:v>1.1</c:v>
                        </c:pt>
                      </c15:dlblFieldTableCache>
                    </c15:dlblFTEntry>
                  </c15:dlblFieldTable>
                  <c15:showDataLabelsRange val="0"/>
                </c:ext>
                <c:ext xmlns:c16="http://schemas.microsoft.com/office/drawing/2014/chart" uri="{C3380CC4-5D6E-409C-BE32-E72D297353CC}">
                  <c16:uniqueId val="{0000000A-2EF0-480D-9ACC-80F050A8453A}"/>
                </c:ext>
              </c:extLst>
            </c:dLbl>
            <c:dLbl>
              <c:idx val="11"/>
              <c:tx>
                <c:strRef>
                  <c:f>Daten_Diagramme!$D$25</c:f>
                  <c:strCache>
                    <c:ptCount val="1"/>
                    <c:pt idx="0">
                      <c:v>-12.3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{7EB2A75B-2F74-4A2B-86C4-D4F20CAF0762}</c15:txfldGUID>
                      <c15:f>Daten_Diagramme!$D$25</c15:f>
                      <c15:dlblFieldTableCache>
                        <c:ptCount val="1"/>
                        <c:pt idx="0">
                          <c:v>-12.3</c:v>
                        </c:pt>
                      </c15:dlblFieldTableCache>
                    </c15:dlblFTEntry>
                  </c15:dlblFieldTable>
                  <c15:showDataLabelsRange val="0"/>
                </c:ext>
                <c:ext xmlns:c16="http://schemas.microsoft.com/office/drawing/2014/chart" uri="{C3380CC4-5D6E-409C-BE32-E72D297353CC}">
                  <c16:uniqueId val="{0000000B-2EF0-480D-9ACC-80F050A8453A}"/>
                </c:ext>
              </c:extLst>
            </c:dLbl>
            <c:dLbl>
              <c:idx val="12"/>
              <c:tx>
                <c:strRef>
                  <c:f>Daten_Diagramme!$D$26</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{01EC9411-149D-4CDD-A8A6-48E9ED3E85B2}</c15:txfldGUID>
                      <c15:f>Daten_Diagramme!$D$26</c15:f>
                      <c15:dlblFieldTableCache>
                        <c:ptCount val="1"/>
                        <c:pt idx="0">
                          <c:v>2.2</c:v>
                        </c:pt>
                      </c15:dlblFieldTableCache>
                    </c15:dlblFTEntry>
                  </c15:dlblFieldTable>
                  <c15:showDataLabelsRange val="0"/>
                </c:ext>
                <c:ext xmlns:c16="http://schemas.microsoft.com/office/drawing/2014/chart" uri="{C3380CC4-5D6E-409C-BE32-E72D297353CC}">
                  <c16:uniqueId val="{0000000C-2EF0-480D-9ACC-80F050A8453A}"/>
                </c:ext>
              </c:extLst>
            </c:dLbl>
            <c:dLbl>
              <c:idx val="13"/>
              <c:tx>
                <c:strRef>
                  <c:f>Daten_Diagramme!$D$27</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{52542134-3D67-4802-B646-B8CA937166CD}</c15:txfldGUID>
                      <c15:f>Daten_Diagramme!$D$27</c15:f>
                      <c15:dlblFieldTableCache>
                        <c:ptCount val="1"/>
                        <c:pt idx="0">
                          <c:v>4.2</c:v>
                        </c:pt>
                      </c15:dlblFieldTableCache>
                    </c15:dlblFTEntry>
                  </c15:dlblFieldTable>
                  <c15:showDataLabelsRange val="0"/>
                </c:ext>
                <c:ext xmlns:c16="http://schemas.microsoft.com/office/drawing/2014/chart" uri="{C3380CC4-5D6E-409C-BE32-E72D297353CC}">
                  <c16:uniqueId val="{0000000D-2EF0-480D-9ACC-80F050A8453A}"/>
                </c:ext>
              </c:extLst>
            </c:dLbl>
            <c:dLbl>
              <c:idx val="14"/>
              <c:tx>
                <c:strRef>
                  <c:f>Daten_Diagramme!$D$28</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{5371A180-8AF1-4889-8193-7C3FF98C104C}</c15:txfldGUID>
                      <c15:f>Daten_Diagramme!$D$28</c15:f>
                      <c15:dlblFieldTableCache>
                        <c:ptCount val="1"/>
                        <c:pt idx="0">
                          <c:v>-6.7</c:v>
                        </c:pt>
                      </c15:dlblFieldTableCache>
                    </c15:dlblFTEntry>
                  </c15:dlblFieldTable>
                  <c15:showDataLabelsRange val="0"/>
                </c:ext>
                <c:ext xmlns:c16="http://schemas.microsoft.com/office/drawing/2014/chart" uri="{C3380CC4-5D6E-409C-BE32-E72D297353CC}">
                  <c16:uniqueId val="{0000000E-2EF0-480D-9ACC-80F050A8453A}"/>
                </c:ext>
              </c:extLst>
            </c:dLbl>
            <c:dLbl>
              <c:idx val="15"/>
              <c:tx>
                <c:strRef>
                  <c:f>Daten_Diagramme!$D$29</c:f>
                  <c:strCache>
                    <c:ptCount val="1"/>
                    <c:pt idx="0">
                      <c:v>-24.0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{0013B3D5-892B-4331-BBF5-ACB0F3B8CA43}</c15:txfldGUID>
                      <c15:f>Daten_Diagramme!$D$29</c15:f>
                      <c15:dlblFieldTableCache>
                        <c:ptCount val="1"/>
                        <c:pt idx="0">
                          <c:v>-24.0</c:v>
                        </c:pt>
                      </c15:dlblFieldTableCache>
                    </c15:dlblFTEntry>
                  </c15:dlblFieldTable>
                  <c15:showDataLabelsRange val="0"/>
                </c:ext>
                <c:ext xmlns:c16="http://schemas.microsoft.com/office/drawing/2014/chart" uri="{C3380CC4-5D6E-409C-BE32-E72D297353CC}">
                  <c16:uniqueId val="{0000000F-2EF0-480D-9ACC-80F050A8453A}"/>
                </c:ext>
              </c:extLst>
            </c:dLbl>
            <c:dLbl>
              <c:idx val="16"/>
              <c:tx>
                <c:strRef>
                  <c:f>Daten_Diagramme!$D$30</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{13F4FE8E-ACF9-4133-9551-A74C98405111}</c15:txfldGUID>
                      <c15:f>Daten_Diagramme!$D$30</c15:f>
                      <c15:dlblFieldTableCache>
                        <c:ptCount val="1"/>
                        <c:pt idx="0">
                          <c:v>-0.2</c:v>
                        </c:pt>
                      </c15:dlblFieldTableCache>
                    </c15:dlblFTEntry>
                  </c15:dlblFieldTable>
                  <c15:showDataLabelsRange val="0"/>
                </c:ext>
                <c:ext xmlns:c16="http://schemas.microsoft.com/office/drawing/2014/chart" uri="{C3380CC4-5D6E-409C-BE32-E72D297353CC}">
                  <c16:uniqueId val="{00000010-2EF0-480D-9ACC-80F050A8453A}"/>
                </c:ext>
              </c:extLst>
            </c:dLbl>
            <c:dLbl>
              <c:idx val="17"/>
              <c:tx>
                <c:strRef>
                  <c:f>Daten_Diagramme!$D$31</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{B5A199B4-6AB2-4C0A-B793-D1B83471B49D}</c15:txfldGUID>
                      <c15:f>Daten_Diagramme!$D$31</c15:f>
                      <c15:dlblFieldTableCache>
                        <c:ptCount val="1"/>
                        <c:pt idx="0">
                          <c:v>7.4</c:v>
                        </c:pt>
                      </c15:dlblFieldTableCache>
                    </c15:dlblFTEntry>
                  </c15:dlblFieldTable>
                  <c15:showDataLabelsRange val="0"/>
                </c:ext>
                <c:ext xmlns:c16="http://schemas.microsoft.com/office/drawing/2014/chart" uri="{C3380CC4-5D6E-409C-BE32-E72D297353CC}">
                  <c16:uniqueId val="{00000011-2EF0-480D-9ACC-80F050A8453A}"/>
                </c:ext>
              </c:extLst>
            </c:dLbl>
            <c:dLbl>
              <c:idx val="18"/>
              <c:tx>
                <c:strRef>
                  <c:f>Daten_Diagramme!$D$32</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{A1C30868-0DF7-4CB0-8F59-A53660EBEF2A}</c15:txfldGUID>
                      <c15:f>Daten_Diagramme!$D$32</c15:f>
                      <c15:dlblFieldTableCache>
                        <c:ptCount val="1"/>
                        <c:pt idx="0">
                          <c:v>0.3</c:v>
                        </c:pt>
                      </c15:dlblFieldTableCache>
                    </c15:dlblFTEntry>
                  </c15:dlblFieldTable>
                  <c15:showDataLabelsRange val="0"/>
                </c:ext>
                <c:ext xmlns:c16="http://schemas.microsoft.com/office/drawing/2014/chart" uri="{C3380CC4-5D6E-409C-BE32-E72D297353CC}">
                  <c16:uniqueId val="{00000012-2EF0-480D-9ACC-80F050A8453A}"/>
                </c:ext>
              </c:extLst>
            </c:dLbl>
            <c:dLbl>
              <c:idx val="19"/>
              <c:tx>
                <c:strRef>
                  <c:f>Daten_Diagramme!$D$33</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{5D79E617-F0F4-4FD7-9564-5F6ACF25BD2A}</c15:txfldGUID>
                      <c15:f>Daten_Diagramme!$D$33</c15:f>
                      <c15:dlblFieldTableCache>
                        <c:ptCount val="1"/>
                        <c:pt idx="0">
                          <c:v>1.5</c:v>
                        </c:pt>
                      </c15:dlblFieldTableCache>
                    </c15:dlblFTEntry>
                  </c15:dlblFieldTable>
                  <c15:showDataLabelsRange val="0"/>
                </c:ext>
                <c:ext xmlns:c16="http://schemas.microsoft.com/office/drawing/2014/chart" uri="{C3380CC4-5D6E-409C-BE32-E72D297353CC}">
                  <c16:uniqueId val="{00000013-2EF0-480D-9ACC-80F050A8453A}"/>
                </c:ext>
              </c:extLst>
            </c:dLbl>
            <c:dLbl>
              <c:idx val="20"/>
              <c:tx>
                <c:strRef>
                  <c:f>Daten_Diagramme!$D$34</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{15B91181-4D8D-41E0-AA15-E4EDE8962468}</c15:txfldGUID>
                      <c15:f>Daten_Diagramme!$D$34</c15:f>
                      <c15:dlblFieldTableCache>
                        <c:ptCount val="1"/>
                        <c:pt idx="0">
                          <c:v>2.0</c:v>
                        </c:pt>
                      </c15:dlblFieldTableCache>
                    </c15:dlblFTEntry>
                  </c15:dlblFieldTable>
                  <c15:showDataLabelsRange val="0"/>
                </c:ext>
                <c:ext xmlns:c16="http://schemas.microsoft.com/office/drawing/2014/chart" uri="{C3380CC4-5D6E-409C-BE32-E72D297353CC}">
                  <c16:uniqueId val="{00000014-2EF0-480D-9ACC-80F050A8453A}"/>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{4E093591-108D-48CC-9072-9BD31556B429}</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2EF0-480D-9ACC-80F050A8453A}"/>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{6B9EBF5F-13A8-4198-ABCB-423C6BBB38EE}</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2EF0-480D-9ACC-80F050A8453A}"/>
                </c:ext>
              </c:extLst>
            </c:dLbl>
            <c:dLbl>
              <c:idx val="23"/>
              <c:tx>
                <c:strRef>
                  <c:f>Daten_Diagramme!$D$37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{CE250241-D9F4-407F-B74F-C2985CD68E70}</c15:txfldGUID>
                      <c15:f>Daten_Diagramme!$D$37</c15:f>
                      <c15:dlblFieldTableCache>
                        <c:ptCount val="1"/>
                        <c:pt idx="0">
                          <c:v>-3.4</c:v>
                        </c:pt>
                      </c15:dlblFieldTableCache>
                    </c15:dlblFTEntry>
                  </c15:dlblFieldTable>
                  <c15:showDataLabelsRange val="0"/>
                </c:ext>
                <c:ext xmlns:c16="http://schemas.microsoft.com/office/drawing/2014/chart" uri="{C3380CC4-5D6E-409C-BE32-E72D297353CC}">
                  <c16:uniqueId val="{00000017-2EF0-480D-9ACC-80F050A8453A}"/>
                </c:ext>
              </c:extLst>
            </c:dLbl>
            <c:dLbl>
              <c:idx val="24"/>
              <c:layout>
                <c:manualLayout>
                  <c:x val="4.7769028871392123E-3"/>
                  <c:y val="-4.6876052205785108E-5"/>
                </c:manualLayout>
              </c:layout>
              <c:tx>
                <c:strRef>
                  <c:f>Daten_Diagramme!$D$38</c:f>
                  <c:strCache>
                    <c:ptCount val="1"/>
                    <c:pt idx="0">
                      <c:v>-4.0</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{E84F2476-2801-4A21-92AA-7B7DDC580D20}</c15:txfldGUID>
                      <c15:f>Daten_Diagramme!$D$38</c15:f>
                      <c15:dlblFieldTableCache>
                        <c:ptCount val="1"/>
                        <c:pt idx="0">
                          <c:v>-4.0</c:v>
                        </c:pt>
                      </c15:dlblFieldTableCache>
                    </c15:dlblFTEntry>
                  </c15:dlblFieldTable>
                  <c15:showDataLabelsRange val="0"/>
                </c:ext>
                <c:ext xmlns:c16="http://schemas.microsoft.com/office/drawing/2014/chart" uri="{C3380CC4-5D6E-409C-BE32-E72D297353CC}">
                  <c16:uniqueId val="{00000018-2EF0-480D-9ACC-80F050A8453A}"/>
                </c:ext>
              </c:extLst>
            </c:dLbl>
            <c:dLbl>
              <c:idx val="25"/>
              <c:tx>
                <c:strRef>
                  <c:f>Daten_Diagramme!$D$39</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{E1213164-1F79-4F5F-9D2D-3A297B98BE6D}</c15:txfldGUID>
                      <c15:f>Daten_Diagramme!$D$39</c15:f>
                      <c15:dlblFieldTableCache>
                        <c:ptCount val="1"/>
                        <c:pt idx="0">
                          <c:v>0.1</c:v>
                        </c:pt>
                      </c15:dlblFieldTableCache>
                    </c15:dlblFTEntry>
                  </c15:dlblFieldTable>
                  <c15:showDataLabelsRange val="0"/>
                </c:ext>
                <c:ext xmlns:c16="http://schemas.microsoft.com/office/drawing/2014/chart" uri="{C3380CC4-5D6E-409C-BE32-E72D297353CC}">
                  <c16:uniqueId val="{00000019-2EF0-480D-9ACC-80F050A8453A}"/>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{CE310616-43F5-4578-B787-5DB45BD5BEC7}</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2EF0-480D-9ACC-80F050A8453A}"/>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{928C2CD9-0645-4E0C-96AB-1CF9E2641CE5}</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2EF0-480D-9ACC-80F050A8453A}"/>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{1BF52E75-B2D6-4030-AE77-84949DDFC2AB}</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2EF0-480D-9ACC-80F050A8453A}"/>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{25528B78-F4CF-4323-9791-C1397B80D6DD}</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2EF0-480D-9ACC-80F050A8453A}"/>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{E4966C55-FA3A-42C7-939E-393A165A50B9}</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2EF0-480D-9ACC-80F050A8453A}"/>
                </c:ext>
              </c:extLst>
            </c:dLbl>
            <c:dLbl>
              <c:idx val="31"/>
              <c:tx>
                <c:strRef>
                  <c:f>Daten_Diagramme!$D$45</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{FFE38629-C2DB-44AB-B1A1-DFC2E4C53A7F}</c15:txfldGUID>
                      <c15:f>Daten_Diagramme!$D$45</c15:f>
                      <c15:dlblFieldTableCache>
                        <c:ptCount val="1"/>
                        <c:pt idx="0">
                          <c:v>0.1</c:v>
                        </c:pt>
                      </c15:dlblFieldTableCache>
                    </c15:dlblFTEntry>
                  </c15:dlblFieldTable>
                  <c15:showDataLabelsRange val="0"/>
                </c:ext>
                <c:ext xmlns:c16="http://schemas.microsoft.com/office/drawing/2014/chart" uri="{C3380CC4-5D6E-409C-BE32-E72D297353CC}">
                  <c16:uniqueId val="{0000001F-2EF0-480D-9ACC-80F050A8453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-1.2551602357601355</c:v>
                </c:pt>
                <c:pt idx="1">
                  <c:v>-3.4224598930481283</c:v>
                </c:pt>
                <c:pt idx="2">
                  <c:v>-5.7028112449799195</c:v>
                </c:pt>
                <c:pt idx="3">
                  <c:v>-5.1067780872794799</c:v>
                </c:pt>
                <c:pt idx="4">
                  <c:v>-4.3920145190562616</c:v>
                </c:pt>
                <c:pt idx="5">
                  <c:v>-6.9039451114922814</c:v>
                </c:pt>
                <c:pt idx="6">
                  <c:v>0.25062656641604009</c:v>
                </c:pt>
                <c:pt idx="7">
                  <c:v>-0.43719032352083942</c:v>
                </c:pt>
                <c:pt idx="8">
                  <c:v>0.45469308216953558</c:v>
                </c:pt>
                <c:pt idx="9">
                  <c:v>-3.9013452914798208</c:v>
                </c:pt>
                <c:pt idx="10">
                  <c:v>1.0956902848794741</c:v>
                </c:pt>
                <c:pt idx="11">
                  <c:v>-12.318840579710145</c:v>
                </c:pt>
                <c:pt idx="12">
                  <c:v>2.1825396825396823</c:v>
                </c:pt>
                <c:pt idx="13">
                  <c:v>4.2275172943889316</c:v>
                </c:pt>
                <c:pt idx="14">
                  <c:v>-6.6797642436149314</c:v>
                </c:pt>
                <c:pt idx="15">
                  <c:v>-24.025974025974026</c:v>
                </c:pt>
                <c:pt idx="16">
                  <c:v>-0.24647887323943662</c:v>
                </c:pt>
                <c:pt idx="17">
                  <c:v>7.4388947927736453</c:v>
                </c:pt>
                <c:pt idx="18">
                  <c:v>0.26455026455026454</c:v>
                </c:pt>
                <c:pt idx="19">
                  <c:v>1.5019011406844107</c:v>
                </c:pt>
                <c:pt idx="20">
                  <c:v>2.030456852791878</c:v>
                </c:pt>
                <c:pt idx="21">
                  <c:v>0</c:v>
                </c:pt>
                <c:pt idx="23">
                  <c:v>-3.4224598930481283</c:v>
                </c:pt>
                <c:pt idx="24">
                  <c:v>-3.9572675293409572</c:v>
                </c:pt>
                <c:pt idx="25">
                  <c:v>0.11560693641618497</c:v>
                </c:pt>
              </c:numCache>
            </c:numRef>
          </c:val>
          <c:extLst>
            <c:ext xmlns:c16="http://schemas.microsoft.com/office/drawing/2014/chart" uri="{C3380CC4-5D6E-409C-BE32-E72D297353CC}">
              <c16:uniqueId val="{00000020-2EF0-480D-9ACC-80F050A8453A}"/>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{FB5D28CB-6AF4-4B26-B999-57367C27B30D}</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2EF0-480D-9ACC-80F050A8453A}"/>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{CCFDDB59-D7C5-4143-8488-53272188304B}</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2EF0-480D-9ACC-80F050A8453A}"/>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{C65676FF-8786-4D1C-ADBA-75CB190E527C}</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2EF0-480D-9ACC-80F050A8453A}"/>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{F641BA77-F34C-4E24-83C9-CC1A0480422F}</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2EF0-480D-9ACC-80F050A8453A}"/>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{1219C64D-C3E8-491F-8B07-7295EF0A5627}</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2EF0-480D-9ACC-80F050A8453A}"/>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{5DB59E21-E16A-4700-888A-0D181EC4BAFB}</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2EF0-480D-9ACC-80F050A8453A}"/>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{98130333-13E2-42D1-B854-E8ABEB2ABE7E}</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2EF0-480D-9ACC-80F050A8453A}"/>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{9B112B79-E5A5-4D4C-BF1D-6C1A5500A1FD}</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2EF0-480D-9ACC-80F050A8453A}"/>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{EC223B3F-1DA3-42C8-801A-379807D692EF}</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2EF0-480D-9ACC-80F050A8453A}"/>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{F4E35ABD-D3EB-44C4-8ABF-696205B1A01D}</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2EF0-480D-9ACC-80F050A8453A}"/>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{CFCE6D6E-DCDC-4E5B-91BB-551C6F5D1EB3}</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2EF0-480D-9ACC-80F050A8453A}"/>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{C456B0E0-E7C8-4C32-B132-1C2AA9BF009D}</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2EF0-480D-9ACC-80F050A8453A}"/>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{24AABF70-9E0A-43CC-A90D-CE1D4F78FF82}</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2EF0-480D-9ACC-80F050A8453A}"/>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{489924B4-DF15-4B54-BF81-9FCF46AAE8EB}</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2EF0-480D-9ACC-80F050A8453A}"/>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{7A630070-9754-460A-8CDA-242922E7FACD}</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2EF0-480D-9ACC-80F050A8453A}"/>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{F16BAD90-55C1-4EA0-A9BB-226579F93E23}</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2EF0-480D-9ACC-80F050A8453A}"/>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{F1B74470-4E1C-4751-B184-F01BBC18112B}</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2EF0-480D-9ACC-80F050A8453A}"/>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{3182AE23-1731-44A3-86B4-F56FE47FC7FF}</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2EF0-480D-9ACC-80F050A8453A}"/>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{766C151E-CE6B-4F38-A446-AD0892C47E39}</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2EF0-480D-9ACC-80F050A8453A}"/>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{BF7B941B-7035-445D-B863-2DA6F3737BFE}</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2EF0-480D-9ACC-80F050A8453A}"/>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{6C649525-56B6-434D-8616-DE1A238F4A7B}</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2EF0-480D-9ACC-80F050A8453A}"/>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{7F2FC8C0-A5F9-40E6-8AEA-E06ACE8F9BD1}</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2EF0-480D-9ACC-80F050A8453A}"/>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{773C0816-40FF-4A7A-8925-C82DE6BEA54C}</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2EF0-480D-9ACC-80F050A8453A}"/>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{8306ECA3-A23F-45F4-A50E-F6E64760F99D}</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2EF0-480D-9ACC-80F050A8453A}"/>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{21F13461-E8C0-4C02-ABAA-9FE051898EA8}</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2EF0-480D-9ACC-80F050A8453A}"/>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{C4C0BAFA-025D-4160-B50A-38E1817EC7B1}</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2EF0-480D-9ACC-80F050A8453A}"/>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{D7F5F75B-E294-47E3-8A1D-11F0FF53CDEA}</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2EF0-480D-9ACC-80F050A8453A}"/>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{88120C74-EC65-4F47-A749-05FBFD5BBDB4}</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2EF0-480D-9ACC-80F050A8453A}"/>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{0C9F117C-636E-429E-B688-424104149F72}</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2EF0-480D-9ACC-80F050A8453A}"/>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{F730F8CA-580B-4052-ABA7-880CC3AD2346}</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2EF0-480D-9ACC-80F050A8453A}"/>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{ED015774-B49F-4DDE-B79C-D2DBC19D31C0}</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2EF0-480D-9ACC-80F050A8453A}"/>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{325531F4-8C8C-470A-B110-508EBC473434}</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2EF0-480D-9ACC-80F050A8453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2EF0-480D-9ACC-80F050A8453A}"/>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2EF0-480D-9ACC-80F050A8453A}"/>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{6DB9162B-5350-458B-A76B-D739AB5D2C85}</c15:txfldGUID>
                      <c15:f>Daten_Diagramme!$E$14</c15:f>
                      <c15:dlblFieldTableCache>
                        <c:ptCount val="1"/>
                        <c:pt idx="0">
                          <c:v>-4.4</c:v>
                        </c:pt>
                      </c15:dlblFieldTableCache>
                    </c15:dlblFTEntry>
                  </c15:dlblFieldTable>
                  <c15:showDataLabelsRange val="0"/>
                </c:ext>
                <c:ext xmlns:c16="http://schemas.microsoft.com/office/drawing/2014/chart" uri="{C3380CC4-5D6E-409C-BE32-E72D297353CC}">
                  <c16:uniqueId val="{00000000-2B86-4EB0-BF4E-42821237940F}"/>
                </c:ext>
              </c:extLst>
            </c:dLbl>
            <c:dLbl>
              <c:idx val="1"/>
              <c:tx>
                <c:strRef>
                  <c:f>Daten_Diagramme!$E$15</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{19E0AF3A-83A4-4C8E-A889-DA78526B25B0}</c15:txfldGUID>
                      <c15:f>Daten_Diagramme!$E$15</c15:f>
                      <c15:dlblFieldTableCache>
                        <c:ptCount val="1"/>
                        <c:pt idx="0">
                          <c:v>-6.3</c:v>
                        </c:pt>
                      </c15:dlblFieldTableCache>
                    </c15:dlblFTEntry>
                  </c15:dlblFieldTable>
                  <c15:showDataLabelsRange val="0"/>
                </c:ext>
                <c:ext xmlns:c16="http://schemas.microsoft.com/office/drawing/2014/chart" uri="{C3380CC4-5D6E-409C-BE32-E72D297353CC}">
                  <c16:uniqueId val="{00000001-2B86-4EB0-BF4E-42821237940F}"/>
                </c:ext>
              </c:extLst>
            </c:dLbl>
            <c:dLbl>
              <c:idx val="2"/>
              <c:tx>
                <c:strRef>
                  <c:f>Daten_Diagramme!$E$16</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{4C5EAB59-6383-4C83-BB62-E90F7F2C1DAC}</c15:txfldGUID>
                      <c15:f>Daten_Diagramme!$E$16</c15:f>
                      <c15:dlblFieldTableCache>
                        <c:ptCount val="1"/>
                        <c:pt idx="0">
                          <c:v>-4.1</c:v>
                        </c:pt>
                      </c15:dlblFieldTableCache>
                    </c15:dlblFTEntry>
                  </c15:dlblFieldTable>
                  <c15:showDataLabelsRange val="0"/>
                </c:ext>
                <c:ext xmlns:c16="http://schemas.microsoft.com/office/drawing/2014/chart" uri="{C3380CC4-5D6E-409C-BE32-E72D297353CC}">
                  <c16:uniqueId val="{00000002-2B86-4EB0-BF4E-42821237940F}"/>
                </c:ext>
              </c:extLst>
            </c:dLbl>
            <c:dLbl>
              <c:idx val="3"/>
              <c:tx>
                <c:strRef>
                  <c:f>Daten_Diagramme!$E$17</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{F9BF0D25-E9EA-463F-BC32-1BABBC8EFA4A}</c15:txfldGUID>
                      <c15:f>Daten_Diagramme!$E$17</c15:f>
                      <c15:dlblFieldTableCache>
                        <c:ptCount val="1"/>
                        <c:pt idx="0">
                          <c:v>-4.3</c:v>
                        </c:pt>
                      </c15:dlblFieldTableCache>
                    </c15:dlblFTEntry>
                  </c15:dlblFieldTable>
                  <c15:showDataLabelsRange val="0"/>
                </c:ext>
                <c:ext xmlns:c16="http://schemas.microsoft.com/office/drawing/2014/chart" uri="{C3380CC4-5D6E-409C-BE32-E72D297353CC}">
                  <c16:uniqueId val="{00000003-2B86-4EB0-BF4E-42821237940F}"/>
                </c:ext>
              </c:extLst>
            </c:dLbl>
            <c:dLbl>
              <c:idx val="4"/>
              <c:tx>
                <c:strRef>
                  <c:f>Daten_Diagramme!$E$18</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{4BE6218F-51D1-4802-8B42-4205C2F4444F}</c15:txfldGUID>
                      <c15:f>Daten_Diagramme!$E$18</c15:f>
                      <c15:dlblFieldTableCache>
                        <c:ptCount val="1"/>
                        <c:pt idx="0">
                          <c:v>-5.5</c:v>
                        </c:pt>
                      </c15:dlblFieldTableCache>
                    </c15:dlblFTEntry>
                  </c15:dlblFieldTable>
                  <c15:showDataLabelsRange val="0"/>
                </c:ext>
                <c:ext xmlns:c16="http://schemas.microsoft.com/office/drawing/2014/chart" uri="{C3380CC4-5D6E-409C-BE32-E72D297353CC}">
                  <c16:uniqueId val="{00000004-2B86-4EB0-BF4E-42821237940F}"/>
                </c:ext>
              </c:extLst>
            </c:dLbl>
            <c:dLbl>
              <c:idx val="5"/>
              <c:tx>
                <c:strRef>
                  <c:f>Daten_Diagramme!$E$19</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{A5A72465-59B1-4C14-BA94-E15B5DDE19BA}</c15:txfldGUID>
                      <c15:f>Daten_Diagramme!$E$19</c15:f>
                      <c15:dlblFieldTableCache>
                        <c:ptCount val="1"/>
                        <c:pt idx="0">
                          <c:v>-5.1</c:v>
                        </c:pt>
                      </c15:dlblFieldTableCache>
                    </c15:dlblFTEntry>
                  </c15:dlblFieldTable>
                  <c15:showDataLabelsRange val="0"/>
                </c:ext>
                <c:ext xmlns:c16="http://schemas.microsoft.com/office/drawing/2014/chart" uri="{C3380CC4-5D6E-409C-BE32-E72D297353CC}">
                  <c16:uniqueId val="{00000005-2B86-4EB0-BF4E-42821237940F}"/>
                </c:ext>
              </c:extLst>
            </c:dLbl>
            <c:dLbl>
              <c:idx val="6"/>
              <c:tx>
                <c:strRef>
                  <c:f>Daten_Diagramme!$E$20</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{1E863F6D-12A6-4592-8E51-6FA9AE23B828}</c15:txfldGUID>
                      <c15:f>Daten_Diagramme!$E$20</c15:f>
                      <c15:dlblFieldTableCache>
                        <c:ptCount val="1"/>
                        <c:pt idx="0">
                          <c:v>0.0</c:v>
                        </c:pt>
                      </c15:dlblFieldTableCache>
                    </c15:dlblFTEntry>
                  </c15:dlblFieldTable>
                  <c15:showDataLabelsRange val="0"/>
                </c:ext>
                <c:ext xmlns:c16="http://schemas.microsoft.com/office/drawing/2014/chart" uri="{C3380CC4-5D6E-409C-BE32-E72D297353CC}">
                  <c16:uniqueId val="{00000006-2B86-4EB0-BF4E-42821237940F}"/>
                </c:ext>
              </c:extLst>
            </c:dLbl>
            <c:dLbl>
              <c:idx val="7"/>
              <c:tx>
                <c:strRef>
                  <c:f>Daten_Diagramme!$E$21</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{460F0DEB-E925-40CD-91F2-072F99B0DF06}</c15:txfldGUID>
                      <c15:f>Daten_Diagramme!$E$21</c15:f>
                      <c15:dlblFieldTableCache>
                        <c:ptCount val="1"/>
                        <c:pt idx="0">
                          <c:v>0.3</c:v>
                        </c:pt>
                      </c15:dlblFieldTableCache>
                    </c15:dlblFTEntry>
                  </c15:dlblFieldTable>
                  <c15:showDataLabelsRange val="0"/>
                </c:ext>
                <c:ext xmlns:c16="http://schemas.microsoft.com/office/drawing/2014/chart" uri="{C3380CC4-5D6E-409C-BE32-E72D297353CC}">
                  <c16:uniqueId val="{00000007-2B86-4EB0-BF4E-42821237940F}"/>
                </c:ext>
              </c:extLst>
            </c:dLbl>
            <c:dLbl>
              <c:idx val="8"/>
              <c:tx>
                <c:strRef>
                  <c:f>Daten_Diagramme!$E$22</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{EE0E6FFE-7533-4BFA-A0D1-76BD72B1B63C}</c15:txfldGUID>
                      <c15:f>Daten_Diagramme!$E$22</c15:f>
                      <c15:dlblFieldTableCache>
                        <c:ptCount val="1"/>
                        <c:pt idx="0">
                          <c:v>-1.7</c:v>
                        </c:pt>
                      </c15:dlblFieldTableCache>
                    </c15:dlblFTEntry>
                  </c15:dlblFieldTable>
                  <c15:showDataLabelsRange val="0"/>
                </c:ext>
                <c:ext xmlns:c16="http://schemas.microsoft.com/office/drawing/2014/chart" uri="{C3380CC4-5D6E-409C-BE32-E72D297353CC}">
                  <c16:uniqueId val="{00000008-2B86-4EB0-BF4E-42821237940F}"/>
                </c:ext>
              </c:extLst>
            </c:dLbl>
            <c:dLbl>
              <c:idx val="9"/>
              <c:tx>
                <c:strRef>
                  <c:f>Daten_Diagramme!$E$23</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{8CF8BD90-D651-40D7-A2E4-324CAA7B6FE2}</c15:txfldGUID>
                      <c15:f>Daten_Diagramme!$E$23</c15:f>
                      <c15:dlblFieldTableCache>
                        <c:ptCount val="1"/>
                        <c:pt idx="0">
                          <c:v>-5.9</c:v>
                        </c:pt>
                      </c15:dlblFieldTableCache>
                    </c15:dlblFTEntry>
                  </c15:dlblFieldTable>
                  <c15:showDataLabelsRange val="0"/>
                </c:ext>
                <c:ext xmlns:c16="http://schemas.microsoft.com/office/drawing/2014/chart" uri="{C3380CC4-5D6E-409C-BE32-E72D297353CC}">
                  <c16:uniqueId val="{00000009-2B86-4EB0-BF4E-42821237940F}"/>
                </c:ext>
              </c:extLst>
            </c:dLbl>
            <c:dLbl>
              <c:idx val="10"/>
              <c:tx>
                <c:strRef>
                  <c:f>Daten_Diagramme!$E$24</c:f>
                  <c:strCache>
                    <c:ptCount val="1"/>
                    <c:pt idx="0">
                      <c:v>-10.5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{F77658D9-34C7-4ACE-A209-4B643C307CFA}</c15:txfldGUID>
                      <c15:f>Daten_Diagramme!$E$24</c15:f>
                      <c15:dlblFieldTableCache>
                        <c:ptCount val="1"/>
                        <c:pt idx="0">
                          <c:v>-10.5</c:v>
                        </c:pt>
                      </c15:dlblFieldTableCache>
                    </c15:dlblFTEntry>
                  </c15:dlblFieldTable>
                  <c15:showDataLabelsRange val="0"/>
                </c:ext>
                <c:ext xmlns:c16="http://schemas.microsoft.com/office/drawing/2014/chart" uri="{C3380CC4-5D6E-409C-BE32-E72D297353CC}">
                  <c16:uniqueId val="{0000000A-2B86-4EB0-BF4E-42821237940F}"/>
                </c:ext>
              </c:extLst>
            </c:dLbl>
            <c:dLbl>
              <c:idx val="11"/>
              <c:tx>
                <c:strRef>
                  <c:f>Daten_Diagramme!$E$25</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{CFA6B8F0-2826-452E-BA65-5F3CE9DE0265}</c15:txfldGUID>
                      <c15:f>Daten_Diagramme!$E$25</c15:f>
                      <c15:dlblFieldTableCache>
                        <c:ptCount val="1"/>
                        <c:pt idx="0">
                          <c:v>-6.3</c:v>
                        </c:pt>
                      </c15:dlblFieldTableCache>
                    </c15:dlblFTEntry>
                  </c15:dlblFieldTable>
                  <c15:showDataLabelsRange val="0"/>
                </c:ext>
                <c:ext xmlns:c16="http://schemas.microsoft.com/office/drawing/2014/chart" uri="{C3380CC4-5D6E-409C-BE32-E72D297353CC}">
                  <c16:uniqueId val="{0000000B-2B86-4EB0-BF4E-42821237940F}"/>
                </c:ext>
              </c:extLst>
            </c:dLbl>
            <c:dLbl>
              <c:idx val="12"/>
              <c:tx>
                <c:strRef>
                  <c:f>Daten_Diagramme!$E$26</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{42A0F686-5680-48B0-9812-180913EBE3A3}</c15:txfldGUID>
                      <c15:f>Daten_Diagramme!$E$26</c15:f>
                      <c15:dlblFieldTableCache>
                        <c:ptCount val="1"/>
                        <c:pt idx="0">
                          <c:v>5.8</c:v>
                        </c:pt>
                      </c15:dlblFieldTableCache>
                    </c15:dlblFTEntry>
                  </c15:dlblFieldTable>
                  <c15:showDataLabelsRange val="0"/>
                </c:ext>
                <c:ext xmlns:c16="http://schemas.microsoft.com/office/drawing/2014/chart" uri="{C3380CC4-5D6E-409C-BE32-E72D297353CC}">
                  <c16:uniqueId val="{0000000C-2B86-4EB0-BF4E-42821237940F}"/>
                </c:ext>
              </c:extLst>
            </c:dLbl>
            <c:dLbl>
              <c:idx val="13"/>
              <c:tx>
                <c:strRef>
                  <c:f>Daten_Diagramme!$E$27</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{8BDFD49D-D1B3-45A6-AC09-97761ADAADD2}</c15:txfldGUID>
                      <c15:f>Daten_Diagramme!$E$27</c15:f>
                      <c15:dlblFieldTableCache>
                        <c:ptCount val="1"/>
                        <c:pt idx="0">
                          <c:v>-5.8</c:v>
                        </c:pt>
                      </c15:dlblFieldTableCache>
                    </c15:dlblFTEntry>
                  </c15:dlblFieldTable>
                  <c15:showDataLabelsRange val="0"/>
                </c:ext>
                <c:ext xmlns:c16="http://schemas.microsoft.com/office/drawing/2014/chart" uri="{C3380CC4-5D6E-409C-BE32-E72D297353CC}">
                  <c16:uniqueId val="{0000000D-2B86-4EB0-BF4E-42821237940F}"/>
                </c:ext>
              </c:extLst>
            </c:dLbl>
            <c:dLbl>
              <c:idx val="14"/>
              <c:tx>
                <c:strRef>
                  <c:f>Daten_Diagramme!$E$28</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{34F139CC-FDB4-4EFB-B9EB-D234AFDAD377}</c15:txfldGUID>
                      <c15:f>Daten_Diagramme!$E$28</c15:f>
                      <c15:dlblFieldTableCache>
                        <c:ptCount val="1"/>
                        <c:pt idx="0">
                          <c:v>-5.1</c:v>
                        </c:pt>
                      </c15:dlblFieldTableCache>
                    </c15:dlblFTEntry>
                  </c15:dlblFieldTable>
                  <c15:showDataLabelsRange val="0"/>
                </c:ext>
                <c:ext xmlns:c16="http://schemas.microsoft.com/office/drawing/2014/chart" uri="{C3380CC4-5D6E-409C-BE32-E72D297353CC}">
                  <c16:uniqueId val="{0000000E-2B86-4EB0-BF4E-42821237940F}"/>
                </c:ext>
              </c:extLst>
            </c:dLbl>
            <c:dLbl>
              <c:idx val="15"/>
              <c:tx>
                <c:strRef>
                  <c:f>Daten_Diagramme!$E$29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{20ACD686-FDF0-4019-8BED-DD9E4412859D}</c15:txfldGUID>
                      <c15:f>Daten_Diagramme!$E$29</c15:f>
                      <c15:dlblFieldTableCache>
                        <c:ptCount val="1"/>
                      </c15:dlblFieldTableCache>
                    </c15:dlblFTEntry>
                  </c15:dlblFieldTable>
                  <c15:showDataLabelsRange val="0"/>
                </c:ext>
                <c:ext xmlns:c16="http://schemas.microsoft.com/office/drawing/2014/chart" uri="{C3380CC4-5D6E-409C-BE32-E72D297353CC}">
                  <c16:uniqueId val="{0000000F-2B86-4EB0-BF4E-42821237940F}"/>
                </c:ext>
              </c:extLst>
            </c:dLbl>
            <c:dLbl>
              <c:idx val="16"/>
              <c:tx>
                <c:strRef>
                  <c:f>Daten_Diagramme!$E$30</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{E6C0F5ED-2B0C-4684-A405-7DDAE551D4DD}</c15:txfldGUID>
                      <c15:f>Daten_Diagramme!$E$30</c15:f>
                      <c15:dlblFieldTableCache>
                        <c:ptCount val="1"/>
                        <c:pt idx="0">
                          <c:v>4.3</c:v>
                        </c:pt>
                      </c15:dlblFieldTableCache>
                    </c15:dlblFTEntry>
                  </c15:dlblFieldTable>
                  <c15:showDataLabelsRange val="0"/>
                </c:ext>
                <c:ext xmlns:c16="http://schemas.microsoft.com/office/drawing/2014/chart" uri="{C3380CC4-5D6E-409C-BE32-E72D297353CC}">
                  <c16:uniqueId val="{00000010-2B86-4EB0-BF4E-42821237940F}"/>
                </c:ext>
              </c:extLst>
            </c:dLbl>
            <c:dLbl>
              <c:idx val="17"/>
              <c:tx>
                <c:strRef>
                  <c:f>Daten_Diagramme!$E$31</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{71E99D29-35E6-4471-A0EA-D56CA77CF163}</c15:txfldGUID>
                      <c15:f>Daten_Diagramme!$E$31</c15:f>
                      <c15:dlblFieldTableCache>
                        <c:ptCount val="1"/>
                        <c:pt idx="0">
                          <c:v>0.9</c:v>
                        </c:pt>
                      </c15:dlblFieldTableCache>
                    </c15:dlblFTEntry>
                  </c15:dlblFieldTable>
                  <c15:showDataLabelsRange val="0"/>
                </c:ext>
                <c:ext xmlns:c16="http://schemas.microsoft.com/office/drawing/2014/chart" uri="{C3380CC4-5D6E-409C-BE32-E72D297353CC}">
                  <c16:uniqueId val="{00000011-2B86-4EB0-BF4E-42821237940F}"/>
                </c:ext>
              </c:extLst>
            </c:dLbl>
            <c:dLbl>
              <c:idx val="18"/>
              <c:tx>
                <c:strRef>
                  <c:f>Daten_Diagramme!$E$32</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{0154643D-342A-4BC2-88A6-98699F997AA6}</c15:txfldGUID>
                      <c15:f>Daten_Diagramme!$E$32</c15:f>
                      <c15:dlblFieldTableCache>
                        <c:ptCount val="1"/>
                        <c:pt idx="0">
                          <c:v>-7.1</c:v>
                        </c:pt>
                      </c15:dlblFieldTableCache>
                    </c15:dlblFTEntry>
                  </c15:dlblFieldTable>
                  <c15:showDataLabelsRange val="0"/>
                </c:ext>
                <c:ext xmlns:c16="http://schemas.microsoft.com/office/drawing/2014/chart" uri="{C3380CC4-5D6E-409C-BE32-E72D297353CC}">
                  <c16:uniqueId val="{00000012-2B86-4EB0-BF4E-42821237940F}"/>
                </c:ext>
              </c:extLst>
            </c:dLbl>
            <c:dLbl>
              <c:idx val="19"/>
              <c:tx>
                <c:strRef>
                  <c:f>Daten_Diagramme!$E$33</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{E5232FE6-329C-4AA8-9EFA-B89CC9C98593}</c15:txfldGUID>
                      <c15:f>Daten_Diagramme!$E$33</c15:f>
                      <c15:dlblFieldTableCache>
                        <c:ptCount val="1"/>
                        <c:pt idx="0">
                          <c:v>8.1</c:v>
                        </c:pt>
                      </c15:dlblFieldTableCache>
                    </c15:dlblFTEntry>
                  </c15:dlblFieldTable>
                  <c15:showDataLabelsRange val="0"/>
                </c:ext>
                <c:ext xmlns:c16="http://schemas.microsoft.com/office/drawing/2014/chart" uri="{C3380CC4-5D6E-409C-BE32-E72D297353CC}">
                  <c16:uniqueId val="{00000013-2B86-4EB0-BF4E-42821237940F}"/>
                </c:ext>
              </c:extLst>
            </c:dLbl>
            <c:dLbl>
              <c:idx val="20"/>
              <c:tx>
                <c:strRef>
                  <c:f>Daten_Diagramme!$E$34</c:f>
                  <c:strCache>
                    <c:ptCount val="1"/>
                    <c:pt idx="0">
                      <c:v>-11.4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{3A8CFF17-3027-4F9E-BE90-2E26F7A2B879}</c15:txfldGUID>
                      <c15:f>Daten_Diagramme!$E$34</c15:f>
                      <c15:dlblFieldTableCache>
                        <c:ptCount val="1"/>
                        <c:pt idx="0">
                          <c:v>-11.4</c:v>
                        </c:pt>
                      </c15:dlblFieldTableCache>
                    </c15:dlblFTEntry>
                  </c15:dlblFieldTable>
                  <c15:showDataLabelsRange val="0"/>
                </c:ext>
                <c:ext xmlns:c16="http://schemas.microsoft.com/office/drawing/2014/chart" uri="{C3380CC4-5D6E-409C-BE32-E72D297353CC}">
                  <c16:uniqueId val="{00000014-2B86-4EB0-BF4E-42821237940F}"/>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{77167B50-A754-437D-AC3D-F71AF9961DD1}</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2B86-4EB0-BF4E-42821237940F}"/>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{A3AF4AAF-C6CC-4CF2-B560-BE9B72FED7A5}</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2B86-4EB0-BF4E-42821237940F}"/>
                </c:ext>
              </c:extLst>
            </c:dLbl>
            <c:dLbl>
              <c:idx val="23"/>
              <c:tx>
                <c:strRef>
                  <c:f>Daten_Diagramme!$E$37</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{35144E18-F917-4291-B172-E1CB2E1ADD8B}</c15:txfldGUID>
                      <c15:f>Daten_Diagramme!$E$37</c15:f>
                      <c15:dlblFieldTableCache>
                        <c:ptCount val="1"/>
                        <c:pt idx="0">
                          <c:v>-6.3</c:v>
                        </c:pt>
                      </c15:dlblFieldTableCache>
                    </c15:dlblFTEntry>
                  </c15:dlblFieldTable>
                  <c15:showDataLabelsRange val="0"/>
                </c:ext>
                <c:ext xmlns:c16="http://schemas.microsoft.com/office/drawing/2014/chart" uri="{C3380CC4-5D6E-409C-BE32-E72D297353CC}">
                  <c16:uniqueId val="{00000017-2B86-4EB0-BF4E-42821237940F}"/>
                </c:ext>
              </c:extLst>
            </c:dLbl>
            <c:dLbl>
              <c:idx val="24"/>
              <c:tx>
                <c:strRef>
                  <c:f>Daten_Diagramme!$E$38</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{2D117193-17DC-4DE0-8A45-03F620B93E22}</c15:txfldGUID>
                      <c15:f>Daten_Diagramme!$E$38</c15:f>
                      <c15:dlblFieldTableCache>
                        <c:ptCount val="1"/>
                        <c:pt idx="0">
                          <c:v>-2.1</c:v>
                        </c:pt>
                      </c15:dlblFieldTableCache>
                    </c15:dlblFTEntry>
                  </c15:dlblFieldTable>
                  <c15:showDataLabelsRange val="0"/>
                </c:ext>
                <c:ext xmlns:c16="http://schemas.microsoft.com/office/drawing/2014/chart" uri="{C3380CC4-5D6E-409C-BE32-E72D297353CC}">
                  <c16:uniqueId val="{00000018-2B86-4EB0-BF4E-42821237940F}"/>
                </c:ext>
              </c:extLst>
            </c:dLbl>
            <c:dLbl>
              <c:idx val="25"/>
              <c:tx>
                <c:strRef>
                  <c:f>Daten_Diagramme!$E$39</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{7FD870B9-D051-4282-B900-C0935EE3F00C}</c15:txfldGUID>
                      <c15:f>Daten_Diagramme!$E$39</c15:f>
                      <c15:dlblFieldTableCache>
                        <c:ptCount val="1"/>
                        <c:pt idx="0">
                          <c:v>-4.8</c:v>
                        </c:pt>
                      </c15:dlblFieldTableCache>
                    </c15:dlblFTEntry>
                  </c15:dlblFieldTable>
                  <c15:showDataLabelsRange val="0"/>
                </c:ext>
                <c:ext xmlns:c16="http://schemas.microsoft.com/office/drawing/2014/chart" uri="{C3380CC4-5D6E-409C-BE32-E72D297353CC}">
                  <c16:uniqueId val="{00000019-2B86-4EB0-BF4E-42821237940F}"/>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{2674C5D3-FF62-48D0-B691-73BB9C1EA412}</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2B86-4EB0-BF4E-42821237940F}"/>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{838DFF77-97D6-4442-BC69-41069EB393B6}</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2B86-4EB0-BF4E-42821237940F}"/>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{D162ED09-2D84-4C3D-AA6D-EF412D7CF1D3}</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2B86-4EB0-BF4E-42821237940F}"/>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{088EB0FB-19E0-4453-81E5-C0C615827970}</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2B86-4EB0-BF4E-42821237940F}"/>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{136D95A6-0AC3-45BC-AE59-6D4CBA13F433}</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2B86-4EB0-BF4E-42821237940F}"/>
                </c:ext>
              </c:extLst>
            </c:dLbl>
            <c:dLbl>
              <c:idx val="31"/>
              <c:tx>
                <c:strRef>
                  <c:f>Daten_Diagramme!$E$45</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{ED68623D-422F-4C0F-A126-5623FFE10021}</c15:txfldGUID>
                      <c15:f>Daten_Diagramme!$E$45</c15:f>
                      <c15:dlblFieldTableCache>
                        <c:ptCount val="1"/>
                        <c:pt idx="0">
                          <c:v>-4.8</c:v>
                        </c:pt>
                      </c15:dlblFieldTableCache>
                    </c15:dlblFTEntry>
                  </c15:dlblFieldTable>
                  <c15:showDataLabelsRange val="0"/>
                </c:ext>
                <c:ext xmlns:c16="http://schemas.microsoft.com/office/drawing/2014/chart" uri="{C3380CC4-5D6E-409C-BE32-E72D297353CC}">
                  <c16:uniqueId val="{0000001F-2B86-4EB0-BF4E-42821237940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-4.4321856572189464</c:v>
                </c:pt>
                <c:pt idx="1">
                  <c:v>-6.3157894736842106</c:v>
                </c:pt>
                <c:pt idx="2">
                  <c:v>-4.0816326530612246</c:v>
                </c:pt>
                <c:pt idx="3">
                  <c:v>-4.3478260869565215</c:v>
                </c:pt>
                <c:pt idx="4">
                  <c:v>-5.5045871559633026</c:v>
                </c:pt>
                <c:pt idx="5">
                  <c:v>-5.0847457627118642</c:v>
                </c:pt>
                <c:pt idx="6">
                  <c:v>0</c:v>
                </c:pt>
                <c:pt idx="7">
                  <c:v>0.26737967914438504</c:v>
                </c:pt>
                <c:pt idx="8">
                  <c:v>-1.7159199237368923</c:v>
                </c:pt>
                <c:pt idx="9">
                  <c:v>-5.9490084985835692</c:v>
                </c:pt>
                <c:pt idx="10">
                  <c:v>-10.502283105022832</c:v>
                </c:pt>
                <c:pt idx="11">
                  <c:v>-6.25</c:v>
                </c:pt>
                <c:pt idx="12">
                  <c:v>5.7692307692307692</c:v>
                </c:pt>
                <c:pt idx="13">
                  <c:v>-5.7803468208092488</c:v>
                </c:pt>
                <c:pt idx="14">
                  <c:v>-5.1485148514851486</c:v>
                </c:pt>
                <c:pt idx="15">
                  <c:v>84.615384615384613</c:v>
                </c:pt>
                <c:pt idx="16">
                  <c:v>4.3478260869565215</c:v>
                </c:pt>
                <c:pt idx="17">
                  <c:v>0.8771929824561403</c:v>
                </c:pt>
                <c:pt idx="18">
                  <c:v>-7.1428571428571432</c:v>
                </c:pt>
                <c:pt idx="19">
                  <c:v>8.071748878923767</c:v>
                </c:pt>
                <c:pt idx="20">
                  <c:v>-11.417322834645669</c:v>
                </c:pt>
                <c:pt idx="21">
                  <c:v>0</c:v>
                </c:pt>
                <c:pt idx="23">
                  <c:v>-6.3157894736842106</c:v>
                </c:pt>
                <c:pt idx="24">
                  <c:v>-2.0833333333333335</c:v>
                </c:pt>
                <c:pt idx="25">
                  <c:v>-4.7685508257734357</c:v>
                </c:pt>
              </c:numCache>
            </c:numRef>
          </c:val>
          <c:extLst>
            <c:ext xmlns:c16="http://schemas.microsoft.com/office/drawing/2014/chart" uri="{C3380CC4-5D6E-409C-BE32-E72D297353CC}">
              <c16:uniqueId val="{00000020-2B86-4EB0-BF4E-42821237940F}"/>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{DCE6A49E-0075-40F8-83E7-88E2EA1B6B0B}</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2B86-4EB0-BF4E-42821237940F}"/>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{8F9FAB4A-E0FC-4F1E-9E9F-B7EECE3D854A}</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2B86-4EB0-BF4E-42821237940F}"/>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{AA43A237-1A6A-4388-9042-170DB658718A}</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2B86-4EB0-BF4E-42821237940F}"/>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{F045285B-5CD7-4392-A678-505A490A9529}</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2B86-4EB0-BF4E-42821237940F}"/>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{5FE57956-3E51-4B14-A303-5B72F41F2649}</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2B86-4EB0-BF4E-42821237940F}"/>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{51785C63-B1D0-46CA-82D9-717E711DA17B}</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2B86-4EB0-BF4E-42821237940F}"/>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{5411D3E2-BC6B-40DB-A4C9-D6F02DFCEB0A}</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2B86-4EB0-BF4E-42821237940F}"/>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{7556A3AC-308A-4D8E-9909-6B3E9AEC4234}</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2B86-4EB0-BF4E-42821237940F}"/>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{08A9EEAC-8B28-40A5-B72C-369ABA76A03F}</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2B86-4EB0-BF4E-42821237940F}"/>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{9FD25ECC-3A44-489A-91F2-977C5ABD0AEC}</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2B86-4EB0-BF4E-42821237940F}"/>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{21CBCF54-1B61-4AC8-85C6-7E2083020961}</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2B86-4EB0-BF4E-42821237940F}"/>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{67A8D310-75DA-43CA-B5B7-E855BE3EE964}</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2B86-4EB0-BF4E-42821237940F}"/>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{3279CDB3-2145-45F5-B53D-E915AFC4FC50}</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2B86-4EB0-BF4E-42821237940F}"/>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{CA83AE5E-EF00-43E9-B50B-E2D0F68310E7}</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2B86-4EB0-BF4E-42821237940F}"/>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{0ABF8E1E-E795-46DA-9203-8312D640501D}</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2B86-4EB0-BF4E-42821237940F}"/>
                </c:ext>
              </c:extLst>
            </c:dLbl>
            <c:dLbl>
              <c:idx val="15"/>
              <c:tx>
                <c:strRef>
                  <c:f>Daten_Diagramme!$G$29</c:f>
                  <c:strCache>
                    <c:ptCount val="1"/>
                    <c:pt idx="0">
                      <c:v>&gt;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{ADD14B58-C650-4070-BC71-DA749FACFC70}</c15:txfldGUID>
                      <c15:f>Daten_Diagramme!$G$29</c15:f>
                      <c15:dlblFieldTableCache>
                        <c:ptCount val="1"/>
                        <c:pt idx="0">
                          <c:v>&gt; 50</c:v>
                        </c:pt>
                      </c15:dlblFieldTableCache>
                    </c15:dlblFTEntry>
                  </c15:dlblFieldTable>
                  <c15:showDataLabelsRange val="0"/>
                </c:ext>
                <c:ext xmlns:c16="http://schemas.microsoft.com/office/drawing/2014/chart" uri="{C3380CC4-5D6E-409C-BE32-E72D297353CC}">
                  <c16:uniqueId val="{00000030-2B86-4EB0-BF4E-42821237940F}"/>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{9977CE76-95EB-402D-A686-2245B580B18B}</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2B86-4EB0-BF4E-42821237940F}"/>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{F77346B3-14FF-4865-BC4F-613A194CE914}</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2B86-4EB0-BF4E-42821237940F}"/>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{D427BF60-D213-4A87-BEAD-3E06A021FCEB}</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2B86-4EB0-BF4E-42821237940F}"/>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{46167126-7B1B-4F4C-8904-F29D2EA870B2}</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2B86-4EB0-BF4E-42821237940F}"/>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{AE98A54E-8A95-4FE9-9404-474915876154}</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2B86-4EB0-BF4E-42821237940F}"/>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{24503B14-9A7C-4611-BCB9-587129E8BCC8}</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2B86-4EB0-BF4E-42821237940F}"/>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{2FAF8DB8-99CE-4860-B44B-4303948382D5}</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2B86-4EB0-BF4E-42821237940F}"/>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{6941821E-A755-4514-AF95-F505CADBB3FB}</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2B86-4EB0-BF4E-42821237940F}"/>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{0AAC4903-8B2D-46BC-BD43-A40635952B8A}</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2B86-4EB0-BF4E-42821237940F}"/>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{0726593E-2EA0-4D27-B8A0-F9D46E930001}</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2B86-4EB0-BF4E-42821237940F}"/>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{3C8667A7-955A-43AB-B09B-27D9ED5B531F}</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2B86-4EB0-BF4E-42821237940F}"/>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{B9916DA2-F717-4261-8B6A-ECBFBF133169}</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2B86-4EB0-BF4E-42821237940F}"/>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{FDD22DEF-A233-4C27-941B-7AA965995424}</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2B86-4EB0-BF4E-42821237940F}"/>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{9BCA004C-EEBF-44B2-9B46-B9278B192AE4}</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2B86-4EB0-BF4E-42821237940F}"/>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{6A49E093-7D9C-4228-9D18-B1484F38F9E5}</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2B86-4EB0-BF4E-42821237940F}"/>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{EA1B5673-1FA2-4D63-9288-E328686B2C91}</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2B86-4EB0-BF4E-42821237940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2B86-4EB0-BF4E-42821237940F}"/>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2B86-4EB0-BF4E-42821237940F}"/>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{1C5A1E4C-D8A4-445C-8755-D9F0DC017F12}</c15:txfldGUID>
                      <c15:f>Diagramm!$I$46</c15:f>
                      <c15:dlblFieldTableCache>
                        <c:ptCount val="1"/>
                      </c15:dlblFieldTableCache>
                    </c15:dlblFTEntry>
                  </c15:dlblFieldTable>
                  <c15:showDataLabelsRange val="0"/>
                </c:ext>
                <c:ext xmlns:c16="http://schemas.microsoft.com/office/drawing/2014/chart" uri="{C3380CC4-5D6E-409C-BE32-E72D297353CC}">
                  <c16:uniqueId val="{00000000-38FC-4049-B40F-986D8F220D71}"/>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{3C824CE3-A13A-453B-952D-D3321FC953B8}</c15:txfldGUID>
                      <c15:f>Diagramm!$I$47</c15:f>
                      <c15:dlblFieldTableCache>
                        <c:ptCount val="1"/>
                      </c15:dlblFieldTableCache>
                    </c15:dlblFTEntry>
                  </c15:dlblFieldTable>
                  <c15:showDataLabelsRange val="0"/>
                </c:ext>
                <c:ext xmlns:c16="http://schemas.microsoft.com/office/drawing/2014/chart" uri="{C3380CC4-5D6E-409C-BE32-E72D297353CC}">
                  <c16:uniqueId val="{00000001-38FC-4049-B40F-986D8F220D71}"/>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{536A28A9-8803-4B2C-A77A-1C4A9CBC314D}</c15:txfldGUID>
                      <c15:f>Diagramm!$I$48</c15:f>
                      <c15:dlblFieldTableCache>
                        <c:ptCount val="1"/>
                      </c15:dlblFieldTableCache>
                    </c15:dlblFTEntry>
                  </c15:dlblFieldTable>
                  <c15:showDataLabelsRange val="0"/>
                </c:ext>
                <c:ext xmlns:c16="http://schemas.microsoft.com/office/drawing/2014/chart" uri="{C3380CC4-5D6E-409C-BE32-E72D297353CC}">
                  <c16:uniqueId val="{00000002-38FC-4049-B40F-986D8F220D71}"/>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{09CBD8DD-B18E-424F-881D-E477BF7E633B}</c15:txfldGUID>
                      <c15:f>Diagramm!$I$49</c15:f>
                      <c15:dlblFieldTableCache>
                        <c:ptCount val="1"/>
                      </c15:dlblFieldTableCache>
                    </c15:dlblFTEntry>
                  </c15:dlblFieldTable>
                  <c15:showDataLabelsRange val="0"/>
                </c:ext>
                <c:ext xmlns:c16="http://schemas.microsoft.com/office/drawing/2014/chart" uri="{C3380CC4-5D6E-409C-BE32-E72D297353CC}">
                  <c16:uniqueId val="{00000003-38FC-4049-B40F-986D8F220D71}"/>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{DBE1D62E-B149-42E9-8820-38664D4557CA}</c15:txfldGUID>
                      <c15:f>Diagramm!$I$50</c15:f>
                      <c15:dlblFieldTableCache>
                        <c:ptCount val="1"/>
                      </c15:dlblFieldTableCache>
                    </c15:dlblFTEntry>
                  </c15:dlblFieldTable>
                  <c15:showDataLabelsRange val="0"/>
                </c:ext>
                <c:ext xmlns:c16="http://schemas.microsoft.com/office/drawing/2014/chart" uri="{C3380CC4-5D6E-409C-BE32-E72D297353CC}">
                  <c16:uniqueId val="{00000004-38FC-4049-B40F-986D8F220D71}"/>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{C8145778-8461-49A1-A267-47491E42FD62}</c15:txfldGUID>
                      <c15:f>Diagramm!$I$51</c15:f>
                      <c15:dlblFieldTableCache>
                        <c:ptCount val="1"/>
                      </c15:dlblFieldTableCache>
                    </c15:dlblFTEntry>
                  </c15:dlblFieldTable>
                  <c15:showDataLabelsRange val="0"/>
                </c:ext>
                <c:ext xmlns:c16="http://schemas.microsoft.com/office/drawing/2014/chart" uri="{C3380CC4-5D6E-409C-BE32-E72D297353CC}">
                  <c16:uniqueId val="{00000005-38FC-4049-B40F-986D8F220D71}"/>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{9838BBAA-BFBE-4839-B4B0-12741D4D380D}</c15:txfldGUID>
                      <c15:f>Diagramm!$I$52</c15:f>
                      <c15:dlblFieldTableCache>
                        <c:ptCount val="1"/>
                      </c15:dlblFieldTableCache>
                    </c15:dlblFTEntry>
                  </c15:dlblFieldTable>
                  <c15:showDataLabelsRange val="0"/>
                </c:ext>
                <c:ext xmlns:c16="http://schemas.microsoft.com/office/drawing/2014/chart" uri="{C3380CC4-5D6E-409C-BE32-E72D297353CC}">
                  <c16:uniqueId val="{00000006-38FC-4049-B40F-986D8F220D71}"/>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{2E1B65CE-C79C-4EC8-9922-45F5308AA385}</c15:txfldGUID>
                      <c15:f>Diagramm!$I$53</c15:f>
                      <c15:dlblFieldTableCache>
                        <c:ptCount val="1"/>
                      </c15:dlblFieldTableCache>
                    </c15:dlblFTEntry>
                  </c15:dlblFieldTable>
                  <c15:showDataLabelsRange val="0"/>
                </c:ext>
                <c:ext xmlns:c16="http://schemas.microsoft.com/office/drawing/2014/chart" uri="{C3380CC4-5D6E-409C-BE32-E72D297353CC}">
                  <c16:uniqueId val="{00000007-38FC-4049-B40F-986D8F220D71}"/>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{5A14F3EA-1764-47A6-9006-9AD7E0ADCBEF}</c15:txfldGUID>
                      <c15:f>Diagramm!$I$54</c15:f>
                      <c15:dlblFieldTableCache>
                        <c:ptCount val="1"/>
                      </c15:dlblFieldTableCache>
                    </c15:dlblFTEntry>
                  </c15:dlblFieldTable>
                  <c15:showDataLabelsRange val="0"/>
                </c:ext>
                <c:ext xmlns:c16="http://schemas.microsoft.com/office/drawing/2014/chart" uri="{C3380CC4-5D6E-409C-BE32-E72D297353CC}">
                  <c16:uniqueId val="{00000008-38FC-4049-B40F-986D8F220D71}"/>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{9AC50972-6D70-44CD-B805-45576C6C196C}</c15:txfldGUID>
                      <c15:f>Diagramm!$I$55</c15:f>
                      <c15:dlblFieldTableCache>
                        <c:ptCount val="1"/>
                      </c15:dlblFieldTableCache>
                    </c15:dlblFTEntry>
                  </c15:dlblFieldTable>
                  <c15:showDataLabelsRange val="0"/>
                </c:ext>
                <c:ext xmlns:c16="http://schemas.microsoft.com/office/drawing/2014/chart" uri="{C3380CC4-5D6E-409C-BE32-E72D297353CC}">
                  <c16:uniqueId val="{00000009-38FC-4049-B40F-986D8F220D71}"/>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{A84E6005-AD13-4CD6-945B-6C7B0D290381}</c15:txfldGUID>
                      <c15:f>Diagramm!$I$56</c15:f>
                      <c15:dlblFieldTableCache>
                        <c:ptCount val="1"/>
                      </c15:dlblFieldTableCache>
                    </c15:dlblFTEntry>
                  </c15:dlblFieldTable>
                  <c15:showDataLabelsRange val="0"/>
                </c:ext>
                <c:ext xmlns:c16="http://schemas.microsoft.com/office/drawing/2014/chart" uri="{C3380CC4-5D6E-409C-BE32-E72D297353CC}">
                  <c16:uniqueId val="{0000000A-38FC-4049-B40F-986D8F220D71}"/>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{A4547A9B-7410-4CFC-9950-F715358907E7}</c15:txfldGUID>
                      <c15:f>Diagramm!$I$57</c15:f>
                      <c15:dlblFieldTableCache>
                        <c:ptCount val="1"/>
                      </c15:dlblFieldTableCache>
                    </c15:dlblFTEntry>
                  </c15:dlblFieldTable>
                  <c15:showDataLabelsRange val="0"/>
                </c:ext>
                <c:ext xmlns:c16="http://schemas.microsoft.com/office/drawing/2014/chart" uri="{C3380CC4-5D6E-409C-BE32-E72D297353CC}">
                  <c16:uniqueId val="{0000000B-38FC-4049-B40F-986D8F220D71}"/>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{BCA9E6CC-A1D5-4CD3-88B7-D42C953935EE}</c15:txfldGUID>
                      <c15:f>Diagramm!$I$58</c15:f>
                      <c15:dlblFieldTableCache>
                        <c:ptCount val="1"/>
                      </c15:dlblFieldTableCache>
                    </c15:dlblFTEntry>
                  </c15:dlblFieldTable>
                  <c15:showDataLabelsRange val="0"/>
                </c:ext>
                <c:ext xmlns:c16="http://schemas.microsoft.com/office/drawing/2014/chart" uri="{C3380CC4-5D6E-409C-BE32-E72D297353CC}">
                  <c16:uniqueId val="{0000000C-38FC-4049-B40F-986D8F220D71}"/>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{2AE8FE9D-2640-4C79-BA67-525289839752}</c15:txfldGUID>
                      <c15:f>Diagramm!$I$59</c15:f>
                      <c15:dlblFieldTableCache>
                        <c:ptCount val="1"/>
                      </c15:dlblFieldTableCache>
                    </c15:dlblFTEntry>
                  </c15:dlblFieldTable>
                  <c15:showDataLabelsRange val="0"/>
                </c:ext>
                <c:ext xmlns:c16="http://schemas.microsoft.com/office/drawing/2014/chart" uri="{C3380CC4-5D6E-409C-BE32-E72D297353CC}">
                  <c16:uniqueId val="{0000000D-38FC-4049-B40F-986D8F220D71}"/>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{2146A6B4-23BC-4FE5-ADD1-162849DCE4B5}</c15:txfldGUID>
                      <c15:f>Diagramm!$I$60</c15:f>
                      <c15:dlblFieldTableCache>
                        <c:ptCount val="1"/>
                      </c15:dlblFieldTableCache>
                    </c15:dlblFTEntry>
                  </c15:dlblFieldTable>
                  <c15:showDataLabelsRange val="0"/>
                </c:ext>
                <c:ext xmlns:c16="http://schemas.microsoft.com/office/drawing/2014/chart" uri="{C3380CC4-5D6E-409C-BE32-E72D297353CC}">
                  <c16:uniqueId val="{0000000E-38FC-4049-B40F-986D8F220D71}"/>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{4A6BD87B-CACC-412C-8651-A6F379DA233E}</c15:txfldGUID>
                      <c15:f>Diagramm!$I$61</c15:f>
                      <c15:dlblFieldTableCache>
                        <c:ptCount val="1"/>
                      </c15:dlblFieldTableCache>
                    </c15:dlblFTEntry>
                  </c15:dlblFieldTable>
                  <c15:showDataLabelsRange val="0"/>
                </c:ext>
                <c:ext xmlns:c16="http://schemas.microsoft.com/office/drawing/2014/chart" uri="{C3380CC4-5D6E-409C-BE32-E72D297353CC}">
                  <c16:uniqueId val="{0000000F-38FC-4049-B40F-986D8F220D71}"/>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{2D45423E-41CB-43D8-B93F-2C8654CFB54E}</c15:txfldGUID>
                      <c15:f>Diagramm!$I$62</c15:f>
                      <c15:dlblFieldTableCache>
                        <c:ptCount val="1"/>
                      </c15:dlblFieldTableCache>
                    </c15:dlblFTEntry>
                  </c15:dlblFieldTable>
                  <c15:showDataLabelsRange val="0"/>
                </c:ext>
                <c:ext xmlns:c16="http://schemas.microsoft.com/office/drawing/2014/chart" uri="{C3380CC4-5D6E-409C-BE32-E72D297353CC}">
                  <c16:uniqueId val="{00000010-38FC-4049-B40F-986D8F220D71}"/>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{F8A45CA9-B195-4EE9-8C98-A3DF911EA0C6}</c15:txfldGUID>
                      <c15:f>Diagramm!$I$63</c15:f>
                      <c15:dlblFieldTableCache>
                        <c:ptCount val="1"/>
                      </c15:dlblFieldTableCache>
                    </c15:dlblFTEntry>
                  </c15:dlblFieldTable>
                  <c15:showDataLabelsRange val="0"/>
                </c:ext>
                <c:ext xmlns:c16="http://schemas.microsoft.com/office/drawing/2014/chart" uri="{C3380CC4-5D6E-409C-BE32-E72D297353CC}">
                  <c16:uniqueId val="{00000011-38FC-4049-B40F-986D8F220D71}"/>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{213F9540-7690-4852-A7DF-284CE9F6FE2A}</c15:txfldGUID>
                      <c15:f>Diagramm!$I$64</c15:f>
                      <c15:dlblFieldTableCache>
                        <c:ptCount val="1"/>
                      </c15:dlblFieldTableCache>
                    </c15:dlblFTEntry>
                  </c15:dlblFieldTable>
                  <c15:showDataLabelsRange val="0"/>
                </c:ext>
                <c:ext xmlns:c16="http://schemas.microsoft.com/office/drawing/2014/chart" uri="{C3380CC4-5D6E-409C-BE32-E72D297353CC}">
                  <c16:uniqueId val="{00000012-38FC-4049-B40F-986D8F220D71}"/>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{8B069D09-B2FE-46C9-8759-55BB71B23F0B}</c15:txfldGUID>
                      <c15:f>Diagramm!$I$65</c15:f>
                      <c15:dlblFieldTableCache>
                        <c:ptCount val="1"/>
                      </c15:dlblFieldTableCache>
                    </c15:dlblFTEntry>
                  </c15:dlblFieldTable>
                  <c15:showDataLabelsRange val="0"/>
                </c:ext>
                <c:ext xmlns:c16="http://schemas.microsoft.com/office/drawing/2014/chart" uri="{C3380CC4-5D6E-409C-BE32-E72D297353CC}">
                  <c16:uniqueId val="{00000013-38FC-4049-B40F-986D8F220D71}"/>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{A4F26E1D-61C5-4999-B2AA-FDB16F4CAEF7}</c15:txfldGUID>
                      <c15:f>Diagramm!$I$66</c15:f>
                      <c15:dlblFieldTableCache>
                        <c:ptCount val="1"/>
                      </c15:dlblFieldTableCache>
                    </c15:dlblFTEntry>
                  </c15:dlblFieldTable>
                  <c15:showDataLabelsRange val="0"/>
                </c:ext>
                <c:ext xmlns:c16="http://schemas.microsoft.com/office/drawing/2014/chart" uri="{C3380CC4-5D6E-409C-BE32-E72D297353CC}">
                  <c16:uniqueId val="{00000014-38FC-4049-B40F-986D8F220D71}"/>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{EFAA58EB-4636-4578-BD68-6EF0D5821A10}</c15:txfldGUID>
                      <c15:f>Diagramm!$I$67</c15:f>
                      <c15:dlblFieldTableCache>
                        <c:ptCount val="1"/>
                      </c15:dlblFieldTableCache>
                    </c15:dlblFTEntry>
                  </c15:dlblFieldTable>
                  <c15:showDataLabelsRange val="0"/>
                </c:ext>
                <c:ext xmlns:c16="http://schemas.microsoft.com/office/drawing/2014/chart" uri="{C3380CC4-5D6E-409C-BE32-E72D297353CC}">
                  <c16:uniqueId val="{00000015-38FC-4049-B40F-986D8F220D7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38FC-4049-B40F-986D8F220D71}"/>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{E81F832D-0DF5-4909-BD58-2E58172D6BE0}</c15:txfldGUID>
                      <c15:f>Diagramm!$K$46</c15:f>
                      <c15:dlblFieldTableCache>
                        <c:ptCount val="1"/>
                      </c15:dlblFieldTableCache>
                    </c15:dlblFTEntry>
                  </c15:dlblFieldTable>
                  <c15:showDataLabelsRange val="0"/>
                </c:ext>
                <c:ext xmlns:c16="http://schemas.microsoft.com/office/drawing/2014/chart" uri="{C3380CC4-5D6E-409C-BE32-E72D297353CC}">
                  <c16:uniqueId val="{00000017-38FC-4049-B40F-986D8F220D71}"/>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{69DA3CA7-BB9E-4133-813A-535F4D6E748A}</c15:txfldGUID>
                      <c15:f>Diagramm!$K$47</c15:f>
                      <c15:dlblFieldTableCache>
                        <c:ptCount val="1"/>
                      </c15:dlblFieldTableCache>
                    </c15:dlblFTEntry>
                  </c15:dlblFieldTable>
                  <c15:showDataLabelsRange val="0"/>
                </c:ext>
                <c:ext xmlns:c16="http://schemas.microsoft.com/office/drawing/2014/chart" uri="{C3380CC4-5D6E-409C-BE32-E72D297353CC}">
                  <c16:uniqueId val="{00000018-38FC-4049-B40F-986D8F220D71}"/>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{13A68E8E-81E4-4949-BB5F-583049D9597B}</c15:txfldGUID>
                      <c15:f>Diagramm!$K$48</c15:f>
                      <c15:dlblFieldTableCache>
                        <c:ptCount val="1"/>
                      </c15:dlblFieldTableCache>
                    </c15:dlblFTEntry>
                  </c15:dlblFieldTable>
                  <c15:showDataLabelsRange val="0"/>
                </c:ext>
                <c:ext xmlns:c16="http://schemas.microsoft.com/office/drawing/2014/chart" uri="{C3380CC4-5D6E-409C-BE32-E72D297353CC}">
                  <c16:uniqueId val="{00000019-38FC-4049-B40F-986D8F220D71}"/>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{BA5C0946-FDA7-4CEA-988F-5BF9D7B1C8DC}</c15:txfldGUID>
                      <c15:f>Diagramm!$K$49</c15:f>
                      <c15:dlblFieldTableCache>
                        <c:ptCount val="1"/>
                      </c15:dlblFieldTableCache>
                    </c15:dlblFTEntry>
                  </c15:dlblFieldTable>
                  <c15:showDataLabelsRange val="0"/>
                </c:ext>
                <c:ext xmlns:c16="http://schemas.microsoft.com/office/drawing/2014/chart" uri="{C3380CC4-5D6E-409C-BE32-E72D297353CC}">
                  <c16:uniqueId val="{0000001A-38FC-4049-B40F-986D8F220D71}"/>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{29C8239D-5C3E-4315-B742-FCB934CB41CA}</c15:txfldGUID>
                      <c15:f>Diagramm!$K$50</c15:f>
                      <c15:dlblFieldTableCache>
                        <c:ptCount val="1"/>
                      </c15:dlblFieldTableCache>
                    </c15:dlblFTEntry>
                  </c15:dlblFieldTable>
                  <c15:showDataLabelsRange val="0"/>
                </c:ext>
                <c:ext xmlns:c16="http://schemas.microsoft.com/office/drawing/2014/chart" uri="{C3380CC4-5D6E-409C-BE32-E72D297353CC}">
                  <c16:uniqueId val="{0000001B-38FC-4049-B40F-986D8F220D71}"/>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{03997084-05E5-43F0-94A0-F8230E452398}</c15:txfldGUID>
                      <c15:f>Diagramm!$K$51</c15:f>
                      <c15:dlblFieldTableCache>
                        <c:ptCount val="1"/>
                      </c15:dlblFieldTableCache>
                    </c15:dlblFTEntry>
                  </c15:dlblFieldTable>
                  <c15:showDataLabelsRange val="0"/>
                </c:ext>
                <c:ext xmlns:c16="http://schemas.microsoft.com/office/drawing/2014/chart" uri="{C3380CC4-5D6E-409C-BE32-E72D297353CC}">
                  <c16:uniqueId val="{0000001C-38FC-4049-B40F-986D8F220D71}"/>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{BDA2792E-808F-44E8-B3D9-FA672ACB59AE}</c15:txfldGUID>
                      <c15:f>Diagramm!$K$52</c15:f>
                      <c15:dlblFieldTableCache>
                        <c:ptCount val="1"/>
                      </c15:dlblFieldTableCache>
                    </c15:dlblFTEntry>
                  </c15:dlblFieldTable>
                  <c15:showDataLabelsRange val="0"/>
                </c:ext>
                <c:ext xmlns:c16="http://schemas.microsoft.com/office/drawing/2014/chart" uri="{C3380CC4-5D6E-409C-BE32-E72D297353CC}">
                  <c16:uniqueId val="{0000001D-38FC-4049-B40F-986D8F220D71}"/>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{1C8C1BDF-831B-4B32-B9AF-61DE7756693A}</c15:txfldGUID>
                      <c15:f>Diagramm!$K$53</c15:f>
                      <c15:dlblFieldTableCache>
                        <c:ptCount val="1"/>
                      </c15:dlblFieldTableCache>
                    </c15:dlblFTEntry>
                  </c15:dlblFieldTable>
                  <c15:showDataLabelsRange val="0"/>
                </c:ext>
                <c:ext xmlns:c16="http://schemas.microsoft.com/office/drawing/2014/chart" uri="{C3380CC4-5D6E-409C-BE32-E72D297353CC}">
                  <c16:uniqueId val="{0000001E-38FC-4049-B40F-986D8F220D71}"/>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{14B35AB2-5A38-4E83-A2AE-26093A1347FA}</c15:txfldGUID>
                      <c15:f>Diagramm!$K$54</c15:f>
                      <c15:dlblFieldTableCache>
                        <c:ptCount val="1"/>
                      </c15:dlblFieldTableCache>
                    </c15:dlblFTEntry>
                  </c15:dlblFieldTable>
                  <c15:showDataLabelsRange val="0"/>
                </c:ext>
                <c:ext xmlns:c16="http://schemas.microsoft.com/office/drawing/2014/chart" uri="{C3380CC4-5D6E-409C-BE32-E72D297353CC}">
                  <c16:uniqueId val="{0000001F-38FC-4049-B40F-986D8F220D71}"/>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{DA677974-1B3A-459E-BBC3-E882A269C4E9}</c15:txfldGUID>
                      <c15:f>Diagramm!$K$55</c15:f>
                      <c15:dlblFieldTableCache>
                        <c:ptCount val="1"/>
                      </c15:dlblFieldTableCache>
                    </c15:dlblFTEntry>
                  </c15:dlblFieldTable>
                  <c15:showDataLabelsRange val="0"/>
                </c:ext>
                <c:ext xmlns:c16="http://schemas.microsoft.com/office/drawing/2014/chart" uri="{C3380CC4-5D6E-409C-BE32-E72D297353CC}">
                  <c16:uniqueId val="{00000020-38FC-4049-B40F-986D8F220D71}"/>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{41069F85-2020-4E83-9A6A-93257647FFD8}</c15:txfldGUID>
                      <c15:f>Diagramm!$K$56</c15:f>
                      <c15:dlblFieldTableCache>
                        <c:ptCount val="1"/>
                      </c15:dlblFieldTableCache>
                    </c15:dlblFTEntry>
                  </c15:dlblFieldTable>
                  <c15:showDataLabelsRange val="0"/>
                </c:ext>
                <c:ext xmlns:c16="http://schemas.microsoft.com/office/drawing/2014/chart" uri="{C3380CC4-5D6E-409C-BE32-E72D297353CC}">
                  <c16:uniqueId val="{00000021-38FC-4049-B40F-986D8F220D71}"/>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{B13AF46D-2175-426A-BB80-6F6F0AC0B013}</c15:txfldGUID>
                      <c15:f>Diagramm!$K$57</c15:f>
                      <c15:dlblFieldTableCache>
                        <c:ptCount val="1"/>
                      </c15:dlblFieldTableCache>
                    </c15:dlblFTEntry>
                  </c15:dlblFieldTable>
                  <c15:showDataLabelsRange val="0"/>
                </c:ext>
                <c:ext xmlns:c16="http://schemas.microsoft.com/office/drawing/2014/chart" uri="{C3380CC4-5D6E-409C-BE32-E72D297353CC}">
                  <c16:uniqueId val="{00000022-38FC-4049-B40F-986D8F220D71}"/>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{58C89AFA-50BD-4057-BB1A-995E430ACB10}</c15:txfldGUID>
                      <c15:f>Diagramm!$K$58</c15:f>
                      <c15:dlblFieldTableCache>
                        <c:ptCount val="1"/>
                      </c15:dlblFieldTableCache>
                    </c15:dlblFTEntry>
                  </c15:dlblFieldTable>
                  <c15:showDataLabelsRange val="0"/>
                </c:ext>
                <c:ext xmlns:c16="http://schemas.microsoft.com/office/drawing/2014/chart" uri="{C3380CC4-5D6E-409C-BE32-E72D297353CC}">
                  <c16:uniqueId val="{00000023-38FC-4049-B40F-986D8F220D71}"/>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{25210E4E-53EE-45AA-9A49-6072A83186AE}</c15:txfldGUID>
                      <c15:f>Diagramm!$K$59</c15:f>
                      <c15:dlblFieldTableCache>
                        <c:ptCount val="1"/>
                      </c15:dlblFieldTableCache>
                    </c15:dlblFTEntry>
                  </c15:dlblFieldTable>
                  <c15:showDataLabelsRange val="0"/>
                </c:ext>
                <c:ext xmlns:c16="http://schemas.microsoft.com/office/drawing/2014/chart" uri="{C3380CC4-5D6E-409C-BE32-E72D297353CC}">
                  <c16:uniqueId val="{00000024-38FC-4049-B40F-986D8F220D71}"/>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{3E8DB89C-5965-42F4-BE70-D28625DE58CF}</c15:txfldGUID>
                      <c15:f>Diagramm!$K$60</c15:f>
                      <c15:dlblFieldTableCache>
                        <c:ptCount val="1"/>
                      </c15:dlblFieldTableCache>
                    </c15:dlblFTEntry>
                  </c15:dlblFieldTable>
                  <c15:showDataLabelsRange val="0"/>
                </c:ext>
                <c:ext xmlns:c16="http://schemas.microsoft.com/office/drawing/2014/chart" uri="{C3380CC4-5D6E-409C-BE32-E72D297353CC}">
                  <c16:uniqueId val="{00000025-38FC-4049-B40F-986D8F220D71}"/>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{F5B0CCC1-A18D-445D-AD0A-72C6D706CF8E}</c15:txfldGUID>
                      <c15:f>Diagramm!$K$61</c15:f>
                      <c15:dlblFieldTableCache>
                        <c:ptCount val="1"/>
                      </c15:dlblFieldTableCache>
                    </c15:dlblFTEntry>
                  </c15:dlblFieldTable>
                  <c15:showDataLabelsRange val="0"/>
                </c:ext>
                <c:ext xmlns:c16="http://schemas.microsoft.com/office/drawing/2014/chart" uri="{C3380CC4-5D6E-409C-BE32-E72D297353CC}">
                  <c16:uniqueId val="{00000026-38FC-4049-B40F-986D8F220D71}"/>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{CABA3F95-A5FE-40B9-BDA9-675FC6BF2323}</c15:txfldGUID>
                      <c15:f>Diagramm!$K$62</c15:f>
                      <c15:dlblFieldTableCache>
                        <c:ptCount val="1"/>
                      </c15:dlblFieldTableCache>
                    </c15:dlblFTEntry>
                  </c15:dlblFieldTable>
                  <c15:showDataLabelsRange val="0"/>
                </c:ext>
                <c:ext xmlns:c16="http://schemas.microsoft.com/office/drawing/2014/chart" uri="{C3380CC4-5D6E-409C-BE32-E72D297353CC}">
                  <c16:uniqueId val="{00000027-38FC-4049-B40F-986D8F220D71}"/>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{93A9BC1D-B703-4B4D-B703-840AA5D0B389}</c15:txfldGUID>
                      <c15:f>Diagramm!$K$63</c15:f>
                      <c15:dlblFieldTableCache>
                        <c:ptCount val="1"/>
                      </c15:dlblFieldTableCache>
                    </c15:dlblFTEntry>
                  </c15:dlblFieldTable>
                  <c15:showDataLabelsRange val="0"/>
                </c:ext>
                <c:ext xmlns:c16="http://schemas.microsoft.com/office/drawing/2014/chart" uri="{C3380CC4-5D6E-409C-BE32-E72D297353CC}">
                  <c16:uniqueId val="{00000028-38FC-4049-B40F-986D8F220D71}"/>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{39A17B6E-A227-491C-9CAF-321FFA04D4CE}</c15:txfldGUID>
                      <c15:f>Diagramm!$K$64</c15:f>
                      <c15:dlblFieldTableCache>
                        <c:ptCount val="1"/>
                      </c15:dlblFieldTableCache>
                    </c15:dlblFTEntry>
                  </c15:dlblFieldTable>
                  <c15:showDataLabelsRange val="0"/>
                </c:ext>
                <c:ext xmlns:c16="http://schemas.microsoft.com/office/drawing/2014/chart" uri="{C3380CC4-5D6E-409C-BE32-E72D297353CC}">
                  <c16:uniqueId val="{00000029-38FC-4049-B40F-986D8F220D71}"/>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{81AC76F6-22ED-43FA-B905-A7F00FB32287}</c15:txfldGUID>
                      <c15:f>Diagramm!$K$65</c15:f>
                      <c15:dlblFieldTableCache>
                        <c:ptCount val="1"/>
                      </c15:dlblFieldTableCache>
                    </c15:dlblFTEntry>
                  </c15:dlblFieldTable>
                  <c15:showDataLabelsRange val="0"/>
                </c:ext>
                <c:ext xmlns:c16="http://schemas.microsoft.com/office/drawing/2014/chart" uri="{C3380CC4-5D6E-409C-BE32-E72D297353CC}">
                  <c16:uniqueId val="{0000002A-38FC-4049-B40F-986D8F220D71}"/>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{5B5204AA-24D0-4859-AAC9-89D0AFFC174C}</c15:txfldGUID>
                      <c15:f>Diagramm!$K$66</c15:f>
                      <c15:dlblFieldTableCache>
                        <c:ptCount val="1"/>
                      </c15:dlblFieldTableCache>
                    </c15:dlblFTEntry>
                  </c15:dlblFieldTable>
                  <c15:showDataLabelsRange val="0"/>
                </c:ext>
                <c:ext xmlns:c16="http://schemas.microsoft.com/office/drawing/2014/chart" uri="{C3380CC4-5D6E-409C-BE32-E72D297353CC}">
                  <c16:uniqueId val="{0000002B-38FC-4049-B40F-986D8F220D71}"/>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{26A00E54-9B7F-4056-A987-C7119236ECAD}</c15:txfldGUID>
                      <c15:f>Diagramm!$K$67</c15:f>
                      <c15:dlblFieldTableCache>
                        <c:ptCount val="1"/>
                      </c15:dlblFieldTableCache>
                    </c15:dlblFTEntry>
                  </c15:dlblFieldTable>
                  <c15:showDataLabelsRange val="0"/>
                </c:ext>
                <c:ext xmlns:c16="http://schemas.microsoft.com/office/drawing/2014/chart" uri="{C3380CC4-5D6E-409C-BE32-E72D297353CC}">
                  <c16:uniqueId val="{0000002C-38FC-4049-B40F-986D8F220D7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38FC-4049-B40F-986D8F220D71}"/>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{C4B83D66-B888-4D60-BCF5-387CD25088A6}</c15:txfldGUID>
                      <c15:f>Diagramm!$J$46</c15:f>
                      <c15:dlblFieldTableCache>
                        <c:ptCount val="1"/>
                      </c15:dlblFieldTableCache>
                    </c15:dlblFTEntry>
                  </c15:dlblFieldTable>
                  <c15:showDataLabelsRange val="0"/>
                </c:ext>
                <c:ext xmlns:c16="http://schemas.microsoft.com/office/drawing/2014/chart" uri="{C3380CC4-5D6E-409C-BE32-E72D297353CC}">
                  <c16:uniqueId val="{0000002E-38FC-4049-B40F-986D8F220D71}"/>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{ECF262A8-BF28-4539-91B2-AE007262CFC7}</c15:txfldGUID>
                      <c15:f>Diagramm!$J$47</c15:f>
                      <c15:dlblFieldTableCache>
                        <c:ptCount val="1"/>
                      </c15:dlblFieldTableCache>
                    </c15:dlblFTEntry>
                  </c15:dlblFieldTable>
                  <c15:showDataLabelsRange val="0"/>
                </c:ext>
                <c:ext xmlns:c16="http://schemas.microsoft.com/office/drawing/2014/chart" uri="{C3380CC4-5D6E-409C-BE32-E72D297353CC}">
                  <c16:uniqueId val="{0000002F-38FC-4049-B40F-986D8F220D71}"/>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{BC4DDAC3-E01D-4C29-9B48-5C3171B1F9AF}</c15:txfldGUID>
                      <c15:f>Diagramm!$J$48</c15:f>
                      <c15:dlblFieldTableCache>
                        <c:ptCount val="1"/>
                      </c15:dlblFieldTableCache>
                    </c15:dlblFTEntry>
                  </c15:dlblFieldTable>
                  <c15:showDataLabelsRange val="0"/>
                </c:ext>
                <c:ext xmlns:c16="http://schemas.microsoft.com/office/drawing/2014/chart" uri="{C3380CC4-5D6E-409C-BE32-E72D297353CC}">
                  <c16:uniqueId val="{00000030-38FC-4049-B40F-986D8F220D71}"/>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{E36433FA-5F3E-4CF9-86D4-58C3FAF50E7D}</c15:txfldGUID>
                      <c15:f>Diagramm!$J$49</c15:f>
                      <c15:dlblFieldTableCache>
                        <c:ptCount val="1"/>
                      </c15:dlblFieldTableCache>
                    </c15:dlblFTEntry>
                  </c15:dlblFieldTable>
                  <c15:showDataLabelsRange val="0"/>
                </c:ext>
                <c:ext xmlns:c16="http://schemas.microsoft.com/office/drawing/2014/chart" uri="{C3380CC4-5D6E-409C-BE32-E72D297353CC}">
                  <c16:uniqueId val="{00000031-38FC-4049-B40F-986D8F220D71}"/>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{3DE08FE6-8855-4493-A213-734EE646FA80}</c15:txfldGUID>
                      <c15:f>Diagramm!$J$50</c15:f>
                      <c15:dlblFieldTableCache>
                        <c:ptCount val="1"/>
                      </c15:dlblFieldTableCache>
                    </c15:dlblFTEntry>
                  </c15:dlblFieldTable>
                  <c15:showDataLabelsRange val="0"/>
                </c:ext>
                <c:ext xmlns:c16="http://schemas.microsoft.com/office/drawing/2014/chart" uri="{C3380CC4-5D6E-409C-BE32-E72D297353CC}">
                  <c16:uniqueId val="{00000032-38FC-4049-B40F-986D8F220D71}"/>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{62395D95-4085-4AC9-B149-6BC944D74927}</c15:txfldGUID>
                      <c15:f>Diagramm!$J$51</c15:f>
                      <c15:dlblFieldTableCache>
                        <c:ptCount val="1"/>
                      </c15:dlblFieldTableCache>
                    </c15:dlblFTEntry>
                  </c15:dlblFieldTable>
                  <c15:showDataLabelsRange val="0"/>
                </c:ext>
                <c:ext xmlns:c16="http://schemas.microsoft.com/office/drawing/2014/chart" uri="{C3380CC4-5D6E-409C-BE32-E72D297353CC}">
                  <c16:uniqueId val="{00000033-38FC-4049-B40F-986D8F220D71}"/>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{72F84CBF-740A-4CBF-873A-73C54764E2CD}</c15:txfldGUID>
                      <c15:f>Diagramm!$J$52</c15:f>
                      <c15:dlblFieldTableCache>
                        <c:ptCount val="1"/>
                      </c15:dlblFieldTableCache>
                    </c15:dlblFTEntry>
                  </c15:dlblFieldTable>
                  <c15:showDataLabelsRange val="0"/>
                </c:ext>
                <c:ext xmlns:c16="http://schemas.microsoft.com/office/drawing/2014/chart" uri="{C3380CC4-5D6E-409C-BE32-E72D297353CC}">
                  <c16:uniqueId val="{00000034-38FC-4049-B40F-986D8F220D71}"/>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{5DAED3C4-F9B0-4E27-82F4-699AAA055FF3}</c15:txfldGUID>
                      <c15:f>Diagramm!$J$53</c15:f>
                      <c15:dlblFieldTableCache>
                        <c:ptCount val="1"/>
                      </c15:dlblFieldTableCache>
                    </c15:dlblFTEntry>
                  </c15:dlblFieldTable>
                  <c15:showDataLabelsRange val="0"/>
                </c:ext>
                <c:ext xmlns:c16="http://schemas.microsoft.com/office/drawing/2014/chart" uri="{C3380CC4-5D6E-409C-BE32-E72D297353CC}">
                  <c16:uniqueId val="{00000035-38FC-4049-B40F-986D8F220D71}"/>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{90E4DAA5-E5E7-4A89-A013-A37E20AFE36D}</c15:txfldGUID>
                      <c15:f>Diagramm!$J$54</c15:f>
                      <c15:dlblFieldTableCache>
                        <c:ptCount val="1"/>
                      </c15:dlblFieldTableCache>
                    </c15:dlblFTEntry>
                  </c15:dlblFieldTable>
                  <c15:showDataLabelsRange val="0"/>
                </c:ext>
                <c:ext xmlns:c16="http://schemas.microsoft.com/office/drawing/2014/chart" uri="{C3380CC4-5D6E-409C-BE32-E72D297353CC}">
                  <c16:uniqueId val="{00000036-38FC-4049-B40F-986D8F220D71}"/>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{803470EF-92B6-4BA5-8EEE-2A81310CB83D}</c15:txfldGUID>
                      <c15:f>Diagramm!$J$55</c15:f>
                      <c15:dlblFieldTableCache>
                        <c:ptCount val="1"/>
                      </c15:dlblFieldTableCache>
                    </c15:dlblFTEntry>
                  </c15:dlblFieldTable>
                  <c15:showDataLabelsRange val="0"/>
                </c:ext>
                <c:ext xmlns:c16="http://schemas.microsoft.com/office/drawing/2014/chart" uri="{C3380CC4-5D6E-409C-BE32-E72D297353CC}">
                  <c16:uniqueId val="{00000037-38FC-4049-B40F-986D8F220D71}"/>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{5F56F374-98CF-4FA3-AABE-5B38AD777498}</c15:txfldGUID>
                      <c15:f>Diagramm!$J$56</c15:f>
                      <c15:dlblFieldTableCache>
                        <c:ptCount val="1"/>
                      </c15:dlblFieldTableCache>
                    </c15:dlblFTEntry>
                  </c15:dlblFieldTable>
                  <c15:showDataLabelsRange val="0"/>
                </c:ext>
                <c:ext xmlns:c16="http://schemas.microsoft.com/office/drawing/2014/chart" uri="{C3380CC4-5D6E-409C-BE32-E72D297353CC}">
                  <c16:uniqueId val="{00000038-38FC-4049-B40F-986D8F220D71}"/>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{7674460E-EF23-4951-ABBD-DFCFBFCF0C1F}</c15:txfldGUID>
                      <c15:f>Diagramm!$J$57</c15:f>
                      <c15:dlblFieldTableCache>
                        <c:ptCount val="1"/>
                      </c15:dlblFieldTableCache>
                    </c15:dlblFTEntry>
                  </c15:dlblFieldTable>
                  <c15:showDataLabelsRange val="0"/>
                </c:ext>
                <c:ext xmlns:c16="http://schemas.microsoft.com/office/drawing/2014/chart" uri="{C3380CC4-5D6E-409C-BE32-E72D297353CC}">
                  <c16:uniqueId val="{00000039-38FC-4049-B40F-986D8F220D71}"/>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{0A90CCEA-BD40-44AD-9ADC-50C855A5AD46}</c15:txfldGUID>
                      <c15:f>Diagramm!$J$58</c15:f>
                      <c15:dlblFieldTableCache>
                        <c:ptCount val="1"/>
                      </c15:dlblFieldTableCache>
                    </c15:dlblFTEntry>
                  </c15:dlblFieldTable>
                  <c15:showDataLabelsRange val="0"/>
                </c:ext>
                <c:ext xmlns:c16="http://schemas.microsoft.com/office/drawing/2014/chart" uri="{C3380CC4-5D6E-409C-BE32-E72D297353CC}">
                  <c16:uniqueId val="{0000003A-38FC-4049-B40F-986D8F220D71}"/>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{4861838E-6755-4704-843E-F7EAE5214BC3}</c15:txfldGUID>
                      <c15:f>Diagramm!$J$59</c15:f>
                      <c15:dlblFieldTableCache>
                        <c:ptCount val="1"/>
                      </c15:dlblFieldTableCache>
                    </c15:dlblFTEntry>
                  </c15:dlblFieldTable>
                  <c15:showDataLabelsRange val="0"/>
                </c:ext>
                <c:ext xmlns:c16="http://schemas.microsoft.com/office/drawing/2014/chart" uri="{C3380CC4-5D6E-409C-BE32-E72D297353CC}">
                  <c16:uniqueId val="{0000003B-38FC-4049-B40F-986D8F220D71}"/>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{46E649F3-13B0-41AE-8AD7-6F6B20AD13F2}</c15:txfldGUID>
                      <c15:f>Diagramm!$J$60</c15:f>
                      <c15:dlblFieldTableCache>
                        <c:ptCount val="1"/>
                      </c15:dlblFieldTableCache>
                    </c15:dlblFTEntry>
                  </c15:dlblFieldTable>
                  <c15:showDataLabelsRange val="0"/>
                </c:ext>
                <c:ext xmlns:c16="http://schemas.microsoft.com/office/drawing/2014/chart" uri="{C3380CC4-5D6E-409C-BE32-E72D297353CC}">
                  <c16:uniqueId val="{0000003C-38FC-4049-B40F-986D8F220D71}"/>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{B745B6F0-0464-4E3A-8BFE-20A79A68B9C8}</c15:txfldGUID>
                      <c15:f>Diagramm!$J$61</c15:f>
                      <c15:dlblFieldTableCache>
                        <c:ptCount val="1"/>
                      </c15:dlblFieldTableCache>
                    </c15:dlblFTEntry>
                  </c15:dlblFieldTable>
                  <c15:showDataLabelsRange val="0"/>
                </c:ext>
                <c:ext xmlns:c16="http://schemas.microsoft.com/office/drawing/2014/chart" uri="{C3380CC4-5D6E-409C-BE32-E72D297353CC}">
                  <c16:uniqueId val="{0000003D-38FC-4049-B40F-986D8F220D71}"/>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{B2B27AAC-5F69-4B7A-BCFB-F69F3C0D9E07}</c15:txfldGUID>
                      <c15:f>Diagramm!$J$62</c15:f>
                      <c15:dlblFieldTableCache>
                        <c:ptCount val="1"/>
                      </c15:dlblFieldTableCache>
                    </c15:dlblFTEntry>
                  </c15:dlblFieldTable>
                  <c15:showDataLabelsRange val="0"/>
                </c:ext>
                <c:ext xmlns:c16="http://schemas.microsoft.com/office/drawing/2014/chart" uri="{C3380CC4-5D6E-409C-BE32-E72D297353CC}">
                  <c16:uniqueId val="{0000003E-38FC-4049-B40F-986D8F220D71}"/>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{52DEDE74-E9E0-4A41-931A-E3F58E50B0A4}</c15:txfldGUID>
                      <c15:f>Diagramm!$J$63</c15:f>
                      <c15:dlblFieldTableCache>
                        <c:ptCount val="1"/>
                      </c15:dlblFieldTableCache>
                    </c15:dlblFTEntry>
                  </c15:dlblFieldTable>
                  <c15:showDataLabelsRange val="0"/>
                </c:ext>
                <c:ext xmlns:c16="http://schemas.microsoft.com/office/drawing/2014/chart" uri="{C3380CC4-5D6E-409C-BE32-E72D297353CC}">
                  <c16:uniqueId val="{0000003F-38FC-4049-B40F-986D8F220D71}"/>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{C334E5B5-B4D4-4BE2-AE57-75B6E8A56C88}</c15:txfldGUID>
                      <c15:f>Diagramm!$J$64</c15:f>
                      <c15:dlblFieldTableCache>
                        <c:ptCount val="1"/>
                      </c15:dlblFieldTableCache>
                    </c15:dlblFTEntry>
                  </c15:dlblFieldTable>
                  <c15:showDataLabelsRange val="0"/>
                </c:ext>
                <c:ext xmlns:c16="http://schemas.microsoft.com/office/drawing/2014/chart" uri="{C3380CC4-5D6E-409C-BE32-E72D297353CC}">
                  <c16:uniqueId val="{00000040-38FC-4049-B40F-986D8F220D71}"/>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{07C1AF30-2C2D-4F0C-8E8B-35208741EC76}</c15:txfldGUID>
                      <c15:f>Diagramm!$J$65</c15:f>
                      <c15:dlblFieldTableCache>
                        <c:ptCount val="1"/>
                      </c15:dlblFieldTableCache>
                    </c15:dlblFTEntry>
                  </c15:dlblFieldTable>
                  <c15:showDataLabelsRange val="0"/>
                </c:ext>
                <c:ext xmlns:c16="http://schemas.microsoft.com/office/drawing/2014/chart" uri="{C3380CC4-5D6E-409C-BE32-E72D297353CC}">
                  <c16:uniqueId val="{00000041-38FC-4049-B40F-986D8F220D71}"/>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{723968C2-3FBF-44AB-8DE7-416263548020}</c15:txfldGUID>
                      <c15:f>Diagramm!$J$66</c15:f>
                      <c15:dlblFieldTableCache>
                        <c:ptCount val="1"/>
                      </c15:dlblFieldTableCache>
                    </c15:dlblFTEntry>
                  </c15:dlblFieldTable>
                  <c15:showDataLabelsRange val="0"/>
                </c:ext>
                <c:ext xmlns:c16="http://schemas.microsoft.com/office/drawing/2014/chart" uri="{C3380CC4-5D6E-409C-BE32-E72D297353CC}">
                  <c16:uniqueId val="{00000042-38FC-4049-B40F-986D8F220D71}"/>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{090DF197-A35C-4D5D-8B9A-DCABFA8EF165}</c15:txfldGUID>
                      <c15:f>Diagramm!$J$67</c15:f>
                      <c15:dlblFieldTableCache>
                        <c:ptCount val="1"/>
                      </c15:dlblFieldTableCache>
                    </c15:dlblFTEntry>
                  </c15:dlblFieldTable>
                  <c15:showDataLabelsRange val="0"/>
                </c:ext>
                <c:ext xmlns:c16="http://schemas.microsoft.com/office/drawing/2014/chart" uri="{C3380CC4-5D6E-409C-BE32-E72D297353CC}">
                  <c16:uniqueId val="{00000043-38FC-4049-B40F-986D8F220D7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38FC-4049-B40F-986D8F220D71}"/>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9BA-4EAD-A61C-A3DEE609AD6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9BA-4EAD-A61C-A3DEE609AD6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9BA-4EAD-A61C-A3DEE609AD6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9BA-4EAD-A61C-A3DEE609AD6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9BA-4EAD-A61C-A3DEE609AD6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9BA-4EAD-A61C-A3DEE609AD6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9BA-4EAD-A61C-A3DEE609AD6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9BA-4EAD-A61C-A3DEE609AD6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9BA-4EAD-A61C-A3DEE609AD6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9BA-4EAD-A61C-A3DEE609AD6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9BA-4EAD-A61C-A3DEE609AD6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9BA-4EAD-A61C-A3DEE609AD6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9BA-4EAD-A61C-A3DEE609AD6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9BA-4EAD-A61C-A3DEE609AD6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9BA-4EAD-A61C-A3DEE609AD6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9BA-4EAD-A61C-A3DEE609AD6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9BA-4EAD-A61C-A3DEE609AD6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9BA-4EAD-A61C-A3DEE609AD6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39BA-4EAD-A61C-A3DEE609AD6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9BA-4EAD-A61C-A3DEE609AD6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39BA-4EAD-A61C-A3DEE609AD6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39BA-4EAD-A61C-A3DEE609AD6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39BA-4EAD-A61C-A3DEE609AD6B}"/>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39BA-4EAD-A61C-A3DEE609AD6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39BA-4EAD-A61C-A3DEE609AD6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39BA-4EAD-A61C-A3DEE609AD6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39BA-4EAD-A61C-A3DEE609AD6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39BA-4EAD-A61C-A3DEE609AD6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39BA-4EAD-A61C-A3DEE609AD6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39BA-4EAD-A61C-A3DEE609AD6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39BA-4EAD-A61C-A3DEE609AD6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39BA-4EAD-A61C-A3DEE609AD6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39BA-4EAD-A61C-A3DEE609AD6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39BA-4EAD-A61C-A3DEE609AD6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39BA-4EAD-A61C-A3DEE609AD6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39BA-4EAD-A61C-A3DEE609AD6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39BA-4EAD-A61C-A3DEE609AD6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39BA-4EAD-A61C-A3DEE609AD6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39BA-4EAD-A61C-A3DEE609AD6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39BA-4EAD-A61C-A3DEE609AD6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39BA-4EAD-A61C-A3DEE609AD6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39BA-4EAD-A61C-A3DEE609AD6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39BA-4EAD-A61C-A3DEE609AD6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39BA-4EAD-A61C-A3DEE609AD6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39BA-4EAD-A61C-A3DEE609AD6B}"/>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39BA-4EAD-A61C-A3DEE609AD6B}"/>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39BA-4EAD-A61C-A3DEE609AD6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39BA-4EAD-A61C-A3DEE609AD6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39BA-4EAD-A61C-A3DEE609AD6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39BA-4EAD-A61C-A3DEE609AD6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39BA-4EAD-A61C-A3DEE609AD6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39BA-4EAD-A61C-A3DEE609AD6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39BA-4EAD-A61C-A3DEE609AD6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39BA-4EAD-A61C-A3DEE609AD6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39BA-4EAD-A61C-A3DEE609AD6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39BA-4EAD-A61C-A3DEE609AD6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39BA-4EAD-A61C-A3DEE609AD6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39BA-4EAD-A61C-A3DEE609AD6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39BA-4EAD-A61C-A3DEE609AD6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39BA-4EAD-A61C-A3DEE609AD6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39BA-4EAD-A61C-A3DEE609AD6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39BA-4EAD-A61C-A3DEE609AD6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39BA-4EAD-A61C-A3DEE609AD6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39BA-4EAD-A61C-A3DEE609AD6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39BA-4EAD-A61C-A3DEE609AD6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39BA-4EAD-A61C-A3DEE609AD6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39BA-4EAD-A61C-A3DEE609AD6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39BA-4EAD-A61C-A3DEE609AD6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39BA-4EAD-A61C-A3DEE609AD6B}"/>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100.98416457007548</c:v>
                </c:pt>
                <c:pt idx="2">
                  <c:v>101.19382368901387</c:v>
                </c:pt>
                <c:pt idx="3">
                  <c:v>98.806176310986132</c:v>
                </c:pt>
                <c:pt idx="4">
                  <c:v>98.976370184006711</c:v>
                </c:pt>
                <c:pt idx="5">
                  <c:v>99.9260026639041</c:v>
                </c:pt>
                <c:pt idx="6">
                  <c:v>100.9422327462878</c:v>
                </c:pt>
                <c:pt idx="7">
                  <c:v>99.713876967095842</c:v>
                </c:pt>
                <c:pt idx="8">
                  <c:v>99.533816782595835</c:v>
                </c:pt>
                <c:pt idx="9">
                  <c:v>100.66844260273298</c:v>
                </c:pt>
                <c:pt idx="10">
                  <c:v>102.97962606679494</c:v>
                </c:pt>
                <c:pt idx="11">
                  <c:v>101.45034778747966</c:v>
                </c:pt>
                <c:pt idx="12">
                  <c:v>101.17902422179468</c:v>
                </c:pt>
                <c:pt idx="13">
                  <c:v>102.77736668146613</c:v>
                </c:pt>
                <c:pt idx="14">
                  <c:v>104.31897785013074</c:v>
                </c:pt>
                <c:pt idx="15">
                  <c:v>103.12022100537715</c:v>
                </c:pt>
                <c:pt idx="16">
                  <c:v>103.23121700952098</c:v>
                </c:pt>
                <c:pt idx="17">
                  <c:v>103.55433871047308</c:v>
                </c:pt>
                <c:pt idx="18">
                  <c:v>105.58679887524049</c:v>
                </c:pt>
                <c:pt idx="19">
                  <c:v>103.68013418183612</c:v>
                </c:pt>
                <c:pt idx="20">
                  <c:v>103.36687879236348</c:v>
                </c:pt>
                <c:pt idx="21">
                  <c:v>103.44580928419911</c:v>
                </c:pt>
                <c:pt idx="22">
                  <c:v>104.66429875191159</c:v>
                </c:pt>
                <c:pt idx="23">
                  <c:v>103.2706822554388</c:v>
                </c:pt>
                <c:pt idx="24">
                  <c:v>102.06945883281536</c:v>
                </c:pt>
              </c:numCache>
            </c:numRef>
          </c:val>
          <c:smooth val="0"/>
          <c:extLst>
            <c:ext xmlns:c16="http://schemas.microsoft.com/office/drawing/2014/chart" uri="{C3380CC4-5D6E-409C-BE32-E72D297353CC}">
              <c16:uniqueId val="{00000000-DE2B-4545-B738-34657875BFBE}"/>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103.57766143106457</c:v>
                </c:pt>
                <c:pt idx="2">
                  <c:v>112.04188481675392</c:v>
                </c:pt>
                <c:pt idx="3">
                  <c:v>107.15532286212914</c:v>
                </c:pt>
                <c:pt idx="4">
                  <c:v>105.41012216404886</c:v>
                </c:pt>
                <c:pt idx="5">
                  <c:v>108.90052356020942</c:v>
                </c:pt>
                <c:pt idx="6">
                  <c:v>111.8673647469459</c:v>
                </c:pt>
                <c:pt idx="7">
                  <c:v>107.67888307155322</c:v>
                </c:pt>
                <c:pt idx="8">
                  <c:v>106.71902268760907</c:v>
                </c:pt>
                <c:pt idx="9">
                  <c:v>107.85340314136124</c:v>
                </c:pt>
                <c:pt idx="10">
                  <c:v>112.30366492146598</c:v>
                </c:pt>
                <c:pt idx="11">
                  <c:v>110.82024432809774</c:v>
                </c:pt>
                <c:pt idx="12">
                  <c:v>107.67888307155322</c:v>
                </c:pt>
                <c:pt idx="13">
                  <c:v>118.84816753926701</c:v>
                </c:pt>
                <c:pt idx="14">
                  <c:v>119.9825479930192</c:v>
                </c:pt>
                <c:pt idx="15">
                  <c:v>118.06282722513089</c:v>
                </c:pt>
                <c:pt idx="16">
                  <c:v>115.35776614310646</c:v>
                </c:pt>
                <c:pt idx="17">
                  <c:v>121.64048865619546</c:v>
                </c:pt>
                <c:pt idx="18">
                  <c:v>122.6003490401396</c:v>
                </c:pt>
                <c:pt idx="19">
                  <c:v>120.94240837696336</c:v>
                </c:pt>
                <c:pt idx="20">
                  <c:v>120.41884816753927</c:v>
                </c:pt>
                <c:pt idx="21">
                  <c:v>121.9022687609075</c:v>
                </c:pt>
                <c:pt idx="22">
                  <c:v>124.78184991273997</c:v>
                </c:pt>
                <c:pt idx="23">
                  <c:v>122.51308900523561</c:v>
                </c:pt>
                <c:pt idx="24">
                  <c:v>119.28446771378709</c:v>
                </c:pt>
              </c:numCache>
            </c:numRef>
          </c:val>
          <c:smooth val="0"/>
          <c:extLst>
            <c:ext xmlns:c16="http://schemas.microsoft.com/office/drawing/2014/chart" uri="{C3380CC4-5D6E-409C-BE32-E72D297353CC}">
              <c16:uniqueId val="{00000001-DE2B-4545-B738-34657875BFBE}"/>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100.45919432268838</c:v>
                </c:pt>
                <c:pt idx="2">
                  <c:v>100.68879148403256</c:v>
                </c:pt>
                <c:pt idx="3">
                  <c:v>101.12711333750784</c:v>
                </c:pt>
                <c:pt idx="4">
                  <c:v>93.404299728657904</c:v>
                </c:pt>
                <c:pt idx="5">
                  <c:v>90.523898977249004</c:v>
                </c:pt>
                <c:pt idx="6">
                  <c:v>88.979336255479026</c:v>
                </c:pt>
                <c:pt idx="7">
                  <c:v>88.937591317052807</c:v>
                </c:pt>
                <c:pt idx="8">
                  <c:v>89.355040701314977</c:v>
                </c:pt>
                <c:pt idx="9">
                  <c:v>87.226048841577963</c:v>
                </c:pt>
                <c:pt idx="10">
                  <c:v>86.49551241911918</c:v>
                </c:pt>
                <c:pt idx="11">
                  <c:v>87.330411187643492</c:v>
                </c:pt>
                <c:pt idx="12">
                  <c:v>85.911083281152159</c:v>
                </c:pt>
                <c:pt idx="13">
                  <c:v>87.622625756627002</c:v>
                </c:pt>
                <c:pt idx="14">
                  <c:v>85.785848465873514</c:v>
                </c:pt>
                <c:pt idx="15">
                  <c:v>85.410144020037563</c:v>
                </c:pt>
                <c:pt idx="16">
                  <c:v>85.890210811939056</c:v>
                </c:pt>
                <c:pt idx="17">
                  <c:v>85.368399081611358</c:v>
                </c:pt>
                <c:pt idx="18">
                  <c:v>83.239407221874345</c:v>
                </c:pt>
                <c:pt idx="19">
                  <c:v>82.571488207054898</c:v>
                </c:pt>
                <c:pt idx="20">
                  <c:v>80.922563139219378</c:v>
                </c:pt>
                <c:pt idx="21">
                  <c:v>81.340012523481533</c:v>
                </c:pt>
                <c:pt idx="22">
                  <c:v>79.878939678563981</c:v>
                </c:pt>
                <c:pt idx="23">
                  <c:v>78.063034857023581</c:v>
                </c:pt>
                <c:pt idx="24">
                  <c:v>76.330619912335635</c:v>
                </c:pt>
              </c:numCache>
            </c:numRef>
          </c:val>
          <c:smooth val="0"/>
          <c:extLst>
            <c:ext xmlns:c16="http://schemas.microsoft.com/office/drawing/2014/chart" uri="{C3380CC4-5D6E-409C-BE32-E72D297353CC}">
              <c16:uniqueId val="{00000002-DE2B-4545-B738-34657875BFBE}"/>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DE2B-4545-B738-34657875BFBE}"/>
                </c:ext>
              </c:extLst>
            </c:dLbl>
            <c:dLbl>
              <c:idx val="1"/>
              <c:delete val="1"/>
              <c:extLst>
                <c:ext xmlns:c15="http://schemas.microsoft.com/office/drawing/2012/chart" uri="{CE6537A1-D6FC-4f65-9D91-7224C49458BB}"/>
                <c:ext xmlns:c16="http://schemas.microsoft.com/office/drawing/2014/chart" uri="{C3380CC4-5D6E-409C-BE32-E72D297353CC}">
                  <c16:uniqueId val="{00000004-DE2B-4545-B738-34657875BFBE}"/>
                </c:ext>
              </c:extLst>
            </c:dLbl>
            <c:dLbl>
              <c:idx val="2"/>
              <c:delete val="1"/>
              <c:extLst>
                <c:ext xmlns:c15="http://schemas.microsoft.com/office/drawing/2012/chart" uri="{CE6537A1-D6FC-4f65-9D91-7224C49458BB}"/>
                <c:ext xmlns:c16="http://schemas.microsoft.com/office/drawing/2014/chart" uri="{C3380CC4-5D6E-409C-BE32-E72D297353CC}">
                  <c16:uniqueId val="{00000005-DE2B-4545-B738-34657875BFBE}"/>
                </c:ext>
              </c:extLst>
            </c:dLbl>
            <c:dLbl>
              <c:idx val="3"/>
              <c:delete val="1"/>
              <c:extLst>
                <c:ext xmlns:c15="http://schemas.microsoft.com/office/drawing/2012/chart" uri="{CE6537A1-D6FC-4f65-9D91-7224C49458BB}"/>
                <c:ext xmlns:c16="http://schemas.microsoft.com/office/drawing/2014/chart" uri="{C3380CC4-5D6E-409C-BE32-E72D297353CC}">
                  <c16:uniqueId val="{00000006-DE2B-4545-B738-34657875BFBE}"/>
                </c:ext>
              </c:extLst>
            </c:dLbl>
            <c:dLbl>
              <c:idx val="4"/>
              <c:delete val="1"/>
              <c:extLst>
                <c:ext xmlns:c15="http://schemas.microsoft.com/office/drawing/2012/chart" uri="{CE6537A1-D6FC-4f65-9D91-7224C49458BB}"/>
                <c:ext xmlns:c16="http://schemas.microsoft.com/office/drawing/2014/chart" uri="{C3380CC4-5D6E-409C-BE32-E72D297353CC}">
                  <c16:uniqueId val="{00000007-DE2B-4545-B738-34657875BFBE}"/>
                </c:ext>
              </c:extLst>
            </c:dLbl>
            <c:dLbl>
              <c:idx val="5"/>
              <c:delete val="1"/>
              <c:extLst>
                <c:ext xmlns:c15="http://schemas.microsoft.com/office/drawing/2012/chart" uri="{CE6537A1-D6FC-4f65-9D91-7224C49458BB}"/>
                <c:ext xmlns:c16="http://schemas.microsoft.com/office/drawing/2014/chart" uri="{C3380CC4-5D6E-409C-BE32-E72D297353CC}">
                  <c16:uniqueId val="{00000008-DE2B-4545-B738-34657875BFBE}"/>
                </c:ext>
              </c:extLst>
            </c:dLbl>
            <c:dLbl>
              <c:idx val="6"/>
              <c:delete val="1"/>
              <c:extLst>
                <c:ext xmlns:c15="http://schemas.microsoft.com/office/drawing/2012/chart" uri="{CE6537A1-D6FC-4f65-9D91-7224C49458BB}"/>
                <c:ext xmlns:c16="http://schemas.microsoft.com/office/drawing/2014/chart" uri="{C3380CC4-5D6E-409C-BE32-E72D297353CC}">
                  <c16:uniqueId val="{00000009-DE2B-4545-B738-34657875BFBE}"/>
                </c:ext>
              </c:extLst>
            </c:dLbl>
            <c:dLbl>
              <c:idx val="7"/>
              <c:delete val="1"/>
              <c:extLst>
                <c:ext xmlns:c15="http://schemas.microsoft.com/office/drawing/2012/chart" uri="{CE6537A1-D6FC-4f65-9D91-7224C49458BB}"/>
                <c:ext xmlns:c16="http://schemas.microsoft.com/office/drawing/2014/chart" uri="{C3380CC4-5D6E-409C-BE32-E72D297353CC}">
                  <c16:uniqueId val="{0000000A-DE2B-4545-B738-34657875BFBE}"/>
                </c:ext>
              </c:extLst>
            </c:dLbl>
            <c:dLbl>
              <c:idx val="8"/>
              <c:delete val="1"/>
              <c:extLst>
                <c:ext xmlns:c15="http://schemas.microsoft.com/office/drawing/2012/chart" uri="{CE6537A1-D6FC-4f65-9D91-7224C49458BB}"/>
                <c:ext xmlns:c16="http://schemas.microsoft.com/office/drawing/2014/chart" uri="{C3380CC4-5D6E-409C-BE32-E72D297353CC}">
                  <c16:uniqueId val="{0000000B-DE2B-4545-B738-34657875BFBE}"/>
                </c:ext>
              </c:extLst>
            </c:dLbl>
            <c:dLbl>
              <c:idx val="9"/>
              <c:delete val="1"/>
              <c:extLst>
                <c:ext xmlns:c15="http://schemas.microsoft.com/office/drawing/2012/chart" uri="{CE6537A1-D6FC-4f65-9D91-7224C49458BB}"/>
                <c:ext xmlns:c16="http://schemas.microsoft.com/office/drawing/2014/chart" uri="{C3380CC4-5D6E-409C-BE32-E72D297353CC}">
                  <c16:uniqueId val="{0000000C-DE2B-4545-B738-34657875BFBE}"/>
                </c:ext>
              </c:extLst>
            </c:dLbl>
            <c:dLbl>
              <c:idx val="10"/>
              <c:delete val="1"/>
              <c:extLst>
                <c:ext xmlns:c15="http://schemas.microsoft.com/office/drawing/2012/chart" uri="{CE6537A1-D6FC-4f65-9D91-7224C49458BB}"/>
                <c:ext xmlns:c16="http://schemas.microsoft.com/office/drawing/2014/chart" uri="{C3380CC4-5D6E-409C-BE32-E72D297353CC}">
                  <c16:uniqueId val="{0000000D-DE2B-4545-B738-34657875BFBE}"/>
                </c:ext>
              </c:extLst>
            </c:dLbl>
            <c:dLbl>
              <c:idx val="11"/>
              <c:delete val="1"/>
              <c:extLst>
                <c:ext xmlns:c15="http://schemas.microsoft.com/office/drawing/2012/chart" uri="{CE6537A1-D6FC-4f65-9D91-7224C49458BB}"/>
                <c:ext xmlns:c16="http://schemas.microsoft.com/office/drawing/2014/chart" uri="{C3380CC4-5D6E-409C-BE32-E72D297353CC}">
                  <c16:uniqueId val="{0000000E-DE2B-4545-B738-34657875BFBE}"/>
                </c:ext>
              </c:extLst>
            </c:dLbl>
            <c:dLbl>
              <c:idx val="12"/>
              <c:delete val="1"/>
              <c:extLst>
                <c:ext xmlns:c15="http://schemas.microsoft.com/office/drawing/2012/chart" uri="{CE6537A1-D6FC-4f65-9D91-7224C49458BB}"/>
                <c:ext xmlns:c16="http://schemas.microsoft.com/office/drawing/2014/chart" uri="{C3380CC4-5D6E-409C-BE32-E72D297353CC}">
                  <c16:uniqueId val="{0000000F-DE2B-4545-B738-34657875BFBE}"/>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E2B-4545-B738-34657875BFBE}"/>
                </c:ext>
              </c:extLst>
            </c:dLbl>
            <c:dLbl>
              <c:idx val="14"/>
              <c:delete val="1"/>
              <c:extLst>
                <c:ext xmlns:c15="http://schemas.microsoft.com/office/drawing/2012/chart" uri="{CE6537A1-D6FC-4f65-9D91-7224C49458BB}"/>
                <c:ext xmlns:c16="http://schemas.microsoft.com/office/drawing/2014/chart" uri="{C3380CC4-5D6E-409C-BE32-E72D297353CC}">
                  <c16:uniqueId val="{00000011-DE2B-4545-B738-34657875BFBE}"/>
                </c:ext>
              </c:extLst>
            </c:dLbl>
            <c:dLbl>
              <c:idx val="15"/>
              <c:delete val="1"/>
              <c:extLst>
                <c:ext xmlns:c15="http://schemas.microsoft.com/office/drawing/2012/chart" uri="{CE6537A1-D6FC-4f65-9D91-7224C49458BB}"/>
                <c:ext xmlns:c16="http://schemas.microsoft.com/office/drawing/2014/chart" uri="{C3380CC4-5D6E-409C-BE32-E72D297353CC}">
                  <c16:uniqueId val="{00000012-DE2B-4545-B738-34657875BFBE}"/>
                </c:ext>
              </c:extLst>
            </c:dLbl>
            <c:dLbl>
              <c:idx val="16"/>
              <c:delete val="1"/>
              <c:extLst>
                <c:ext xmlns:c15="http://schemas.microsoft.com/office/drawing/2012/chart" uri="{CE6537A1-D6FC-4f65-9D91-7224C49458BB}"/>
                <c:ext xmlns:c16="http://schemas.microsoft.com/office/drawing/2014/chart" uri="{C3380CC4-5D6E-409C-BE32-E72D297353CC}">
                  <c16:uniqueId val="{00000013-DE2B-4545-B738-34657875BFBE}"/>
                </c:ext>
              </c:extLst>
            </c:dLbl>
            <c:dLbl>
              <c:idx val="17"/>
              <c:delete val="1"/>
              <c:extLst>
                <c:ext xmlns:c15="http://schemas.microsoft.com/office/drawing/2012/chart" uri="{CE6537A1-D6FC-4f65-9D91-7224C49458BB}"/>
                <c:ext xmlns:c16="http://schemas.microsoft.com/office/drawing/2014/chart" uri="{C3380CC4-5D6E-409C-BE32-E72D297353CC}">
                  <c16:uniqueId val="{00000014-DE2B-4545-B738-34657875BFBE}"/>
                </c:ext>
              </c:extLst>
            </c:dLbl>
            <c:dLbl>
              <c:idx val="18"/>
              <c:delete val="1"/>
              <c:extLst>
                <c:ext xmlns:c15="http://schemas.microsoft.com/office/drawing/2012/chart" uri="{CE6537A1-D6FC-4f65-9D91-7224C49458BB}"/>
                <c:ext xmlns:c16="http://schemas.microsoft.com/office/drawing/2014/chart" uri="{C3380CC4-5D6E-409C-BE32-E72D297353CC}">
                  <c16:uniqueId val="{00000015-DE2B-4545-B738-34657875BFBE}"/>
                </c:ext>
              </c:extLst>
            </c:dLbl>
            <c:dLbl>
              <c:idx val="19"/>
              <c:delete val="1"/>
              <c:extLst>
                <c:ext xmlns:c15="http://schemas.microsoft.com/office/drawing/2012/chart" uri="{CE6537A1-D6FC-4f65-9D91-7224C49458BB}"/>
                <c:ext xmlns:c16="http://schemas.microsoft.com/office/drawing/2014/chart" uri="{C3380CC4-5D6E-409C-BE32-E72D297353CC}">
                  <c16:uniqueId val="{00000016-DE2B-4545-B738-34657875BFBE}"/>
                </c:ext>
              </c:extLst>
            </c:dLbl>
            <c:dLbl>
              <c:idx val="20"/>
              <c:delete val="1"/>
              <c:extLst>
                <c:ext xmlns:c15="http://schemas.microsoft.com/office/drawing/2012/chart" uri="{CE6537A1-D6FC-4f65-9D91-7224C49458BB}"/>
                <c:ext xmlns:c16="http://schemas.microsoft.com/office/drawing/2014/chart" uri="{C3380CC4-5D6E-409C-BE32-E72D297353CC}">
                  <c16:uniqueId val="{00000017-DE2B-4545-B738-34657875BFBE}"/>
                </c:ext>
              </c:extLst>
            </c:dLbl>
            <c:dLbl>
              <c:idx val="21"/>
              <c:delete val="1"/>
              <c:extLst>
                <c:ext xmlns:c15="http://schemas.microsoft.com/office/drawing/2012/chart" uri="{CE6537A1-D6FC-4f65-9D91-7224C49458BB}"/>
                <c:ext xmlns:c16="http://schemas.microsoft.com/office/drawing/2014/chart" uri="{C3380CC4-5D6E-409C-BE32-E72D297353CC}">
                  <c16:uniqueId val="{00000018-DE2B-4545-B738-34657875BFBE}"/>
                </c:ext>
              </c:extLst>
            </c:dLbl>
            <c:dLbl>
              <c:idx val="22"/>
              <c:delete val="1"/>
              <c:extLst>
                <c:ext xmlns:c15="http://schemas.microsoft.com/office/drawing/2012/chart" uri="{CE6537A1-D6FC-4f65-9D91-7224C49458BB}"/>
                <c:ext xmlns:c16="http://schemas.microsoft.com/office/drawing/2014/chart" uri="{C3380CC4-5D6E-409C-BE32-E72D297353CC}">
                  <c16:uniqueId val="{00000019-DE2B-4545-B738-34657875BFBE}"/>
                </c:ext>
              </c:extLst>
            </c:dLbl>
            <c:dLbl>
              <c:idx val="23"/>
              <c:delete val="1"/>
              <c:extLst>
                <c:ext xmlns:c15="http://schemas.microsoft.com/office/drawing/2012/chart" uri="{CE6537A1-D6FC-4f65-9D91-7224C49458BB}"/>
                <c:ext xmlns:c16="http://schemas.microsoft.com/office/drawing/2014/chart" uri="{C3380CC4-5D6E-409C-BE32-E72D297353CC}">
                  <c16:uniqueId val="{0000001A-DE2B-4545-B738-34657875BFBE}"/>
                </c:ext>
              </c:extLst>
            </c:dLbl>
            <c:dLbl>
              <c:idx val="24"/>
              <c:delete val="1"/>
              <c:extLst>
                <c:ext xmlns:c15="http://schemas.microsoft.com/office/drawing/2012/chart" uri="{CE6537A1-D6FC-4f65-9D91-7224C49458BB}"/>
                <c:ext xmlns:c16="http://schemas.microsoft.com/office/drawing/2014/chart" uri="{C3380CC4-5D6E-409C-BE32-E72D297353CC}">
                  <c16:uniqueId val="{0000001B-DE2B-4545-B738-34657875BFBE}"/>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DE2B-4545-B738-34657875BFBE}"/>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Sangerhausen (047)</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41381</v>
      </c>
      <c r="F11" s="238">
        <v>41868</v>
      </c>
      <c r="G11" s="238">
        <v>42433</v>
      </c>
      <c r="H11" s="238">
        <v>41939</v>
      </c>
      <c r="I11" s="265">
        <v>41907</v>
      </c>
      <c r="J11" s="263">
        <v>-526</v>
      </c>
      <c r="K11" s="266">
        <v>-1.2551602357601355</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15.835770039390058</v>
      </c>
      <c r="E13" s="115">
        <v>6553</v>
      </c>
      <c r="F13" s="114">
        <v>6620</v>
      </c>
      <c r="G13" s="114">
        <v>6691</v>
      </c>
      <c r="H13" s="114">
        <v>6646</v>
      </c>
      <c r="I13" s="140">
        <v>6479</v>
      </c>
      <c r="J13" s="115">
        <v>74</v>
      </c>
      <c r="K13" s="116">
        <v>1.1421515665997839</v>
      </c>
    </row>
    <row r="14" spans="1:255" ht="14.1" customHeight="1" x14ac:dyDescent="0.2">
      <c r="A14" s="306" t="s">
        <v>230</v>
      </c>
      <c r="B14" s="307"/>
      <c r="C14" s="308"/>
      <c r="D14" s="113">
        <v>66.284043401561107</v>
      </c>
      <c r="E14" s="115">
        <v>27429</v>
      </c>
      <c r="F14" s="114">
        <v>27788</v>
      </c>
      <c r="G14" s="114">
        <v>28238</v>
      </c>
      <c r="H14" s="114">
        <v>27823</v>
      </c>
      <c r="I14" s="140">
        <v>27901</v>
      </c>
      <c r="J14" s="115">
        <v>-472</v>
      </c>
      <c r="K14" s="116">
        <v>-1.6916956381491703</v>
      </c>
    </row>
    <row r="15" spans="1:255" ht="14.1" customHeight="1" x14ac:dyDescent="0.2">
      <c r="A15" s="306" t="s">
        <v>231</v>
      </c>
      <c r="B15" s="307"/>
      <c r="C15" s="308"/>
      <c r="D15" s="113">
        <v>8.9703003794011753</v>
      </c>
      <c r="E15" s="115">
        <v>3712</v>
      </c>
      <c r="F15" s="114">
        <v>3749</v>
      </c>
      <c r="G15" s="114">
        <v>3763</v>
      </c>
      <c r="H15" s="114">
        <v>3733</v>
      </c>
      <c r="I15" s="140">
        <v>3752</v>
      </c>
      <c r="J15" s="115">
        <v>-40</v>
      </c>
      <c r="K15" s="116">
        <v>-1.0660980810234542</v>
      </c>
    </row>
    <row r="16" spans="1:255" ht="14.1" customHeight="1" x14ac:dyDescent="0.2">
      <c r="A16" s="306" t="s">
        <v>232</v>
      </c>
      <c r="B16" s="307"/>
      <c r="C16" s="308"/>
      <c r="D16" s="113">
        <v>7.2738696503226121</v>
      </c>
      <c r="E16" s="115">
        <v>3010</v>
      </c>
      <c r="F16" s="114">
        <v>3026</v>
      </c>
      <c r="G16" s="114">
        <v>3050</v>
      </c>
      <c r="H16" s="114">
        <v>3075</v>
      </c>
      <c r="I16" s="140">
        <v>3103</v>
      </c>
      <c r="J16" s="115">
        <v>-93</v>
      </c>
      <c r="K16" s="116">
        <v>-2.997099581050596</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1.8680070563785311</v>
      </c>
      <c r="E18" s="115">
        <v>773</v>
      </c>
      <c r="F18" s="114">
        <v>771</v>
      </c>
      <c r="G18" s="114">
        <v>829</v>
      </c>
      <c r="H18" s="114">
        <v>805</v>
      </c>
      <c r="I18" s="140">
        <v>802</v>
      </c>
      <c r="J18" s="115">
        <v>-29</v>
      </c>
      <c r="K18" s="116">
        <v>-3.6159600997506236</v>
      </c>
    </row>
    <row r="19" spans="1:255" ht="14.1" customHeight="1" x14ac:dyDescent="0.2">
      <c r="A19" s="306" t="s">
        <v>235</v>
      </c>
      <c r="B19" s="307" t="s">
        <v>236</v>
      </c>
      <c r="C19" s="308"/>
      <c r="D19" s="113">
        <v>0.88446388439138734</v>
      </c>
      <c r="E19" s="115">
        <v>366</v>
      </c>
      <c r="F19" s="114">
        <v>360</v>
      </c>
      <c r="G19" s="114">
        <v>398</v>
      </c>
      <c r="H19" s="114">
        <v>393</v>
      </c>
      <c r="I19" s="140">
        <v>384</v>
      </c>
      <c r="J19" s="115">
        <v>-18</v>
      </c>
      <c r="K19" s="116">
        <v>-4.6875</v>
      </c>
    </row>
    <row r="20" spans="1:255" ht="14.1" customHeight="1" x14ac:dyDescent="0.2">
      <c r="A20" s="306">
        <v>12</v>
      </c>
      <c r="B20" s="307" t="s">
        <v>237</v>
      </c>
      <c r="C20" s="308"/>
      <c r="D20" s="113">
        <v>0.98595973997728426</v>
      </c>
      <c r="E20" s="115">
        <v>408</v>
      </c>
      <c r="F20" s="114">
        <v>390</v>
      </c>
      <c r="G20" s="114">
        <v>406</v>
      </c>
      <c r="H20" s="114">
        <v>416</v>
      </c>
      <c r="I20" s="140">
        <v>413</v>
      </c>
      <c r="J20" s="115">
        <v>-5</v>
      </c>
      <c r="K20" s="116">
        <v>-1.2106537530266344</v>
      </c>
    </row>
    <row r="21" spans="1:255" ht="14.1" customHeight="1" x14ac:dyDescent="0.2">
      <c r="A21" s="306">
        <v>21</v>
      </c>
      <c r="B21" s="307" t="s">
        <v>238</v>
      </c>
      <c r="C21" s="308"/>
      <c r="D21" s="113">
        <v>0.38181774244218364</v>
      </c>
      <c r="E21" s="115">
        <v>158</v>
      </c>
      <c r="F21" s="114">
        <v>180</v>
      </c>
      <c r="G21" s="114">
        <v>202</v>
      </c>
      <c r="H21" s="114">
        <v>197</v>
      </c>
      <c r="I21" s="140">
        <v>198</v>
      </c>
      <c r="J21" s="115">
        <v>-40</v>
      </c>
      <c r="K21" s="116">
        <v>-20.202020202020201</v>
      </c>
    </row>
    <row r="22" spans="1:255" ht="14.1" customHeight="1" x14ac:dyDescent="0.2">
      <c r="A22" s="306">
        <v>22</v>
      </c>
      <c r="B22" s="307" t="s">
        <v>239</v>
      </c>
      <c r="C22" s="308"/>
      <c r="D22" s="113">
        <v>1.957420072013726</v>
      </c>
      <c r="E22" s="115">
        <v>810</v>
      </c>
      <c r="F22" s="114">
        <v>821</v>
      </c>
      <c r="G22" s="114">
        <v>829</v>
      </c>
      <c r="H22" s="114">
        <v>801</v>
      </c>
      <c r="I22" s="140">
        <v>797</v>
      </c>
      <c r="J22" s="115">
        <v>13</v>
      </c>
      <c r="K22" s="116">
        <v>1.6311166875784191</v>
      </c>
    </row>
    <row r="23" spans="1:255" ht="14.1" customHeight="1" x14ac:dyDescent="0.2">
      <c r="A23" s="306">
        <v>23</v>
      </c>
      <c r="B23" s="307" t="s">
        <v>240</v>
      </c>
      <c r="C23" s="308"/>
      <c r="D23" s="113">
        <v>0.51472898189990579</v>
      </c>
      <c r="E23" s="115">
        <v>213</v>
      </c>
      <c r="F23" s="114">
        <v>217</v>
      </c>
      <c r="G23" s="114">
        <v>215</v>
      </c>
      <c r="H23" s="114">
        <v>199</v>
      </c>
      <c r="I23" s="140">
        <v>204</v>
      </c>
      <c r="J23" s="115">
        <v>9</v>
      </c>
      <c r="K23" s="116">
        <v>4.4117647058823533</v>
      </c>
    </row>
    <row r="24" spans="1:255" ht="14.1" customHeight="1" x14ac:dyDescent="0.2">
      <c r="A24" s="306">
        <v>24</v>
      </c>
      <c r="B24" s="307" t="s">
        <v>241</v>
      </c>
      <c r="C24" s="308"/>
      <c r="D24" s="113">
        <v>5.0192117155216165</v>
      </c>
      <c r="E24" s="115">
        <v>2077</v>
      </c>
      <c r="F24" s="114">
        <v>2224</v>
      </c>
      <c r="G24" s="114">
        <v>2288</v>
      </c>
      <c r="H24" s="114">
        <v>2297</v>
      </c>
      <c r="I24" s="140">
        <v>2323</v>
      </c>
      <c r="J24" s="115">
        <v>-246</v>
      </c>
      <c r="K24" s="116">
        <v>-10.589754627636676</v>
      </c>
    </row>
    <row r="25" spans="1:255" ht="14.1" customHeight="1" x14ac:dyDescent="0.2">
      <c r="A25" s="306">
        <v>25</v>
      </c>
      <c r="B25" s="307" t="s">
        <v>242</v>
      </c>
      <c r="C25" s="308"/>
      <c r="D25" s="113">
        <v>4.6325608370991516</v>
      </c>
      <c r="E25" s="115">
        <v>1917</v>
      </c>
      <c r="F25" s="114">
        <v>1949</v>
      </c>
      <c r="G25" s="114">
        <v>2019</v>
      </c>
      <c r="H25" s="114">
        <v>1998</v>
      </c>
      <c r="I25" s="140">
        <v>1990</v>
      </c>
      <c r="J25" s="115">
        <v>-73</v>
      </c>
      <c r="K25" s="116">
        <v>-3.6683417085427137</v>
      </c>
    </row>
    <row r="26" spans="1:255" ht="14.1" customHeight="1" x14ac:dyDescent="0.2">
      <c r="A26" s="306">
        <v>26</v>
      </c>
      <c r="B26" s="307" t="s">
        <v>243</v>
      </c>
      <c r="C26" s="308"/>
      <c r="D26" s="113">
        <v>2.7524709407699186</v>
      </c>
      <c r="E26" s="115">
        <v>1139</v>
      </c>
      <c r="F26" s="114">
        <v>1159</v>
      </c>
      <c r="G26" s="114">
        <v>1170</v>
      </c>
      <c r="H26" s="114">
        <v>1149</v>
      </c>
      <c r="I26" s="140">
        <v>1181</v>
      </c>
      <c r="J26" s="115">
        <v>-42</v>
      </c>
      <c r="K26" s="116">
        <v>-3.5563082133784927</v>
      </c>
    </row>
    <row r="27" spans="1:255" ht="14.1" customHeight="1" x14ac:dyDescent="0.2">
      <c r="A27" s="306">
        <v>27</v>
      </c>
      <c r="B27" s="307" t="s">
        <v>244</v>
      </c>
      <c r="C27" s="308"/>
      <c r="D27" s="113">
        <v>1.7036804330489839</v>
      </c>
      <c r="E27" s="115">
        <v>705</v>
      </c>
      <c r="F27" s="114">
        <v>749</v>
      </c>
      <c r="G27" s="114">
        <v>760</v>
      </c>
      <c r="H27" s="114">
        <v>729</v>
      </c>
      <c r="I27" s="140">
        <v>739</v>
      </c>
      <c r="J27" s="115">
        <v>-34</v>
      </c>
      <c r="K27" s="116">
        <v>-4.6008119079837622</v>
      </c>
    </row>
    <row r="28" spans="1:255" ht="14.1" customHeight="1" x14ac:dyDescent="0.2">
      <c r="A28" s="306">
        <v>28</v>
      </c>
      <c r="B28" s="307" t="s">
        <v>245</v>
      </c>
      <c r="C28" s="308"/>
      <c r="D28" s="113">
        <v>0.32140354268867355</v>
      </c>
      <c r="E28" s="115">
        <v>133</v>
      </c>
      <c r="F28" s="114">
        <v>133</v>
      </c>
      <c r="G28" s="114">
        <v>135</v>
      </c>
      <c r="H28" s="114">
        <v>131</v>
      </c>
      <c r="I28" s="140">
        <v>133</v>
      </c>
      <c r="J28" s="115">
        <v>0</v>
      </c>
      <c r="K28" s="116">
        <v>0</v>
      </c>
    </row>
    <row r="29" spans="1:255" ht="14.1" customHeight="1" x14ac:dyDescent="0.2">
      <c r="A29" s="306">
        <v>29</v>
      </c>
      <c r="B29" s="307" t="s">
        <v>246</v>
      </c>
      <c r="C29" s="308"/>
      <c r="D29" s="113">
        <v>6.621396292984703</v>
      </c>
      <c r="E29" s="115">
        <v>2740</v>
      </c>
      <c r="F29" s="114">
        <v>2803</v>
      </c>
      <c r="G29" s="114">
        <v>2851</v>
      </c>
      <c r="H29" s="114">
        <v>2858</v>
      </c>
      <c r="I29" s="140">
        <v>2882</v>
      </c>
      <c r="J29" s="115">
        <v>-142</v>
      </c>
      <c r="K29" s="116">
        <v>-4.9271339347675225</v>
      </c>
    </row>
    <row r="30" spans="1:255" ht="14.1" customHeight="1" x14ac:dyDescent="0.2">
      <c r="A30" s="306" t="s">
        <v>247</v>
      </c>
      <c r="B30" s="307" t="s">
        <v>248</v>
      </c>
      <c r="C30" s="308"/>
      <c r="D30" s="113">
        <v>4.9853797636596502</v>
      </c>
      <c r="E30" s="115">
        <v>2063</v>
      </c>
      <c r="F30" s="114">
        <v>2105</v>
      </c>
      <c r="G30" s="114">
        <v>2132</v>
      </c>
      <c r="H30" s="114">
        <v>2141</v>
      </c>
      <c r="I30" s="140">
        <v>2194</v>
      </c>
      <c r="J30" s="115">
        <v>-131</v>
      </c>
      <c r="K30" s="116">
        <v>-5.9708295350957155</v>
      </c>
    </row>
    <row r="31" spans="1:255" ht="14.1" customHeight="1" x14ac:dyDescent="0.2">
      <c r="A31" s="306" t="s">
        <v>249</v>
      </c>
      <c r="B31" s="307" t="s">
        <v>250</v>
      </c>
      <c r="C31" s="308"/>
      <c r="D31" s="113">
        <v>1.5345206737391557</v>
      </c>
      <c r="E31" s="115">
        <v>635</v>
      </c>
      <c r="F31" s="114">
        <v>656</v>
      </c>
      <c r="G31" s="114">
        <v>673</v>
      </c>
      <c r="H31" s="114">
        <v>673</v>
      </c>
      <c r="I31" s="140">
        <v>646</v>
      </c>
      <c r="J31" s="115">
        <v>-11</v>
      </c>
      <c r="K31" s="116">
        <v>-1.7027863777089782</v>
      </c>
    </row>
    <row r="32" spans="1:255" ht="14.1" customHeight="1" x14ac:dyDescent="0.2">
      <c r="A32" s="306">
        <v>31</v>
      </c>
      <c r="B32" s="307" t="s">
        <v>251</v>
      </c>
      <c r="C32" s="308"/>
      <c r="D32" s="113">
        <v>0.41806626229428967</v>
      </c>
      <c r="E32" s="115">
        <v>173</v>
      </c>
      <c r="F32" s="114">
        <v>176</v>
      </c>
      <c r="G32" s="114">
        <v>182</v>
      </c>
      <c r="H32" s="114">
        <v>178</v>
      </c>
      <c r="I32" s="140">
        <v>186</v>
      </c>
      <c r="J32" s="115">
        <v>-13</v>
      </c>
      <c r="K32" s="116">
        <v>-6.989247311827957</v>
      </c>
    </row>
    <row r="33" spans="1:11" ht="14.1" customHeight="1" x14ac:dyDescent="0.2">
      <c r="A33" s="306">
        <v>32</v>
      </c>
      <c r="B33" s="307" t="s">
        <v>252</v>
      </c>
      <c r="C33" s="308"/>
      <c r="D33" s="113">
        <v>3.3396969623740365</v>
      </c>
      <c r="E33" s="115">
        <v>1382</v>
      </c>
      <c r="F33" s="114">
        <v>1402</v>
      </c>
      <c r="G33" s="114">
        <v>1491</v>
      </c>
      <c r="H33" s="114">
        <v>1435</v>
      </c>
      <c r="I33" s="140">
        <v>1341</v>
      </c>
      <c r="J33" s="115">
        <v>41</v>
      </c>
      <c r="K33" s="116">
        <v>3.057419835943326</v>
      </c>
    </row>
    <row r="34" spans="1:11" ht="14.1" customHeight="1" x14ac:dyDescent="0.2">
      <c r="A34" s="306">
        <v>33</v>
      </c>
      <c r="B34" s="307" t="s">
        <v>253</v>
      </c>
      <c r="C34" s="308"/>
      <c r="D34" s="113">
        <v>1.2034508590899204</v>
      </c>
      <c r="E34" s="115">
        <v>498</v>
      </c>
      <c r="F34" s="114">
        <v>493</v>
      </c>
      <c r="G34" s="114">
        <v>524</v>
      </c>
      <c r="H34" s="114">
        <v>515</v>
      </c>
      <c r="I34" s="140">
        <v>488</v>
      </c>
      <c r="J34" s="115">
        <v>10</v>
      </c>
      <c r="K34" s="116">
        <v>2.0491803278688523</v>
      </c>
    </row>
    <row r="35" spans="1:11" ht="14.1" customHeight="1" x14ac:dyDescent="0.2">
      <c r="A35" s="306">
        <v>34</v>
      </c>
      <c r="B35" s="307" t="s">
        <v>254</v>
      </c>
      <c r="C35" s="308"/>
      <c r="D35" s="113">
        <v>3.146371523162804</v>
      </c>
      <c r="E35" s="115">
        <v>1302</v>
      </c>
      <c r="F35" s="114">
        <v>1289</v>
      </c>
      <c r="G35" s="114">
        <v>1285</v>
      </c>
      <c r="H35" s="114">
        <v>1283</v>
      </c>
      <c r="I35" s="140">
        <v>1307</v>
      </c>
      <c r="J35" s="115">
        <v>-5</v>
      </c>
      <c r="K35" s="116">
        <v>-0.38255547054322875</v>
      </c>
    </row>
    <row r="36" spans="1:11" ht="14.1" customHeight="1" x14ac:dyDescent="0.2">
      <c r="A36" s="306">
        <v>41</v>
      </c>
      <c r="B36" s="307" t="s">
        <v>255</v>
      </c>
      <c r="C36" s="308"/>
      <c r="D36" s="113">
        <v>0.4808970300379401</v>
      </c>
      <c r="E36" s="115">
        <v>199</v>
      </c>
      <c r="F36" s="114">
        <v>198</v>
      </c>
      <c r="G36" s="114">
        <v>198</v>
      </c>
      <c r="H36" s="114">
        <v>196</v>
      </c>
      <c r="I36" s="140">
        <v>194</v>
      </c>
      <c r="J36" s="115">
        <v>5</v>
      </c>
      <c r="K36" s="116">
        <v>2.5773195876288661</v>
      </c>
    </row>
    <row r="37" spans="1:11" ht="14.1" customHeight="1" x14ac:dyDescent="0.2">
      <c r="A37" s="306">
        <v>42</v>
      </c>
      <c r="B37" s="307" t="s">
        <v>256</v>
      </c>
      <c r="C37" s="308"/>
      <c r="D37" s="113">
        <v>8.2163311664773683E-2</v>
      </c>
      <c r="E37" s="115">
        <v>34</v>
      </c>
      <c r="F37" s="114">
        <v>34</v>
      </c>
      <c r="G37" s="114">
        <v>40</v>
      </c>
      <c r="H37" s="114">
        <v>38</v>
      </c>
      <c r="I37" s="140">
        <v>37</v>
      </c>
      <c r="J37" s="115">
        <v>-3</v>
      </c>
      <c r="K37" s="116">
        <v>-8.1081081081081088</v>
      </c>
    </row>
    <row r="38" spans="1:11" ht="14.1" customHeight="1" x14ac:dyDescent="0.2">
      <c r="A38" s="306">
        <v>43</v>
      </c>
      <c r="B38" s="307" t="s">
        <v>257</v>
      </c>
      <c r="C38" s="308"/>
      <c r="D38" s="113">
        <v>0.38181774244218364</v>
      </c>
      <c r="E38" s="115">
        <v>158</v>
      </c>
      <c r="F38" s="114">
        <v>152</v>
      </c>
      <c r="G38" s="114">
        <v>152</v>
      </c>
      <c r="H38" s="114">
        <v>151</v>
      </c>
      <c r="I38" s="140">
        <v>154</v>
      </c>
      <c r="J38" s="115">
        <v>4</v>
      </c>
      <c r="K38" s="116">
        <v>2.5974025974025974</v>
      </c>
    </row>
    <row r="39" spans="1:11" ht="14.1" customHeight="1" x14ac:dyDescent="0.2">
      <c r="A39" s="306">
        <v>51</v>
      </c>
      <c r="B39" s="307" t="s">
        <v>258</v>
      </c>
      <c r="C39" s="308"/>
      <c r="D39" s="113">
        <v>4.7461395326357509</v>
      </c>
      <c r="E39" s="115">
        <v>1964</v>
      </c>
      <c r="F39" s="114">
        <v>2003</v>
      </c>
      <c r="G39" s="114">
        <v>2026</v>
      </c>
      <c r="H39" s="114">
        <v>1983</v>
      </c>
      <c r="I39" s="140">
        <v>1989</v>
      </c>
      <c r="J39" s="115">
        <v>-25</v>
      </c>
      <c r="K39" s="116">
        <v>-1.2569130216189039</v>
      </c>
    </row>
    <row r="40" spans="1:11" ht="14.1" customHeight="1" x14ac:dyDescent="0.2">
      <c r="A40" s="306" t="s">
        <v>259</v>
      </c>
      <c r="B40" s="307" t="s">
        <v>260</v>
      </c>
      <c r="C40" s="308"/>
      <c r="D40" s="113">
        <v>3.5112732896740049</v>
      </c>
      <c r="E40" s="115">
        <v>1453</v>
      </c>
      <c r="F40" s="114">
        <v>1485</v>
      </c>
      <c r="G40" s="114">
        <v>1505</v>
      </c>
      <c r="H40" s="114">
        <v>1505</v>
      </c>
      <c r="I40" s="140">
        <v>1512</v>
      </c>
      <c r="J40" s="115">
        <v>-59</v>
      </c>
      <c r="K40" s="116">
        <v>-3.9021164021164023</v>
      </c>
    </row>
    <row r="41" spans="1:11" ht="14.1" customHeight="1" x14ac:dyDescent="0.2">
      <c r="A41" s="306"/>
      <c r="B41" s="307" t="s">
        <v>261</v>
      </c>
      <c r="C41" s="308"/>
      <c r="D41" s="113">
        <v>1.8317585365264251</v>
      </c>
      <c r="E41" s="115">
        <v>758</v>
      </c>
      <c r="F41" s="114">
        <v>785</v>
      </c>
      <c r="G41" s="114">
        <v>808</v>
      </c>
      <c r="H41" s="114">
        <v>817</v>
      </c>
      <c r="I41" s="140">
        <v>807</v>
      </c>
      <c r="J41" s="115">
        <v>-49</v>
      </c>
      <c r="K41" s="116">
        <v>-6.0718711276332096</v>
      </c>
    </row>
    <row r="42" spans="1:11" ht="14.1" customHeight="1" x14ac:dyDescent="0.2">
      <c r="A42" s="306">
        <v>52</v>
      </c>
      <c r="B42" s="307" t="s">
        <v>262</v>
      </c>
      <c r="C42" s="308"/>
      <c r="D42" s="113">
        <v>4.6204779971484502</v>
      </c>
      <c r="E42" s="115">
        <v>1912</v>
      </c>
      <c r="F42" s="114">
        <v>1961</v>
      </c>
      <c r="G42" s="114">
        <v>2014</v>
      </c>
      <c r="H42" s="114">
        <v>2014</v>
      </c>
      <c r="I42" s="140">
        <v>2005</v>
      </c>
      <c r="J42" s="115">
        <v>-93</v>
      </c>
      <c r="K42" s="116">
        <v>-4.6384039900249379</v>
      </c>
    </row>
    <row r="43" spans="1:11" ht="14.1" customHeight="1" x14ac:dyDescent="0.2">
      <c r="A43" s="306" t="s">
        <v>263</v>
      </c>
      <c r="B43" s="307" t="s">
        <v>264</v>
      </c>
      <c r="C43" s="308"/>
      <c r="D43" s="113">
        <v>3.8085111524612745</v>
      </c>
      <c r="E43" s="115">
        <v>1576</v>
      </c>
      <c r="F43" s="114">
        <v>1623</v>
      </c>
      <c r="G43" s="114">
        <v>1661</v>
      </c>
      <c r="H43" s="114">
        <v>1666</v>
      </c>
      <c r="I43" s="140">
        <v>1665</v>
      </c>
      <c r="J43" s="115">
        <v>-89</v>
      </c>
      <c r="K43" s="116">
        <v>-5.3453453453453452</v>
      </c>
    </row>
    <row r="44" spans="1:11" ht="14.1" customHeight="1" x14ac:dyDescent="0.2">
      <c r="A44" s="306">
        <v>53</v>
      </c>
      <c r="B44" s="307" t="s">
        <v>265</v>
      </c>
      <c r="C44" s="308"/>
      <c r="D44" s="113">
        <v>1.1237041154152871</v>
      </c>
      <c r="E44" s="115">
        <v>465</v>
      </c>
      <c r="F44" s="114">
        <v>478</v>
      </c>
      <c r="G44" s="114">
        <v>476</v>
      </c>
      <c r="H44" s="114">
        <v>471</v>
      </c>
      <c r="I44" s="140">
        <v>467</v>
      </c>
      <c r="J44" s="115">
        <v>-2</v>
      </c>
      <c r="K44" s="116">
        <v>-0.42826552462526768</v>
      </c>
    </row>
    <row r="45" spans="1:11" ht="14.1" customHeight="1" x14ac:dyDescent="0.2">
      <c r="A45" s="306" t="s">
        <v>266</v>
      </c>
      <c r="B45" s="307" t="s">
        <v>267</v>
      </c>
      <c r="C45" s="308"/>
      <c r="D45" s="113">
        <v>1.0729561876223388</v>
      </c>
      <c r="E45" s="115">
        <v>444</v>
      </c>
      <c r="F45" s="114">
        <v>457</v>
      </c>
      <c r="G45" s="114">
        <v>456</v>
      </c>
      <c r="H45" s="114">
        <v>451</v>
      </c>
      <c r="I45" s="140">
        <v>448</v>
      </c>
      <c r="J45" s="115">
        <v>-4</v>
      </c>
      <c r="K45" s="116">
        <v>-0.8928571428571429</v>
      </c>
    </row>
    <row r="46" spans="1:11" ht="14.1" customHeight="1" x14ac:dyDescent="0.2">
      <c r="A46" s="306">
        <v>54</v>
      </c>
      <c r="B46" s="307" t="s">
        <v>268</v>
      </c>
      <c r="C46" s="308"/>
      <c r="D46" s="113">
        <v>2.2957395906333824</v>
      </c>
      <c r="E46" s="115">
        <v>950</v>
      </c>
      <c r="F46" s="114">
        <v>958</v>
      </c>
      <c r="G46" s="114">
        <v>967</v>
      </c>
      <c r="H46" s="114">
        <v>969</v>
      </c>
      <c r="I46" s="140">
        <v>970</v>
      </c>
      <c r="J46" s="115">
        <v>-20</v>
      </c>
      <c r="K46" s="116">
        <v>-2.0618556701030926</v>
      </c>
    </row>
    <row r="47" spans="1:11" ht="14.1" customHeight="1" x14ac:dyDescent="0.2">
      <c r="A47" s="306">
        <v>61</v>
      </c>
      <c r="B47" s="307" t="s">
        <v>269</v>
      </c>
      <c r="C47" s="308"/>
      <c r="D47" s="113">
        <v>1.3218626906068003</v>
      </c>
      <c r="E47" s="115">
        <v>547</v>
      </c>
      <c r="F47" s="114">
        <v>550</v>
      </c>
      <c r="G47" s="114">
        <v>557</v>
      </c>
      <c r="H47" s="114">
        <v>563</v>
      </c>
      <c r="I47" s="140">
        <v>531</v>
      </c>
      <c r="J47" s="115">
        <v>16</v>
      </c>
      <c r="K47" s="116">
        <v>3.0131826741996233</v>
      </c>
    </row>
    <row r="48" spans="1:11" ht="14.1" customHeight="1" x14ac:dyDescent="0.2">
      <c r="A48" s="306">
        <v>62</v>
      </c>
      <c r="B48" s="307" t="s">
        <v>270</v>
      </c>
      <c r="C48" s="308"/>
      <c r="D48" s="113">
        <v>8.7528092602885383</v>
      </c>
      <c r="E48" s="115">
        <v>3622</v>
      </c>
      <c r="F48" s="114">
        <v>3644</v>
      </c>
      <c r="G48" s="114">
        <v>3649</v>
      </c>
      <c r="H48" s="114">
        <v>3619</v>
      </c>
      <c r="I48" s="140">
        <v>3600</v>
      </c>
      <c r="J48" s="115">
        <v>22</v>
      </c>
      <c r="K48" s="116">
        <v>0.61111111111111116</v>
      </c>
    </row>
    <row r="49" spans="1:11" ht="14.1" customHeight="1" x14ac:dyDescent="0.2">
      <c r="A49" s="306">
        <v>63</v>
      </c>
      <c r="B49" s="307" t="s">
        <v>271</v>
      </c>
      <c r="C49" s="308"/>
      <c r="D49" s="113">
        <v>1.8825064643193736</v>
      </c>
      <c r="E49" s="115">
        <v>779</v>
      </c>
      <c r="F49" s="114">
        <v>799</v>
      </c>
      <c r="G49" s="114">
        <v>828</v>
      </c>
      <c r="H49" s="114">
        <v>844</v>
      </c>
      <c r="I49" s="140">
        <v>806</v>
      </c>
      <c r="J49" s="115">
        <v>-27</v>
      </c>
      <c r="K49" s="116">
        <v>-3.3498759305210917</v>
      </c>
    </row>
    <row r="50" spans="1:11" ht="14.1" customHeight="1" x14ac:dyDescent="0.2">
      <c r="A50" s="306" t="s">
        <v>272</v>
      </c>
      <c r="B50" s="307" t="s">
        <v>273</v>
      </c>
      <c r="C50" s="308"/>
      <c r="D50" s="113">
        <v>0.33590295062951597</v>
      </c>
      <c r="E50" s="115">
        <v>139</v>
      </c>
      <c r="F50" s="114">
        <v>137</v>
      </c>
      <c r="G50" s="114">
        <v>147</v>
      </c>
      <c r="H50" s="114">
        <v>151</v>
      </c>
      <c r="I50" s="140">
        <v>142</v>
      </c>
      <c r="J50" s="115">
        <v>-3</v>
      </c>
      <c r="K50" s="116">
        <v>-2.112676056338028</v>
      </c>
    </row>
    <row r="51" spans="1:11" ht="14.1" customHeight="1" x14ac:dyDescent="0.2">
      <c r="A51" s="306" t="s">
        <v>274</v>
      </c>
      <c r="B51" s="307" t="s">
        <v>275</v>
      </c>
      <c r="C51" s="308"/>
      <c r="D51" s="113">
        <v>1.4040260022715738</v>
      </c>
      <c r="E51" s="115">
        <v>581</v>
      </c>
      <c r="F51" s="114">
        <v>601</v>
      </c>
      <c r="G51" s="114">
        <v>618</v>
      </c>
      <c r="H51" s="114">
        <v>632</v>
      </c>
      <c r="I51" s="140">
        <v>601</v>
      </c>
      <c r="J51" s="115">
        <v>-20</v>
      </c>
      <c r="K51" s="116">
        <v>-3.3277870216306158</v>
      </c>
    </row>
    <row r="52" spans="1:11" ht="14.1" customHeight="1" x14ac:dyDescent="0.2">
      <c r="A52" s="306">
        <v>71</v>
      </c>
      <c r="B52" s="307" t="s">
        <v>276</v>
      </c>
      <c r="C52" s="308"/>
      <c r="D52" s="113">
        <v>7.2811193542930335</v>
      </c>
      <c r="E52" s="115">
        <v>3013</v>
      </c>
      <c r="F52" s="114">
        <v>3022</v>
      </c>
      <c r="G52" s="114">
        <v>3028</v>
      </c>
      <c r="H52" s="114">
        <v>3014</v>
      </c>
      <c r="I52" s="140">
        <v>3034</v>
      </c>
      <c r="J52" s="115">
        <v>-21</v>
      </c>
      <c r="K52" s="116">
        <v>-0.6921555702043507</v>
      </c>
    </row>
    <row r="53" spans="1:11" ht="14.1" customHeight="1" x14ac:dyDescent="0.2">
      <c r="A53" s="306" t="s">
        <v>277</v>
      </c>
      <c r="B53" s="307" t="s">
        <v>278</v>
      </c>
      <c r="C53" s="308"/>
      <c r="D53" s="113">
        <v>2.1894105990672048</v>
      </c>
      <c r="E53" s="115">
        <v>906</v>
      </c>
      <c r="F53" s="114">
        <v>906</v>
      </c>
      <c r="G53" s="114">
        <v>896</v>
      </c>
      <c r="H53" s="114">
        <v>882</v>
      </c>
      <c r="I53" s="140">
        <v>901</v>
      </c>
      <c r="J53" s="115">
        <v>5</v>
      </c>
      <c r="K53" s="116">
        <v>0.55493895671476134</v>
      </c>
    </row>
    <row r="54" spans="1:11" ht="14.1" customHeight="1" x14ac:dyDescent="0.2">
      <c r="A54" s="306" t="s">
        <v>279</v>
      </c>
      <c r="B54" s="307" t="s">
        <v>280</v>
      </c>
      <c r="C54" s="308"/>
      <c r="D54" s="113">
        <v>4.1879123269133176</v>
      </c>
      <c r="E54" s="115">
        <v>1733</v>
      </c>
      <c r="F54" s="114">
        <v>1736</v>
      </c>
      <c r="G54" s="114">
        <v>1752</v>
      </c>
      <c r="H54" s="114">
        <v>1746</v>
      </c>
      <c r="I54" s="140">
        <v>1745</v>
      </c>
      <c r="J54" s="115">
        <v>-12</v>
      </c>
      <c r="K54" s="116">
        <v>-0.68767908309455583</v>
      </c>
    </row>
    <row r="55" spans="1:11" ht="14.1" customHeight="1" x14ac:dyDescent="0.2">
      <c r="A55" s="306">
        <v>72</v>
      </c>
      <c r="B55" s="307" t="s">
        <v>281</v>
      </c>
      <c r="C55" s="308"/>
      <c r="D55" s="113">
        <v>2.5156472777361589</v>
      </c>
      <c r="E55" s="115">
        <v>1041</v>
      </c>
      <c r="F55" s="114">
        <v>1041</v>
      </c>
      <c r="G55" s="114">
        <v>1038</v>
      </c>
      <c r="H55" s="114">
        <v>1030</v>
      </c>
      <c r="I55" s="140">
        <v>1036</v>
      </c>
      <c r="J55" s="115">
        <v>5</v>
      </c>
      <c r="K55" s="116">
        <v>0.4826254826254826</v>
      </c>
    </row>
    <row r="56" spans="1:11" ht="14.1" customHeight="1" x14ac:dyDescent="0.2">
      <c r="A56" s="306" t="s">
        <v>282</v>
      </c>
      <c r="B56" s="307" t="s">
        <v>283</v>
      </c>
      <c r="C56" s="308"/>
      <c r="D56" s="113">
        <v>1.0584567796814963</v>
      </c>
      <c r="E56" s="115">
        <v>438</v>
      </c>
      <c r="F56" s="114">
        <v>429</v>
      </c>
      <c r="G56" s="114">
        <v>429</v>
      </c>
      <c r="H56" s="114">
        <v>421</v>
      </c>
      <c r="I56" s="140">
        <v>425</v>
      </c>
      <c r="J56" s="115">
        <v>13</v>
      </c>
      <c r="K56" s="116">
        <v>3.0588235294117645</v>
      </c>
    </row>
    <row r="57" spans="1:11" ht="14.1" customHeight="1" x14ac:dyDescent="0.2">
      <c r="A57" s="306" t="s">
        <v>284</v>
      </c>
      <c r="B57" s="307" t="s">
        <v>285</v>
      </c>
      <c r="C57" s="308"/>
      <c r="D57" s="113">
        <v>1.0850390275730408</v>
      </c>
      <c r="E57" s="115">
        <v>449</v>
      </c>
      <c r="F57" s="114">
        <v>458</v>
      </c>
      <c r="G57" s="114">
        <v>452</v>
      </c>
      <c r="H57" s="114">
        <v>461</v>
      </c>
      <c r="I57" s="140">
        <v>461</v>
      </c>
      <c r="J57" s="115">
        <v>-12</v>
      </c>
      <c r="K57" s="116">
        <v>-2.6030368763557483</v>
      </c>
    </row>
    <row r="58" spans="1:11" ht="14.1" customHeight="1" x14ac:dyDescent="0.2">
      <c r="A58" s="306">
        <v>73</v>
      </c>
      <c r="B58" s="307" t="s">
        <v>286</v>
      </c>
      <c r="C58" s="308"/>
      <c r="D58" s="113">
        <v>4.2507430946569684</v>
      </c>
      <c r="E58" s="115">
        <v>1759</v>
      </c>
      <c r="F58" s="114">
        <v>1775</v>
      </c>
      <c r="G58" s="114">
        <v>1779</v>
      </c>
      <c r="H58" s="114">
        <v>1758</v>
      </c>
      <c r="I58" s="140">
        <v>1767</v>
      </c>
      <c r="J58" s="115">
        <v>-8</v>
      </c>
      <c r="K58" s="116">
        <v>-0.45274476513865308</v>
      </c>
    </row>
    <row r="59" spans="1:11" ht="14.1" customHeight="1" x14ac:dyDescent="0.2">
      <c r="A59" s="306" t="s">
        <v>287</v>
      </c>
      <c r="B59" s="307" t="s">
        <v>288</v>
      </c>
      <c r="C59" s="308"/>
      <c r="D59" s="113">
        <v>3.9293395519682948</v>
      </c>
      <c r="E59" s="115">
        <v>1626</v>
      </c>
      <c r="F59" s="114">
        <v>1640</v>
      </c>
      <c r="G59" s="114">
        <v>1644</v>
      </c>
      <c r="H59" s="114">
        <v>1629</v>
      </c>
      <c r="I59" s="140">
        <v>1633</v>
      </c>
      <c r="J59" s="115">
        <v>-7</v>
      </c>
      <c r="K59" s="116">
        <v>-0.42865890998162892</v>
      </c>
    </row>
    <row r="60" spans="1:11" ht="14.1" customHeight="1" x14ac:dyDescent="0.2">
      <c r="A60" s="306">
        <v>81</v>
      </c>
      <c r="B60" s="307" t="s">
        <v>289</v>
      </c>
      <c r="C60" s="308"/>
      <c r="D60" s="113">
        <v>7.8828447838379931</v>
      </c>
      <c r="E60" s="115">
        <v>3262</v>
      </c>
      <c r="F60" s="114">
        <v>3246</v>
      </c>
      <c r="G60" s="114">
        <v>3273</v>
      </c>
      <c r="H60" s="114">
        <v>3234</v>
      </c>
      <c r="I60" s="140">
        <v>3226</v>
      </c>
      <c r="J60" s="115">
        <v>36</v>
      </c>
      <c r="K60" s="116">
        <v>1.1159330440173589</v>
      </c>
    </row>
    <row r="61" spans="1:11" ht="14.1" customHeight="1" x14ac:dyDescent="0.2">
      <c r="A61" s="306" t="s">
        <v>290</v>
      </c>
      <c r="B61" s="307" t="s">
        <v>291</v>
      </c>
      <c r="C61" s="308"/>
      <c r="D61" s="113">
        <v>1.945337232063024</v>
      </c>
      <c r="E61" s="115">
        <v>805</v>
      </c>
      <c r="F61" s="114">
        <v>809</v>
      </c>
      <c r="G61" s="114">
        <v>828</v>
      </c>
      <c r="H61" s="114">
        <v>831</v>
      </c>
      <c r="I61" s="140">
        <v>840</v>
      </c>
      <c r="J61" s="115">
        <v>-35</v>
      </c>
      <c r="K61" s="116">
        <v>-4.166666666666667</v>
      </c>
    </row>
    <row r="62" spans="1:11" ht="14.1" customHeight="1" x14ac:dyDescent="0.2">
      <c r="A62" s="306" t="s">
        <v>292</v>
      </c>
      <c r="B62" s="307" t="s">
        <v>293</v>
      </c>
      <c r="C62" s="308"/>
      <c r="D62" s="113">
        <v>3.3807786182064232</v>
      </c>
      <c r="E62" s="115">
        <v>1399</v>
      </c>
      <c r="F62" s="114">
        <v>1391</v>
      </c>
      <c r="G62" s="114">
        <v>1403</v>
      </c>
      <c r="H62" s="114">
        <v>1369</v>
      </c>
      <c r="I62" s="140">
        <v>1340</v>
      </c>
      <c r="J62" s="115">
        <v>59</v>
      </c>
      <c r="K62" s="116">
        <v>4.4029850746268657</v>
      </c>
    </row>
    <row r="63" spans="1:11" ht="14.1" customHeight="1" x14ac:dyDescent="0.2">
      <c r="A63" s="306"/>
      <c r="B63" s="307" t="s">
        <v>294</v>
      </c>
      <c r="C63" s="308"/>
      <c r="D63" s="113">
        <v>2.924047268069887</v>
      </c>
      <c r="E63" s="115">
        <v>1210</v>
      </c>
      <c r="F63" s="114">
        <v>1204</v>
      </c>
      <c r="G63" s="114">
        <v>1214</v>
      </c>
      <c r="H63" s="114">
        <v>1189</v>
      </c>
      <c r="I63" s="140">
        <v>1158</v>
      </c>
      <c r="J63" s="115">
        <v>52</v>
      </c>
      <c r="K63" s="116">
        <v>4.490500863557858</v>
      </c>
    </row>
    <row r="64" spans="1:11" ht="14.1" customHeight="1" x14ac:dyDescent="0.2">
      <c r="A64" s="306" t="s">
        <v>295</v>
      </c>
      <c r="B64" s="307" t="s">
        <v>296</v>
      </c>
      <c r="C64" s="308"/>
      <c r="D64" s="113">
        <v>0.66455619728861071</v>
      </c>
      <c r="E64" s="115">
        <v>275</v>
      </c>
      <c r="F64" s="114">
        <v>269</v>
      </c>
      <c r="G64" s="114">
        <v>267</v>
      </c>
      <c r="H64" s="114">
        <v>264</v>
      </c>
      <c r="I64" s="140">
        <v>267</v>
      </c>
      <c r="J64" s="115">
        <v>8</v>
      </c>
      <c r="K64" s="116">
        <v>2.9962546816479403</v>
      </c>
    </row>
    <row r="65" spans="1:11" ht="14.1" customHeight="1" x14ac:dyDescent="0.2">
      <c r="A65" s="306" t="s">
        <v>297</v>
      </c>
      <c r="B65" s="307" t="s">
        <v>298</v>
      </c>
      <c r="C65" s="308"/>
      <c r="D65" s="113">
        <v>1.0657064836519174</v>
      </c>
      <c r="E65" s="115">
        <v>441</v>
      </c>
      <c r="F65" s="114">
        <v>439</v>
      </c>
      <c r="G65" s="114">
        <v>436</v>
      </c>
      <c r="H65" s="114">
        <v>434</v>
      </c>
      <c r="I65" s="140">
        <v>443</v>
      </c>
      <c r="J65" s="115">
        <v>-2</v>
      </c>
      <c r="K65" s="116">
        <v>-0.45146726862302483</v>
      </c>
    </row>
    <row r="66" spans="1:11" ht="14.1" customHeight="1" x14ac:dyDescent="0.2">
      <c r="A66" s="306">
        <v>82</v>
      </c>
      <c r="B66" s="307" t="s">
        <v>299</v>
      </c>
      <c r="C66" s="308"/>
      <c r="D66" s="113">
        <v>5.7175998646721924</v>
      </c>
      <c r="E66" s="115">
        <v>2366</v>
      </c>
      <c r="F66" s="114">
        <v>2384</v>
      </c>
      <c r="G66" s="114">
        <v>2385</v>
      </c>
      <c r="H66" s="114">
        <v>2319</v>
      </c>
      <c r="I66" s="140">
        <v>2324</v>
      </c>
      <c r="J66" s="115">
        <v>42</v>
      </c>
      <c r="K66" s="116">
        <v>1.8072289156626506</v>
      </c>
    </row>
    <row r="67" spans="1:11" ht="14.1" customHeight="1" x14ac:dyDescent="0.2">
      <c r="A67" s="306" t="s">
        <v>300</v>
      </c>
      <c r="B67" s="307" t="s">
        <v>301</v>
      </c>
      <c r="C67" s="308"/>
      <c r="D67" s="113">
        <v>4.2579927986273898</v>
      </c>
      <c r="E67" s="115">
        <v>1762</v>
      </c>
      <c r="F67" s="114">
        <v>1777</v>
      </c>
      <c r="G67" s="114">
        <v>1771</v>
      </c>
      <c r="H67" s="114">
        <v>1707</v>
      </c>
      <c r="I67" s="140">
        <v>1696</v>
      </c>
      <c r="J67" s="115">
        <v>66</v>
      </c>
      <c r="K67" s="116">
        <v>3.891509433962264</v>
      </c>
    </row>
    <row r="68" spans="1:11" ht="14.1" customHeight="1" x14ac:dyDescent="0.2">
      <c r="A68" s="306" t="s">
        <v>302</v>
      </c>
      <c r="B68" s="307" t="s">
        <v>303</v>
      </c>
      <c r="C68" s="308"/>
      <c r="D68" s="113">
        <v>0.92796210821391456</v>
      </c>
      <c r="E68" s="115">
        <v>384</v>
      </c>
      <c r="F68" s="114">
        <v>386</v>
      </c>
      <c r="G68" s="114">
        <v>389</v>
      </c>
      <c r="H68" s="114">
        <v>391</v>
      </c>
      <c r="I68" s="140">
        <v>406</v>
      </c>
      <c r="J68" s="115">
        <v>-22</v>
      </c>
      <c r="K68" s="116">
        <v>-5.4187192118226601</v>
      </c>
    </row>
    <row r="69" spans="1:11" ht="14.1" customHeight="1" x14ac:dyDescent="0.2">
      <c r="A69" s="306">
        <v>83</v>
      </c>
      <c r="B69" s="307" t="s">
        <v>304</v>
      </c>
      <c r="C69" s="308"/>
      <c r="D69" s="113">
        <v>7.341533554046543</v>
      </c>
      <c r="E69" s="115">
        <v>3038</v>
      </c>
      <c r="F69" s="114">
        <v>2997</v>
      </c>
      <c r="G69" s="114">
        <v>2958</v>
      </c>
      <c r="H69" s="114">
        <v>2873</v>
      </c>
      <c r="I69" s="140">
        <v>2874</v>
      </c>
      <c r="J69" s="115">
        <v>164</v>
      </c>
      <c r="K69" s="116">
        <v>5.7063326374391092</v>
      </c>
    </row>
    <row r="70" spans="1:11" ht="14.1" customHeight="1" x14ac:dyDescent="0.2">
      <c r="A70" s="306" t="s">
        <v>305</v>
      </c>
      <c r="B70" s="307" t="s">
        <v>306</v>
      </c>
      <c r="C70" s="308"/>
      <c r="D70" s="113">
        <v>6.5803146371523162</v>
      </c>
      <c r="E70" s="115">
        <v>2723</v>
      </c>
      <c r="F70" s="114">
        <v>2675</v>
      </c>
      <c r="G70" s="114">
        <v>2633</v>
      </c>
      <c r="H70" s="114">
        <v>2574</v>
      </c>
      <c r="I70" s="140">
        <v>2583</v>
      </c>
      <c r="J70" s="115">
        <v>140</v>
      </c>
      <c r="K70" s="116">
        <v>5.4200542005420056</v>
      </c>
    </row>
    <row r="71" spans="1:11" ht="14.1" customHeight="1" x14ac:dyDescent="0.2">
      <c r="A71" s="306"/>
      <c r="B71" s="307" t="s">
        <v>307</v>
      </c>
      <c r="C71" s="308"/>
      <c r="D71" s="113">
        <v>3.750513520697905</v>
      </c>
      <c r="E71" s="115">
        <v>1552</v>
      </c>
      <c r="F71" s="114">
        <v>1535</v>
      </c>
      <c r="G71" s="114">
        <v>1528</v>
      </c>
      <c r="H71" s="114">
        <v>1512</v>
      </c>
      <c r="I71" s="140">
        <v>1539</v>
      </c>
      <c r="J71" s="115">
        <v>13</v>
      </c>
      <c r="K71" s="116">
        <v>0.84470435347628325</v>
      </c>
    </row>
    <row r="72" spans="1:11" ht="14.1" customHeight="1" x14ac:dyDescent="0.2">
      <c r="A72" s="306">
        <v>84</v>
      </c>
      <c r="B72" s="307" t="s">
        <v>308</v>
      </c>
      <c r="C72" s="308"/>
      <c r="D72" s="113">
        <v>1.9405040960827433</v>
      </c>
      <c r="E72" s="115">
        <v>803</v>
      </c>
      <c r="F72" s="114">
        <v>815</v>
      </c>
      <c r="G72" s="114">
        <v>821</v>
      </c>
      <c r="H72" s="114">
        <v>853</v>
      </c>
      <c r="I72" s="140">
        <v>863</v>
      </c>
      <c r="J72" s="115">
        <v>-60</v>
      </c>
      <c r="K72" s="116">
        <v>-6.9524913093858629</v>
      </c>
    </row>
    <row r="73" spans="1:11" ht="14.1" customHeight="1" x14ac:dyDescent="0.2">
      <c r="A73" s="306" t="s">
        <v>309</v>
      </c>
      <c r="B73" s="307" t="s">
        <v>310</v>
      </c>
      <c r="C73" s="308"/>
      <c r="D73" s="113">
        <v>1.3073632826659578</v>
      </c>
      <c r="E73" s="115">
        <v>541</v>
      </c>
      <c r="F73" s="114">
        <v>547</v>
      </c>
      <c r="G73" s="114">
        <v>559</v>
      </c>
      <c r="H73" s="114">
        <v>587</v>
      </c>
      <c r="I73" s="140">
        <v>603</v>
      </c>
      <c r="J73" s="115">
        <v>-62</v>
      </c>
      <c r="K73" s="116">
        <v>-10.281923714759536</v>
      </c>
    </row>
    <row r="74" spans="1:11" ht="14.1" customHeight="1" x14ac:dyDescent="0.2">
      <c r="A74" s="306" t="s">
        <v>311</v>
      </c>
      <c r="B74" s="307" t="s">
        <v>312</v>
      </c>
      <c r="C74" s="308"/>
      <c r="D74" s="113">
        <v>0.37698460646190279</v>
      </c>
      <c r="E74" s="115">
        <v>156</v>
      </c>
      <c r="F74" s="114">
        <v>153</v>
      </c>
      <c r="G74" s="114">
        <v>148</v>
      </c>
      <c r="H74" s="114">
        <v>157</v>
      </c>
      <c r="I74" s="140">
        <v>156</v>
      </c>
      <c r="J74" s="115">
        <v>0</v>
      </c>
      <c r="K74" s="116">
        <v>0</v>
      </c>
    </row>
    <row r="75" spans="1:11" ht="14.1" customHeight="1" x14ac:dyDescent="0.2">
      <c r="A75" s="306" t="s">
        <v>313</v>
      </c>
      <c r="B75" s="307" t="s">
        <v>314</v>
      </c>
      <c r="C75" s="308"/>
      <c r="D75" s="113">
        <v>3.3831951861965637E-2</v>
      </c>
      <c r="E75" s="115">
        <v>14</v>
      </c>
      <c r="F75" s="114">
        <v>15</v>
      </c>
      <c r="G75" s="114">
        <v>15</v>
      </c>
      <c r="H75" s="114">
        <v>16</v>
      </c>
      <c r="I75" s="140">
        <v>15</v>
      </c>
      <c r="J75" s="115">
        <v>-1</v>
      </c>
      <c r="K75" s="116">
        <v>-6.666666666666667</v>
      </c>
    </row>
    <row r="76" spans="1:11" ht="14.1" customHeight="1" x14ac:dyDescent="0.2">
      <c r="A76" s="306">
        <v>91</v>
      </c>
      <c r="B76" s="307" t="s">
        <v>315</v>
      </c>
      <c r="C76" s="308"/>
      <c r="D76" s="113">
        <v>0.2948212947971291</v>
      </c>
      <c r="E76" s="115">
        <v>122</v>
      </c>
      <c r="F76" s="114">
        <v>117</v>
      </c>
      <c r="G76" s="114">
        <v>112</v>
      </c>
      <c r="H76" s="114">
        <v>111</v>
      </c>
      <c r="I76" s="140">
        <v>102</v>
      </c>
      <c r="J76" s="115">
        <v>20</v>
      </c>
      <c r="K76" s="116">
        <v>19.607843137254903</v>
      </c>
    </row>
    <row r="77" spans="1:11" ht="14.1" customHeight="1" x14ac:dyDescent="0.2">
      <c r="A77" s="306">
        <v>92</v>
      </c>
      <c r="B77" s="307" t="s">
        <v>316</v>
      </c>
      <c r="C77" s="308"/>
      <c r="D77" s="113">
        <v>0.36731833450134121</v>
      </c>
      <c r="E77" s="115">
        <v>152</v>
      </c>
      <c r="F77" s="114">
        <v>157</v>
      </c>
      <c r="G77" s="114">
        <v>151</v>
      </c>
      <c r="H77" s="114">
        <v>149</v>
      </c>
      <c r="I77" s="140">
        <v>177</v>
      </c>
      <c r="J77" s="115">
        <v>-25</v>
      </c>
      <c r="K77" s="116">
        <v>-14.124293785310735</v>
      </c>
    </row>
    <row r="78" spans="1:11" ht="14.1" customHeight="1" x14ac:dyDescent="0.2">
      <c r="A78" s="306">
        <v>93</v>
      </c>
      <c r="B78" s="307" t="s">
        <v>317</v>
      </c>
      <c r="C78" s="308"/>
      <c r="D78" s="113">
        <v>4.5914791812667652E-2</v>
      </c>
      <c r="E78" s="115">
        <v>19</v>
      </c>
      <c r="F78" s="114">
        <v>23</v>
      </c>
      <c r="G78" s="114">
        <v>25</v>
      </c>
      <c r="H78" s="114">
        <v>26</v>
      </c>
      <c r="I78" s="140">
        <v>26</v>
      </c>
      <c r="J78" s="115">
        <v>-7</v>
      </c>
      <c r="K78" s="116">
        <v>-26.923076923076923</v>
      </c>
    </row>
    <row r="79" spans="1:11" ht="14.1" customHeight="1" x14ac:dyDescent="0.2">
      <c r="A79" s="306">
        <v>94</v>
      </c>
      <c r="B79" s="307" t="s">
        <v>318</v>
      </c>
      <c r="C79" s="308"/>
      <c r="D79" s="113">
        <v>0.16191005533940697</v>
      </c>
      <c r="E79" s="115">
        <v>67</v>
      </c>
      <c r="F79" s="114">
        <v>68</v>
      </c>
      <c r="G79" s="114">
        <v>73</v>
      </c>
      <c r="H79" s="114">
        <v>65</v>
      </c>
      <c r="I79" s="140">
        <v>63</v>
      </c>
      <c r="J79" s="115">
        <v>4</v>
      </c>
      <c r="K79" s="116">
        <v>6.3492063492063489</v>
      </c>
    </row>
    <row r="80" spans="1:11" ht="14.1" customHeight="1" x14ac:dyDescent="0.2">
      <c r="A80" s="306" t="s">
        <v>319</v>
      </c>
      <c r="B80" s="307" t="s">
        <v>320</v>
      </c>
      <c r="C80" s="308"/>
      <c r="D80" s="113">
        <v>9.66627196056161E-3</v>
      </c>
      <c r="E80" s="115">
        <v>4</v>
      </c>
      <c r="F80" s="114">
        <v>5</v>
      </c>
      <c r="G80" s="114">
        <v>6</v>
      </c>
      <c r="H80" s="114">
        <v>6</v>
      </c>
      <c r="I80" s="140">
        <v>6</v>
      </c>
      <c r="J80" s="115">
        <v>-2</v>
      </c>
      <c r="K80" s="116">
        <v>-33.333333333333336</v>
      </c>
    </row>
    <row r="81" spans="1:11" ht="14.1" customHeight="1" x14ac:dyDescent="0.2">
      <c r="A81" s="310" t="s">
        <v>321</v>
      </c>
      <c r="B81" s="311" t="s">
        <v>224</v>
      </c>
      <c r="C81" s="312"/>
      <c r="D81" s="125">
        <v>1.6360165293250526</v>
      </c>
      <c r="E81" s="143">
        <v>677</v>
      </c>
      <c r="F81" s="144">
        <v>685</v>
      </c>
      <c r="G81" s="144">
        <v>691</v>
      </c>
      <c r="H81" s="144">
        <v>662</v>
      </c>
      <c r="I81" s="145">
        <v>672</v>
      </c>
      <c r="J81" s="143">
        <v>5</v>
      </c>
      <c r="K81" s="146">
        <v>0.74404761904761907</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5024</v>
      </c>
      <c r="E12" s="114">
        <v>5144</v>
      </c>
      <c r="F12" s="114">
        <v>5257</v>
      </c>
      <c r="G12" s="114">
        <v>5294</v>
      </c>
      <c r="H12" s="140">
        <v>5257</v>
      </c>
      <c r="I12" s="115">
        <v>-233</v>
      </c>
      <c r="J12" s="116">
        <v>-4.4321856572189464</v>
      </c>
      <c r="K12"/>
      <c r="L12"/>
      <c r="M12"/>
      <c r="N12"/>
      <c r="O12"/>
      <c r="P12"/>
    </row>
    <row r="13" spans="1:16" s="110" customFormat="1" ht="14.45" customHeight="1" x14ac:dyDescent="0.2">
      <c r="A13" s="120" t="s">
        <v>105</v>
      </c>
      <c r="B13" s="119" t="s">
        <v>106</v>
      </c>
      <c r="C13" s="113">
        <v>43.192675159235669</v>
      </c>
      <c r="D13" s="115">
        <v>2170</v>
      </c>
      <c r="E13" s="114">
        <v>2192</v>
      </c>
      <c r="F13" s="114">
        <v>2224</v>
      </c>
      <c r="G13" s="114">
        <v>2230</v>
      </c>
      <c r="H13" s="140">
        <v>2230</v>
      </c>
      <c r="I13" s="115">
        <v>-60</v>
      </c>
      <c r="J13" s="116">
        <v>-2.6905829596412558</v>
      </c>
      <c r="K13"/>
      <c r="L13"/>
      <c r="M13"/>
      <c r="N13"/>
      <c r="O13"/>
      <c r="P13"/>
    </row>
    <row r="14" spans="1:16" s="110" customFormat="1" ht="14.45" customHeight="1" x14ac:dyDescent="0.2">
      <c r="A14" s="120"/>
      <c r="B14" s="119" t="s">
        <v>107</v>
      </c>
      <c r="C14" s="113">
        <v>56.807324840764331</v>
      </c>
      <c r="D14" s="115">
        <v>2854</v>
      </c>
      <c r="E14" s="114">
        <v>2952</v>
      </c>
      <c r="F14" s="114">
        <v>3033</v>
      </c>
      <c r="G14" s="114">
        <v>3064</v>
      </c>
      <c r="H14" s="140">
        <v>3027</v>
      </c>
      <c r="I14" s="115">
        <v>-173</v>
      </c>
      <c r="J14" s="116">
        <v>-5.7152296002642879</v>
      </c>
      <c r="K14"/>
      <c r="L14"/>
      <c r="M14"/>
      <c r="N14"/>
      <c r="O14"/>
      <c r="P14"/>
    </row>
    <row r="15" spans="1:16" s="110" customFormat="1" ht="14.45" customHeight="1" x14ac:dyDescent="0.2">
      <c r="A15" s="118" t="s">
        <v>105</v>
      </c>
      <c r="B15" s="121" t="s">
        <v>108</v>
      </c>
      <c r="C15" s="113">
        <v>8.6186305732484083</v>
      </c>
      <c r="D15" s="115">
        <v>433</v>
      </c>
      <c r="E15" s="114">
        <v>434</v>
      </c>
      <c r="F15" s="114">
        <v>426</v>
      </c>
      <c r="G15" s="114">
        <v>431</v>
      </c>
      <c r="H15" s="140">
        <v>360</v>
      </c>
      <c r="I15" s="115">
        <v>73</v>
      </c>
      <c r="J15" s="116">
        <v>20.277777777777779</v>
      </c>
      <c r="K15"/>
      <c r="L15"/>
      <c r="M15"/>
      <c r="N15"/>
      <c r="O15"/>
      <c r="P15"/>
    </row>
    <row r="16" spans="1:16" s="110" customFormat="1" ht="14.45" customHeight="1" x14ac:dyDescent="0.2">
      <c r="A16" s="118"/>
      <c r="B16" s="121" t="s">
        <v>109</v>
      </c>
      <c r="C16" s="113">
        <v>39.171974522292992</v>
      </c>
      <c r="D16" s="115">
        <v>1968</v>
      </c>
      <c r="E16" s="114">
        <v>2020</v>
      </c>
      <c r="F16" s="114">
        <v>2072</v>
      </c>
      <c r="G16" s="114">
        <v>2092</v>
      </c>
      <c r="H16" s="140">
        <v>2136</v>
      </c>
      <c r="I16" s="115">
        <v>-168</v>
      </c>
      <c r="J16" s="116">
        <v>-7.8651685393258424</v>
      </c>
      <c r="K16"/>
      <c r="L16"/>
      <c r="M16"/>
      <c r="N16"/>
      <c r="O16"/>
      <c r="P16"/>
    </row>
    <row r="17" spans="1:16" s="110" customFormat="1" ht="14.45" customHeight="1" x14ac:dyDescent="0.2">
      <c r="A17" s="118"/>
      <c r="B17" s="121" t="s">
        <v>110</v>
      </c>
      <c r="C17" s="113">
        <v>27.348726114649683</v>
      </c>
      <c r="D17" s="115">
        <v>1374</v>
      </c>
      <c r="E17" s="114">
        <v>1442</v>
      </c>
      <c r="F17" s="114">
        <v>1505</v>
      </c>
      <c r="G17" s="114">
        <v>1539</v>
      </c>
      <c r="H17" s="140">
        <v>1558</v>
      </c>
      <c r="I17" s="115">
        <v>-184</v>
      </c>
      <c r="J17" s="116">
        <v>-11.810012836970476</v>
      </c>
      <c r="K17"/>
      <c r="L17"/>
      <c r="M17"/>
      <c r="N17"/>
      <c r="O17"/>
      <c r="P17"/>
    </row>
    <row r="18" spans="1:16" s="110" customFormat="1" ht="14.45" customHeight="1" x14ac:dyDescent="0.2">
      <c r="A18" s="120"/>
      <c r="B18" s="121" t="s">
        <v>111</v>
      </c>
      <c r="C18" s="113">
        <v>24.860668789808916</v>
      </c>
      <c r="D18" s="115">
        <v>1249</v>
      </c>
      <c r="E18" s="114">
        <v>1248</v>
      </c>
      <c r="F18" s="114">
        <v>1254</v>
      </c>
      <c r="G18" s="114">
        <v>1232</v>
      </c>
      <c r="H18" s="140">
        <v>1203</v>
      </c>
      <c r="I18" s="115">
        <v>46</v>
      </c>
      <c r="J18" s="116">
        <v>3.8237738985868663</v>
      </c>
      <c r="K18"/>
      <c r="L18"/>
      <c r="M18"/>
      <c r="N18"/>
      <c r="O18"/>
      <c r="P18"/>
    </row>
    <row r="19" spans="1:16" s="110" customFormat="1" ht="14.45" customHeight="1" x14ac:dyDescent="0.2">
      <c r="A19" s="120"/>
      <c r="B19" s="121" t="s">
        <v>112</v>
      </c>
      <c r="C19" s="113">
        <v>3.7420382165605095</v>
      </c>
      <c r="D19" s="115">
        <v>188</v>
      </c>
      <c r="E19" s="114">
        <v>190</v>
      </c>
      <c r="F19" s="114">
        <v>208</v>
      </c>
      <c r="G19" s="114">
        <v>195</v>
      </c>
      <c r="H19" s="140">
        <v>181</v>
      </c>
      <c r="I19" s="115">
        <v>7</v>
      </c>
      <c r="J19" s="116">
        <v>3.867403314917127</v>
      </c>
      <c r="K19"/>
      <c r="L19"/>
      <c r="M19"/>
      <c r="N19"/>
      <c r="O19"/>
      <c r="P19"/>
    </row>
    <row r="20" spans="1:16" s="110" customFormat="1" ht="14.45" customHeight="1" x14ac:dyDescent="0.2">
      <c r="A20" s="120" t="s">
        <v>113</v>
      </c>
      <c r="B20" s="119" t="s">
        <v>116</v>
      </c>
      <c r="C20" s="113">
        <v>97.571656050955411</v>
      </c>
      <c r="D20" s="115">
        <v>4902</v>
      </c>
      <c r="E20" s="114">
        <v>5020</v>
      </c>
      <c r="F20" s="114">
        <v>5137</v>
      </c>
      <c r="G20" s="114">
        <v>5170</v>
      </c>
      <c r="H20" s="140">
        <v>5135</v>
      </c>
      <c r="I20" s="115">
        <v>-233</v>
      </c>
      <c r="J20" s="116">
        <v>-4.5374878286270688</v>
      </c>
      <c r="K20"/>
      <c r="L20"/>
      <c r="M20"/>
      <c r="N20"/>
      <c r="O20"/>
      <c r="P20"/>
    </row>
    <row r="21" spans="1:16" s="110" customFormat="1" ht="14.45" customHeight="1" x14ac:dyDescent="0.2">
      <c r="A21" s="123"/>
      <c r="B21" s="124" t="s">
        <v>117</v>
      </c>
      <c r="C21" s="125">
        <v>2.3288216560509554</v>
      </c>
      <c r="D21" s="143">
        <v>117</v>
      </c>
      <c r="E21" s="144">
        <v>119</v>
      </c>
      <c r="F21" s="144">
        <v>115</v>
      </c>
      <c r="G21" s="144">
        <v>118</v>
      </c>
      <c r="H21" s="145">
        <v>116</v>
      </c>
      <c r="I21" s="143">
        <v>1</v>
      </c>
      <c r="J21" s="146">
        <v>0.86206896551724133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209283</v>
      </c>
      <c r="E23" s="114">
        <v>218919</v>
      </c>
      <c r="F23" s="114">
        <v>218906</v>
      </c>
      <c r="G23" s="114">
        <v>220983</v>
      </c>
      <c r="H23" s="140">
        <v>215922</v>
      </c>
      <c r="I23" s="115">
        <v>-6639</v>
      </c>
      <c r="J23" s="116">
        <v>-3.074721427182038</v>
      </c>
      <c r="K23"/>
      <c r="L23"/>
      <c r="M23"/>
      <c r="N23"/>
      <c r="O23"/>
      <c r="P23"/>
    </row>
    <row r="24" spans="1:16" s="110" customFormat="1" ht="14.45" customHeight="1" x14ac:dyDescent="0.2">
      <c r="A24" s="120" t="s">
        <v>105</v>
      </c>
      <c r="B24" s="119" t="s">
        <v>106</v>
      </c>
      <c r="C24" s="113">
        <v>44.986453749229511</v>
      </c>
      <c r="D24" s="115">
        <v>94149</v>
      </c>
      <c r="E24" s="114">
        <v>97574</v>
      </c>
      <c r="F24" s="114">
        <v>97915</v>
      </c>
      <c r="G24" s="114">
        <v>98149</v>
      </c>
      <c r="H24" s="140">
        <v>95929</v>
      </c>
      <c r="I24" s="115">
        <v>-1780</v>
      </c>
      <c r="J24" s="116">
        <v>-1.8555389923797809</v>
      </c>
      <c r="K24"/>
      <c r="L24"/>
      <c r="M24"/>
      <c r="N24"/>
      <c r="O24"/>
      <c r="P24"/>
    </row>
    <row r="25" spans="1:16" s="110" customFormat="1" ht="14.45" customHeight="1" x14ac:dyDescent="0.2">
      <c r="A25" s="120"/>
      <c r="B25" s="119" t="s">
        <v>107</v>
      </c>
      <c r="C25" s="113">
        <v>55.013546250770489</v>
      </c>
      <c r="D25" s="115">
        <v>115134</v>
      </c>
      <c r="E25" s="114">
        <v>121345</v>
      </c>
      <c r="F25" s="114">
        <v>120991</v>
      </c>
      <c r="G25" s="114">
        <v>122834</v>
      </c>
      <c r="H25" s="140">
        <v>119993</v>
      </c>
      <c r="I25" s="115">
        <v>-4859</v>
      </c>
      <c r="J25" s="116">
        <v>-4.0494028818347738</v>
      </c>
      <c r="K25"/>
      <c r="L25"/>
      <c r="M25"/>
      <c r="N25"/>
      <c r="O25"/>
      <c r="P25"/>
    </row>
    <row r="26" spans="1:16" s="110" customFormat="1" ht="14.45" customHeight="1" x14ac:dyDescent="0.2">
      <c r="A26" s="118" t="s">
        <v>105</v>
      </c>
      <c r="B26" s="121" t="s">
        <v>108</v>
      </c>
      <c r="C26" s="113">
        <v>15.136919864489711</v>
      </c>
      <c r="D26" s="115">
        <v>31679</v>
      </c>
      <c r="E26" s="114">
        <v>33948</v>
      </c>
      <c r="F26" s="114">
        <v>32977</v>
      </c>
      <c r="G26" s="114">
        <v>34360</v>
      </c>
      <c r="H26" s="140">
        <v>30906</v>
      </c>
      <c r="I26" s="115">
        <v>773</v>
      </c>
      <c r="J26" s="116">
        <v>2.5011324661877952</v>
      </c>
      <c r="K26"/>
      <c r="L26"/>
      <c r="M26"/>
      <c r="N26"/>
      <c r="O26"/>
      <c r="P26"/>
    </row>
    <row r="27" spans="1:16" s="110" customFormat="1" ht="14.45" customHeight="1" x14ac:dyDescent="0.2">
      <c r="A27" s="118"/>
      <c r="B27" s="121" t="s">
        <v>109</v>
      </c>
      <c r="C27" s="113">
        <v>39.624336424841005</v>
      </c>
      <c r="D27" s="115">
        <v>82927</v>
      </c>
      <c r="E27" s="114">
        <v>87260</v>
      </c>
      <c r="F27" s="114">
        <v>87427</v>
      </c>
      <c r="G27" s="114">
        <v>88204</v>
      </c>
      <c r="H27" s="140">
        <v>88011</v>
      </c>
      <c r="I27" s="115">
        <v>-5084</v>
      </c>
      <c r="J27" s="116">
        <v>-5.7765506584404225</v>
      </c>
      <c r="K27"/>
      <c r="L27"/>
      <c r="M27"/>
      <c r="N27"/>
      <c r="O27"/>
      <c r="P27"/>
    </row>
    <row r="28" spans="1:16" s="110" customFormat="1" ht="14.45" customHeight="1" x14ac:dyDescent="0.2">
      <c r="A28" s="118"/>
      <c r="B28" s="121" t="s">
        <v>110</v>
      </c>
      <c r="C28" s="113">
        <v>21.362461356154107</v>
      </c>
      <c r="D28" s="115">
        <v>44708</v>
      </c>
      <c r="E28" s="114">
        <v>46166</v>
      </c>
      <c r="F28" s="114">
        <v>47113</v>
      </c>
      <c r="G28" s="114">
        <v>47896</v>
      </c>
      <c r="H28" s="140">
        <v>48130</v>
      </c>
      <c r="I28" s="115">
        <v>-3422</v>
      </c>
      <c r="J28" s="116">
        <v>-7.1099106586328693</v>
      </c>
      <c r="K28"/>
      <c r="L28"/>
      <c r="M28"/>
      <c r="N28"/>
      <c r="O28"/>
      <c r="P28"/>
    </row>
    <row r="29" spans="1:16" s="110" customFormat="1" ht="14.45" customHeight="1" x14ac:dyDescent="0.2">
      <c r="A29" s="118"/>
      <c r="B29" s="121" t="s">
        <v>111</v>
      </c>
      <c r="C29" s="113">
        <v>23.87628235451518</v>
      </c>
      <c r="D29" s="115">
        <v>49969</v>
      </c>
      <c r="E29" s="114">
        <v>51545</v>
      </c>
      <c r="F29" s="114">
        <v>51389</v>
      </c>
      <c r="G29" s="114">
        <v>50523</v>
      </c>
      <c r="H29" s="140">
        <v>48875</v>
      </c>
      <c r="I29" s="115">
        <v>1094</v>
      </c>
      <c r="J29" s="116">
        <v>2.2383631713554988</v>
      </c>
      <c r="K29"/>
      <c r="L29"/>
      <c r="M29"/>
      <c r="N29"/>
      <c r="O29"/>
      <c r="P29"/>
    </row>
    <row r="30" spans="1:16" s="110" customFormat="1" ht="14.45" customHeight="1" x14ac:dyDescent="0.2">
      <c r="A30" s="120"/>
      <c r="B30" s="121" t="s">
        <v>112</v>
      </c>
      <c r="C30" s="113">
        <v>2.853552366890765</v>
      </c>
      <c r="D30" s="115">
        <v>5972</v>
      </c>
      <c r="E30" s="114">
        <v>6203</v>
      </c>
      <c r="F30" s="114">
        <v>6419</v>
      </c>
      <c r="G30" s="114">
        <v>5656</v>
      </c>
      <c r="H30" s="140">
        <v>5502</v>
      </c>
      <c r="I30" s="115">
        <v>470</v>
      </c>
      <c r="J30" s="116">
        <v>8.5423482370047257</v>
      </c>
      <c r="K30"/>
      <c r="L30"/>
      <c r="M30"/>
      <c r="N30"/>
      <c r="O30"/>
      <c r="P30"/>
    </row>
    <row r="31" spans="1:16" s="110" customFormat="1" ht="14.45" customHeight="1" x14ac:dyDescent="0.2">
      <c r="A31" s="120" t="s">
        <v>113</v>
      </c>
      <c r="B31" s="119" t="s">
        <v>116</v>
      </c>
      <c r="C31" s="113">
        <v>95.113315462794404</v>
      </c>
      <c r="D31" s="115">
        <v>199056</v>
      </c>
      <c r="E31" s="114">
        <v>208067</v>
      </c>
      <c r="F31" s="114">
        <v>208473</v>
      </c>
      <c r="G31" s="114">
        <v>210470</v>
      </c>
      <c r="H31" s="140">
        <v>205965</v>
      </c>
      <c r="I31" s="115">
        <v>-6909</v>
      </c>
      <c r="J31" s="116">
        <v>-3.354453426553055</v>
      </c>
      <c r="K31"/>
      <c r="L31"/>
      <c r="M31"/>
      <c r="N31"/>
      <c r="O31"/>
      <c r="P31"/>
    </row>
    <row r="32" spans="1:16" s="110" customFormat="1" ht="14.45" customHeight="1" x14ac:dyDescent="0.2">
      <c r="A32" s="123"/>
      <c r="B32" s="124" t="s">
        <v>117</v>
      </c>
      <c r="C32" s="125">
        <v>4.7892088702856901</v>
      </c>
      <c r="D32" s="143">
        <v>10023</v>
      </c>
      <c r="E32" s="144">
        <v>10641</v>
      </c>
      <c r="F32" s="144">
        <v>10234</v>
      </c>
      <c r="G32" s="144">
        <v>10295</v>
      </c>
      <c r="H32" s="145">
        <v>9738</v>
      </c>
      <c r="I32" s="143">
        <v>285</v>
      </c>
      <c r="J32" s="146">
        <v>2.9266789895255698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5611</v>
      </c>
      <c r="E56" s="114">
        <v>5763</v>
      </c>
      <c r="F56" s="114">
        <v>5892</v>
      </c>
      <c r="G56" s="114">
        <v>5903</v>
      </c>
      <c r="H56" s="140">
        <v>5824</v>
      </c>
      <c r="I56" s="115">
        <v>-213</v>
      </c>
      <c r="J56" s="116">
        <v>-3.6572802197802199</v>
      </c>
      <c r="K56"/>
      <c r="L56"/>
      <c r="M56"/>
      <c r="N56"/>
      <c r="O56"/>
      <c r="P56"/>
    </row>
    <row r="57" spans="1:16" s="110" customFormat="1" ht="14.45" customHeight="1" x14ac:dyDescent="0.2">
      <c r="A57" s="120" t="s">
        <v>105</v>
      </c>
      <c r="B57" s="119" t="s">
        <v>106</v>
      </c>
      <c r="C57" s="113">
        <v>42.363215113170561</v>
      </c>
      <c r="D57" s="115">
        <v>2377</v>
      </c>
      <c r="E57" s="114">
        <v>2405</v>
      </c>
      <c r="F57" s="114">
        <v>2460</v>
      </c>
      <c r="G57" s="114">
        <v>2472</v>
      </c>
      <c r="H57" s="140">
        <v>2452</v>
      </c>
      <c r="I57" s="115">
        <v>-75</v>
      </c>
      <c r="J57" s="116">
        <v>-3.0587275693311584</v>
      </c>
    </row>
    <row r="58" spans="1:16" s="110" customFormat="1" ht="14.45" customHeight="1" x14ac:dyDescent="0.2">
      <c r="A58" s="120"/>
      <c r="B58" s="119" t="s">
        <v>107</v>
      </c>
      <c r="C58" s="113">
        <v>57.636784886829439</v>
      </c>
      <c r="D58" s="115">
        <v>3234</v>
      </c>
      <c r="E58" s="114">
        <v>3358</v>
      </c>
      <c r="F58" s="114">
        <v>3432</v>
      </c>
      <c r="G58" s="114">
        <v>3431</v>
      </c>
      <c r="H58" s="140">
        <v>3372</v>
      </c>
      <c r="I58" s="115">
        <v>-138</v>
      </c>
      <c r="J58" s="116">
        <v>-4.092526690391459</v>
      </c>
    </row>
    <row r="59" spans="1:16" s="110" customFormat="1" ht="14.45" customHeight="1" x14ac:dyDescent="0.2">
      <c r="A59" s="118" t="s">
        <v>105</v>
      </c>
      <c r="B59" s="121" t="s">
        <v>108</v>
      </c>
      <c r="C59" s="113">
        <v>7.8773837105685258</v>
      </c>
      <c r="D59" s="115">
        <v>442</v>
      </c>
      <c r="E59" s="114">
        <v>442</v>
      </c>
      <c r="F59" s="114">
        <v>458</v>
      </c>
      <c r="G59" s="114">
        <v>487</v>
      </c>
      <c r="H59" s="140">
        <v>400</v>
      </c>
      <c r="I59" s="115">
        <v>42</v>
      </c>
      <c r="J59" s="116">
        <v>10.5</v>
      </c>
    </row>
    <row r="60" spans="1:16" s="110" customFormat="1" ht="14.45" customHeight="1" x14ac:dyDescent="0.2">
      <c r="A60" s="118"/>
      <c r="B60" s="121" t="s">
        <v>109</v>
      </c>
      <c r="C60" s="113">
        <v>39.600784173944035</v>
      </c>
      <c r="D60" s="115">
        <v>2222</v>
      </c>
      <c r="E60" s="114">
        <v>2315</v>
      </c>
      <c r="F60" s="114">
        <v>2384</v>
      </c>
      <c r="G60" s="114">
        <v>2389</v>
      </c>
      <c r="H60" s="140">
        <v>2398</v>
      </c>
      <c r="I60" s="115">
        <v>-176</v>
      </c>
      <c r="J60" s="116">
        <v>-7.3394495412844041</v>
      </c>
    </row>
    <row r="61" spans="1:16" s="110" customFormat="1" ht="14.45" customHeight="1" x14ac:dyDescent="0.2">
      <c r="A61" s="118"/>
      <c r="B61" s="121" t="s">
        <v>110</v>
      </c>
      <c r="C61" s="113">
        <v>28.016396364284443</v>
      </c>
      <c r="D61" s="115">
        <v>1572</v>
      </c>
      <c r="E61" s="114">
        <v>1615</v>
      </c>
      <c r="F61" s="114">
        <v>1665</v>
      </c>
      <c r="G61" s="114">
        <v>1682</v>
      </c>
      <c r="H61" s="140">
        <v>1706</v>
      </c>
      <c r="I61" s="115">
        <v>-134</v>
      </c>
      <c r="J61" s="116">
        <v>-7.8546307151230952</v>
      </c>
    </row>
    <row r="62" spans="1:16" s="110" customFormat="1" ht="14.45" customHeight="1" x14ac:dyDescent="0.2">
      <c r="A62" s="120"/>
      <c r="B62" s="121" t="s">
        <v>111</v>
      </c>
      <c r="C62" s="113">
        <v>24.505435751202995</v>
      </c>
      <c r="D62" s="115">
        <v>1375</v>
      </c>
      <c r="E62" s="114">
        <v>1391</v>
      </c>
      <c r="F62" s="114">
        <v>1385</v>
      </c>
      <c r="G62" s="114">
        <v>1345</v>
      </c>
      <c r="H62" s="140">
        <v>1320</v>
      </c>
      <c r="I62" s="115">
        <v>55</v>
      </c>
      <c r="J62" s="116">
        <v>4.166666666666667</v>
      </c>
    </row>
    <row r="63" spans="1:16" s="110" customFormat="1" ht="14.45" customHeight="1" x14ac:dyDescent="0.2">
      <c r="A63" s="120"/>
      <c r="B63" s="121" t="s">
        <v>112</v>
      </c>
      <c r="C63" s="113">
        <v>3.3683835323471754</v>
      </c>
      <c r="D63" s="115">
        <v>189</v>
      </c>
      <c r="E63" s="114">
        <v>198</v>
      </c>
      <c r="F63" s="114">
        <v>212</v>
      </c>
      <c r="G63" s="114">
        <v>191</v>
      </c>
      <c r="H63" s="140">
        <v>189</v>
      </c>
      <c r="I63" s="115">
        <v>0</v>
      </c>
      <c r="J63" s="116">
        <v>0</v>
      </c>
    </row>
    <row r="64" spans="1:16" s="110" customFormat="1" ht="14.45" customHeight="1" x14ac:dyDescent="0.2">
      <c r="A64" s="120" t="s">
        <v>113</v>
      </c>
      <c r="B64" s="119" t="s">
        <v>116</v>
      </c>
      <c r="C64" s="113">
        <v>97.21974692568169</v>
      </c>
      <c r="D64" s="115">
        <v>5455</v>
      </c>
      <c r="E64" s="114">
        <v>5602</v>
      </c>
      <c r="F64" s="114">
        <v>5742</v>
      </c>
      <c r="G64" s="114">
        <v>5753</v>
      </c>
      <c r="H64" s="140">
        <v>5685</v>
      </c>
      <c r="I64" s="115">
        <v>-230</v>
      </c>
      <c r="J64" s="116">
        <v>-4.0457343887423045</v>
      </c>
    </row>
    <row r="65" spans="1:10" s="110" customFormat="1" ht="14.45" customHeight="1" x14ac:dyDescent="0.2">
      <c r="A65" s="123"/>
      <c r="B65" s="124" t="s">
        <v>117</v>
      </c>
      <c r="C65" s="125">
        <v>2.6733202637675992</v>
      </c>
      <c r="D65" s="143">
        <v>150</v>
      </c>
      <c r="E65" s="144">
        <v>152</v>
      </c>
      <c r="F65" s="144">
        <v>142</v>
      </c>
      <c r="G65" s="144">
        <v>140</v>
      </c>
      <c r="H65" s="145">
        <v>130</v>
      </c>
      <c r="I65" s="143">
        <v>20</v>
      </c>
      <c r="J65" s="146">
        <v>15.384615384615385</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5024</v>
      </c>
      <c r="G11" s="114">
        <v>5144</v>
      </c>
      <c r="H11" s="114">
        <v>5257</v>
      </c>
      <c r="I11" s="114">
        <v>5294</v>
      </c>
      <c r="J11" s="140">
        <v>5257</v>
      </c>
      <c r="K11" s="114">
        <v>-233</v>
      </c>
      <c r="L11" s="116">
        <v>-4.4321856572189464</v>
      </c>
    </row>
    <row r="12" spans="1:17" s="110" customFormat="1" ht="24" customHeight="1" x14ac:dyDescent="0.2">
      <c r="A12" s="604" t="s">
        <v>185</v>
      </c>
      <c r="B12" s="605"/>
      <c r="C12" s="605"/>
      <c r="D12" s="606"/>
      <c r="E12" s="113">
        <v>43.192675159235669</v>
      </c>
      <c r="F12" s="115">
        <v>2170</v>
      </c>
      <c r="G12" s="114">
        <v>2192</v>
      </c>
      <c r="H12" s="114">
        <v>2224</v>
      </c>
      <c r="I12" s="114">
        <v>2230</v>
      </c>
      <c r="J12" s="140">
        <v>2230</v>
      </c>
      <c r="K12" s="114">
        <v>-60</v>
      </c>
      <c r="L12" s="116">
        <v>-2.6905829596412558</v>
      </c>
    </row>
    <row r="13" spans="1:17" s="110" customFormat="1" ht="15" customHeight="1" x14ac:dyDescent="0.2">
      <c r="A13" s="120"/>
      <c r="B13" s="612" t="s">
        <v>107</v>
      </c>
      <c r="C13" s="612"/>
      <c r="E13" s="113">
        <v>56.807324840764331</v>
      </c>
      <c r="F13" s="115">
        <v>2854</v>
      </c>
      <c r="G13" s="114">
        <v>2952</v>
      </c>
      <c r="H13" s="114">
        <v>3033</v>
      </c>
      <c r="I13" s="114">
        <v>3064</v>
      </c>
      <c r="J13" s="140">
        <v>3027</v>
      </c>
      <c r="K13" s="114">
        <v>-173</v>
      </c>
      <c r="L13" s="116">
        <v>-5.7152296002642879</v>
      </c>
    </row>
    <row r="14" spans="1:17" s="110" customFormat="1" ht="22.5" customHeight="1" x14ac:dyDescent="0.2">
      <c r="A14" s="604" t="s">
        <v>186</v>
      </c>
      <c r="B14" s="605"/>
      <c r="C14" s="605"/>
      <c r="D14" s="606"/>
      <c r="E14" s="113">
        <v>8.6186305732484083</v>
      </c>
      <c r="F14" s="115">
        <v>433</v>
      </c>
      <c r="G14" s="114">
        <v>434</v>
      </c>
      <c r="H14" s="114">
        <v>426</v>
      </c>
      <c r="I14" s="114">
        <v>431</v>
      </c>
      <c r="J14" s="140">
        <v>360</v>
      </c>
      <c r="K14" s="114">
        <v>73</v>
      </c>
      <c r="L14" s="116">
        <v>20.277777777777779</v>
      </c>
    </row>
    <row r="15" spans="1:17" s="110" customFormat="1" ht="15" customHeight="1" x14ac:dyDescent="0.2">
      <c r="A15" s="120"/>
      <c r="B15" s="119"/>
      <c r="C15" s="258" t="s">
        <v>106</v>
      </c>
      <c r="E15" s="113">
        <v>50.346420323325638</v>
      </c>
      <c r="F15" s="115">
        <v>218</v>
      </c>
      <c r="G15" s="114">
        <v>217</v>
      </c>
      <c r="H15" s="114">
        <v>210</v>
      </c>
      <c r="I15" s="114">
        <v>213</v>
      </c>
      <c r="J15" s="140">
        <v>183</v>
      </c>
      <c r="K15" s="114">
        <v>35</v>
      </c>
      <c r="L15" s="116">
        <v>19.125683060109289</v>
      </c>
    </row>
    <row r="16" spans="1:17" s="110" customFormat="1" ht="15" customHeight="1" x14ac:dyDescent="0.2">
      <c r="A16" s="120"/>
      <c r="B16" s="119"/>
      <c r="C16" s="258" t="s">
        <v>107</v>
      </c>
      <c r="E16" s="113">
        <v>49.653579676674362</v>
      </c>
      <c r="F16" s="115">
        <v>215</v>
      </c>
      <c r="G16" s="114">
        <v>217</v>
      </c>
      <c r="H16" s="114">
        <v>216</v>
      </c>
      <c r="I16" s="114">
        <v>218</v>
      </c>
      <c r="J16" s="140">
        <v>177</v>
      </c>
      <c r="K16" s="114">
        <v>38</v>
      </c>
      <c r="L16" s="116">
        <v>21.468926553672315</v>
      </c>
    </row>
    <row r="17" spans="1:12" s="110" customFormat="1" ht="15" customHeight="1" x14ac:dyDescent="0.2">
      <c r="A17" s="120"/>
      <c r="B17" s="121" t="s">
        <v>109</v>
      </c>
      <c r="C17" s="258"/>
      <c r="E17" s="113">
        <v>39.171974522292992</v>
      </c>
      <c r="F17" s="115">
        <v>1968</v>
      </c>
      <c r="G17" s="114">
        <v>2020</v>
      </c>
      <c r="H17" s="114">
        <v>2072</v>
      </c>
      <c r="I17" s="114">
        <v>2092</v>
      </c>
      <c r="J17" s="140">
        <v>2136</v>
      </c>
      <c r="K17" s="114">
        <v>-168</v>
      </c>
      <c r="L17" s="116">
        <v>-7.8651685393258424</v>
      </c>
    </row>
    <row r="18" spans="1:12" s="110" customFormat="1" ht="15" customHeight="1" x14ac:dyDescent="0.2">
      <c r="A18" s="120"/>
      <c r="B18" s="119"/>
      <c r="C18" s="258" t="s">
        <v>106</v>
      </c>
      <c r="E18" s="113">
        <v>38.922764227642276</v>
      </c>
      <c r="F18" s="115">
        <v>766</v>
      </c>
      <c r="G18" s="114">
        <v>755</v>
      </c>
      <c r="H18" s="114">
        <v>770</v>
      </c>
      <c r="I18" s="114">
        <v>769</v>
      </c>
      <c r="J18" s="140">
        <v>803</v>
      </c>
      <c r="K18" s="114">
        <v>-37</v>
      </c>
      <c r="L18" s="116">
        <v>-4.6077210460772102</v>
      </c>
    </row>
    <row r="19" spans="1:12" s="110" customFormat="1" ht="15" customHeight="1" x14ac:dyDescent="0.2">
      <c r="A19" s="120"/>
      <c r="B19" s="119"/>
      <c r="C19" s="258" t="s">
        <v>107</v>
      </c>
      <c r="E19" s="113">
        <v>61.077235772357724</v>
      </c>
      <c r="F19" s="115">
        <v>1202</v>
      </c>
      <c r="G19" s="114">
        <v>1265</v>
      </c>
      <c r="H19" s="114">
        <v>1302</v>
      </c>
      <c r="I19" s="114">
        <v>1323</v>
      </c>
      <c r="J19" s="140">
        <v>1333</v>
      </c>
      <c r="K19" s="114">
        <v>-131</v>
      </c>
      <c r="L19" s="116">
        <v>-9.8274568642160531</v>
      </c>
    </row>
    <row r="20" spans="1:12" s="110" customFormat="1" ht="15" customHeight="1" x14ac:dyDescent="0.2">
      <c r="A20" s="120"/>
      <c r="B20" s="121" t="s">
        <v>110</v>
      </c>
      <c r="C20" s="258"/>
      <c r="E20" s="113">
        <v>27.348726114649683</v>
      </c>
      <c r="F20" s="115">
        <v>1374</v>
      </c>
      <c r="G20" s="114">
        <v>1442</v>
      </c>
      <c r="H20" s="114">
        <v>1505</v>
      </c>
      <c r="I20" s="114">
        <v>1539</v>
      </c>
      <c r="J20" s="140">
        <v>1558</v>
      </c>
      <c r="K20" s="114">
        <v>-184</v>
      </c>
      <c r="L20" s="116">
        <v>-11.810012836970476</v>
      </c>
    </row>
    <row r="21" spans="1:12" s="110" customFormat="1" ht="15" customHeight="1" x14ac:dyDescent="0.2">
      <c r="A21" s="120"/>
      <c r="B21" s="119"/>
      <c r="C21" s="258" t="s">
        <v>106</v>
      </c>
      <c r="E21" s="113">
        <v>36.317321688500726</v>
      </c>
      <c r="F21" s="115">
        <v>499</v>
      </c>
      <c r="G21" s="114">
        <v>536</v>
      </c>
      <c r="H21" s="114">
        <v>552</v>
      </c>
      <c r="I21" s="114">
        <v>573</v>
      </c>
      <c r="J21" s="140">
        <v>582</v>
      </c>
      <c r="K21" s="114">
        <v>-83</v>
      </c>
      <c r="L21" s="116">
        <v>-14.261168384879726</v>
      </c>
    </row>
    <row r="22" spans="1:12" s="110" customFormat="1" ht="15" customHeight="1" x14ac:dyDescent="0.2">
      <c r="A22" s="120"/>
      <c r="B22" s="119"/>
      <c r="C22" s="258" t="s">
        <v>107</v>
      </c>
      <c r="E22" s="113">
        <v>63.682678311499274</v>
      </c>
      <c r="F22" s="115">
        <v>875</v>
      </c>
      <c r="G22" s="114">
        <v>906</v>
      </c>
      <c r="H22" s="114">
        <v>953</v>
      </c>
      <c r="I22" s="114">
        <v>966</v>
      </c>
      <c r="J22" s="140">
        <v>976</v>
      </c>
      <c r="K22" s="114">
        <v>-101</v>
      </c>
      <c r="L22" s="116">
        <v>-10.348360655737705</v>
      </c>
    </row>
    <row r="23" spans="1:12" s="110" customFormat="1" ht="15" customHeight="1" x14ac:dyDescent="0.2">
      <c r="A23" s="120"/>
      <c r="B23" s="121" t="s">
        <v>111</v>
      </c>
      <c r="C23" s="258"/>
      <c r="E23" s="113">
        <v>24.860668789808916</v>
      </c>
      <c r="F23" s="115">
        <v>1249</v>
      </c>
      <c r="G23" s="114">
        <v>1248</v>
      </c>
      <c r="H23" s="114">
        <v>1254</v>
      </c>
      <c r="I23" s="114">
        <v>1232</v>
      </c>
      <c r="J23" s="140">
        <v>1203</v>
      </c>
      <c r="K23" s="114">
        <v>46</v>
      </c>
      <c r="L23" s="116">
        <v>3.8237738985868663</v>
      </c>
    </row>
    <row r="24" spans="1:12" s="110" customFormat="1" ht="15" customHeight="1" x14ac:dyDescent="0.2">
      <c r="A24" s="120"/>
      <c r="B24" s="119"/>
      <c r="C24" s="258" t="s">
        <v>106</v>
      </c>
      <c r="E24" s="113">
        <v>55.004003202562046</v>
      </c>
      <c r="F24" s="115">
        <v>687</v>
      </c>
      <c r="G24" s="114">
        <v>684</v>
      </c>
      <c r="H24" s="114">
        <v>692</v>
      </c>
      <c r="I24" s="114">
        <v>675</v>
      </c>
      <c r="J24" s="140">
        <v>662</v>
      </c>
      <c r="K24" s="114">
        <v>25</v>
      </c>
      <c r="L24" s="116">
        <v>3.7764350453172204</v>
      </c>
    </row>
    <row r="25" spans="1:12" s="110" customFormat="1" ht="15" customHeight="1" x14ac:dyDescent="0.2">
      <c r="A25" s="120"/>
      <c r="B25" s="119"/>
      <c r="C25" s="258" t="s">
        <v>107</v>
      </c>
      <c r="E25" s="113">
        <v>44.995996797437954</v>
      </c>
      <c r="F25" s="115">
        <v>562</v>
      </c>
      <c r="G25" s="114">
        <v>564</v>
      </c>
      <c r="H25" s="114">
        <v>562</v>
      </c>
      <c r="I25" s="114">
        <v>557</v>
      </c>
      <c r="J25" s="140">
        <v>541</v>
      </c>
      <c r="K25" s="114">
        <v>21</v>
      </c>
      <c r="L25" s="116">
        <v>3.8817005545286505</v>
      </c>
    </row>
    <row r="26" spans="1:12" s="110" customFormat="1" ht="15" customHeight="1" x14ac:dyDescent="0.2">
      <c r="A26" s="120"/>
      <c r="C26" s="121" t="s">
        <v>187</v>
      </c>
      <c r="D26" s="110" t="s">
        <v>188</v>
      </c>
      <c r="E26" s="113">
        <v>3.7420382165605095</v>
      </c>
      <c r="F26" s="115">
        <v>188</v>
      </c>
      <c r="G26" s="114">
        <v>190</v>
      </c>
      <c r="H26" s="114">
        <v>208</v>
      </c>
      <c r="I26" s="114">
        <v>195</v>
      </c>
      <c r="J26" s="140">
        <v>181</v>
      </c>
      <c r="K26" s="114">
        <v>7</v>
      </c>
      <c r="L26" s="116">
        <v>3.867403314917127</v>
      </c>
    </row>
    <row r="27" spans="1:12" s="110" customFormat="1" ht="15" customHeight="1" x14ac:dyDescent="0.2">
      <c r="A27" s="120"/>
      <c r="B27" s="119"/>
      <c r="D27" s="259" t="s">
        <v>106</v>
      </c>
      <c r="E27" s="113">
        <v>52.659574468085104</v>
      </c>
      <c r="F27" s="115">
        <v>99</v>
      </c>
      <c r="G27" s="114">
        <v>96</v>
      </c>
      <c r="H27" s="114">
        <v>115</v>
      </c>
      <c r="I27" s="114">
        <v>98</v>
      </c>
      <c r="J27" s="140">
        <v>83</v>
      </c>
      <c r="K27" s="114">
        <v>16</v>
      </c>
      <c r="L27" s="116">
        <v>19.277108433734941</v>
      </c>
    </row>
    <row r="28" spans="1:12" s="110" customFormat="1" ht="15" customHeight="1" x14ac:dyDescent="0.2">
      <c r="A28" s="120"/>
      <c r="B28" s="119"/>
      <c r="D28" s="259" t="s">
        <v>107</v>
      </c>
      <c r="E28" s="113">
        <v>47.340425531914896</v>
      </c>
      <c r="F28" s="115">
        <v>89</v>
      </c>
      <c r="G28" s="114">
        <v>94</v>
      </c>
      <c r="H28" s="114">
        <v>93</v>
      </c>
      <c r="I28" s="114">
        <v>97</v>
      </c>
      <c r="J28" s="140">
        <v>98</v>
      </c>
      <c r="K28" s="114">
        <v>-9</v>
      </c>
      <c r="L28" s="116">
        <v>-9.183673469387756</v>
      </c>
    </row>
    <row r="29" spans="1:12" s="110" customFormat="1" ht="24" customHeight="1" x14ac:dyDescent="0.2">
      <c r="A29" s="604" t="s">
        <v>189</v>
      </c>
      <c r="B29" s="605"/>
      <c r="C29" s="605"/>
      <c r="D29" s="606"/>
      <c r="E29" s="113">
        <v>97.571656050955411</v>
      </c>
      <c r="F29" s="115">
        <v>4902</v>
      </c>
      <c r="G29" s="114">
        <v>5020</v>
      </c>
      <c r="H29" s="114">
        <v>5137</v>
      </c>
      <c r="I29" s="114">
        <v>5170</v>
      </c>
      <c r="J29" s="140">
        <v>5135</v>
      </c>
      <c r="K29" s="114">
        <v>-233</v>
      </c>
      <c r="L29" s="116">
        <v>-4.5374878286270688</v>
      </c>
    </row>
    <row r="30" spans="1:12" s="110" customFormat="1" ht="15" customHeight="1" x14ac:dyDescent="0.2">
      <c r="A30" s="120"/>
      <c r="B30" s="119"/>
      <c r="C30" s="258" t="s">
        <v>106</v>
      </c>
      <c r="E30" s="113">
        <v>42.778457772337823</v>
      </c>
      <c r="F30" s="115">
        <v>2097</v>
      </c>
      <c r="G30" s="114">
        <v>2118</v>
      </c>
      <c r="H30" s="114">
        <v>2148</v>
      </c>
      <c r="I30" s="114">
        <v>2150</v>
      </c>
      <c r="J30" s="140">
        <v>2156</v>
      </c>
      <c r="K30" s="114">
        <v>-59</v>
      </c>
      <c r="L30" s="116">
        <v>-2.7365491651205938</v>
      </c>
    </row>
    <row r="31" spans="1:12" s="110" customFormat="1" ht="15" customHeight="1" x14ac:dyDescent="0.2">
      <c r="A31" s="120"/>
      <c r="B31" s="119"/>
      <c r="C31" s="258" t="s">
        <v>107</v>
      </c>
      <c r="E31" s="113">
        <v>57.221542227662177</v>
      </c>
      <c r="F31" s="115">
        <v>2805</v>
      </c>
      <c r="G31" s="114">
        <v>2902</v>
      </c>
      <c r="H31" s="114">
        <v>2989</v>
      </c>
      <c r="I31" s="114">
        <v>3020</v>
      </c>
      <c r="J31" s="140">
        <v>2979</v>
      </c>
      <c r="K31" s="114">
        <v>-174</v>
      </c>
      <c r="L31" s="116">
        <v>-5.8408862034239677</v>
      </c>
    </row>
    <row r="32" spans="1:12" s="110" customFormat="1" ht="15" customHeight="1" x14ac:dyDescent="0.2">
      <c r="A32" s="120"/>
      <c r="B32" s="119" t="s">
        <v>117</v>
      </c>
      <c r="C32" s="258"/>
      <c r="E32" s="113">
        <v>2.3288216560509554</v>
      </c>
      <c r="F32" s="114">
        <v>117</v>
      </c>
      <c r="G32" s="114">
        <v>119</v>
      </c>
      <c r="H32" s="114">
        <v>115</v>
      </c>
      <c r="I32" s="114">
        <v>118</v>
      </c>
      <c r="J32" s="140">
        <v>116</v>
      </c>
      <c r="K32" s="114">
        <v>1</v>
      </c>
      <c r="L32" s="116">
        <v>0.86206896551724133</v>
      </c>
    </row>
    <row r="33" spans="1:12" s="110" customFormat="1" ht="15" customHeight="1" x14ac:dyDescent="0.2">
      <c r="A33" s="120"/>
      <c r="B33" s="119"/>
      <c r="C33" s="258" t="s">
        <v>106</v>
      </c>
      <c r="E33" s="113">
        <v>60.683760683760681</v>
      </c>
      <c r="F33" s="114">
        <v>71</v>
      </c>
      <c r="G33" s="114">
        <v>73</v>
      </c>
      <c r="H33" s="114">
        <v>76</v>
      </c>
      <c r="I33" s="114">
        <v>79</v>
      </c>
      <c r="J33" s="140">
        <v>73</v>
      </c>
      <c r="K33" s="114">
        <v>-2</v>
      </c>
      <c r="L33" s="116">
        <v>-2.7397260273972601</v>
      </c>
    </row>
    <row r="34" spans="1:12" s="110" customFormat="1" ht="15" customHeight="1" x14ac:dyDescent="0.2">
      <c r="A34" s="120"/>
      <c r="B34" s="119"/>
      <c r="C34" s="258" t="s">
        <v>107</v>
      </c>
      <c r="E34" s="113">
        <v>39.316239316239319</v>
      </c>
      <c r="F34" s="114">
        <v>46</v>
      </c>
      <c r="G34" s="114">
        <v>46</v>
      </c>
      <c r="H34" s="114">
        <v>39</v>
      </c>
      <c r="I34" s="114">
        <v>39</v>
      </c>
      <c r="J34" s="140">
        <v>43</v>
      </c>
      <c r="K34" s="114">
        <v>3</v>
      </c>
      <c r="L34" s="116">
        <v>6.9767441860465116</v>
      </c>
    </row>
    <row r="35" spans="1:12" s="110" customFormat="1" ht="24" customHeight="1" x14ac:dyDescent="0.2">
      <c r="A35" s="604" t="s">
        <v>192</v>
      </c>
      <c r="B35" s="605"/>
      <c r="C35" s="605"/>
      <c r="D35" s="606"/>
      <c r="E35" s="113">
        <v>7.5835987261146496</v>
      </c>
      <c r="F35" s="114">
        <v>381</v>
      </c>
      <c r="G35" s="114">
        <v>408</v>
      </c>
      <c r="H35" s="114">
        <v>414</v>
      </c>
      <c r="I35" s="114">
        <v>435</v>
      </c>
      <c r="J35" s="114">
        <v>394</v>
      </c>
      <c r="K35" s="318">
        <v>-13</v>
      </c>
      <c r="L35" s="319">
        <v>-3.2994923857868019</v>
      </c>
    </row>
    <row r="36" spans="1:12" s="110" customFormat="1" ht="15" customHeight="1" x14ac:dyDescent="0.2">
      <c r="A36" s="120"/>
      <c r="B36" s="119"/>
      <c r="C36" s="258" t="s">
        <v>106</v>
      </c>
      <c r="E36" s="113">
        <v>48.293963254593173</v>
      </c>
      <c r="F36" s="114">
        <v>184</v>
      </c>
      <c r="G36" s="114">
        <v>194</v>
      </c>
      <c r="H36" s="114">
        <v>197</v>
      </c>
      <c r="I36" s="114">
        <v>211</v>
      </c>
      <c r="J36" s="114">
        <v>194</v>
      </c>
      <c r="K36" s="318">
        <v>-10</v>
      </c>
      <c r="L36" s="116">
        <v>-5.1546391752577323</v>
      </c>
    </row>
    <row r="37" spans="1:12" s="110" customFormat="1" ht="15" customHeight="1" x14ac:dyDescent="0.2">
      <c r="A37" s="120"/>
      <c r="B37" s="119"/>
      <c r="C37" s="258" t="s">
        <v>107</v>
      </c>
      <c r="E37" s="113">
        <v>51.706036745406827</v>
      </c>
      <c r="F37" s="114">
        <v>197</v>
      </c>
      <c r="G37" s="114">
        <v>214</v>
      </c>
      <c r="H37" s="114">
        <v>217</v>
      </c>
      <c r="I37" s="114">
        <v>224</v>
      </c>
      <c r="J37" s="140">
        <v>200</v>
      </c>
      <c r="K37" s="114">
        <v>-3</v>
      </c>
      <c r="L37" s="116">
        <v>-1.5</v>
      </c>
    </row>
    <row r="38" spans="1:12" s="110" customFormat="1" ht="15" customHeight="1" x14ac:dyDescent="0.2">
      <c r="A38" s="120"/>
      <c r="B38" s="119" t="s">
        <v>329</v>
      </c>
      <c r="C38" s="258"/>
      <c r="E38" s="113">
        <v>72.153662420382162</v>
      </c>
      <c r="F38" s="114">
        <v>3625</v>
      </c>
      <c r="G38" s="114">
        <v>3689</v>
      </c>
      <c r="H38" s="114">
        <v>3751</v>
      </c>
      <c r="I38" s="114">
        <v>3739</v>
      </c>
      <c r="J38" s="140">
        <v>3757</v>
      </c>
      <c r="K38" s="114">
        <v>-132</v>
      </c>
      <c r="L38" s="116">
        <v>-3.5134415757253126</v>
      </c>
    </row>
    <row r="39" spans="1:12" s="110" customFormat="1" ht="15" customHeight="1" x14ac:dyDescent="0.2">
      <c r="A39" s="120"/>
      <c r="B39" s="119"/>
      <c r="C39" s="258" t="s">
        <v>106</v>
      </c>
      <c r="E39" s="113">
        <v>41.848275862068967</v>
      </c>
      <c r="F39" s="115">
        <v>1517</v>
      </c>
      <c r="G39" s="114">
        <v>1517</v>
      </c>
      <c r="H39" s="114">
        <v>1540</v>
      </c>
      <c r="I39" s="114">
        <v>1524</v>
      </c>
      <c r="J39" s="140">
        <v>1547</v>
      </c>
      <c r="K39" s="114">
        <v>-30</v>
      </c>
      <c r="L39" s="116">
        <v>-1.9392372333548804</v>
      </c>
    </row>
    <row r="40" spans="1:12" s="110" customFormat="1" ht="15" customHeight="1" x14ac:dyDescent="0.2">
      <c r="A40" s="120"/>
      <c r="B40" s="119"/>
      <c r="C40" s="258" t="s">
        <v>107</v>
      </c>
      <c r="E40" s="113">
        <v>58.151724137931033</v>
      </c>
      <c r="F40" s="115">
        <v>2108</v>
      </c>
      <c r="G40" s="114">
        <v>2172</v>
      </c>
      <c r="H40" s="114">
        <v>2211</v>
      </c>
      <c r="I40" s="114">
        <v>2215</v>
      </c>
      <c r="J40" s="140">
        <v>2210</v>
      </c>
      <c r="K40" s="114">
        <v>-102</v>
      </c>
      <c r="L40" s="116">
        <v>-4.615384615384615</v>
      </c>
    </row>
    <row r="41" spans="1:12" s="110" customFormat="1" ht="15" customHeight="1" x14ac:dyDescent="0.2">
      <c r="A41" s="120"/>
      <c r="B41" s="320" t="s">
        <v>516</v>
      </c>
      <c r="C41" s="258"/>
      <c r="E41" s="113">
        <v>7.9219745222929934</v>
      </c>
      <c r="F41" s="115">
        <v>398</v>
      </c>
      <c r="G41" s="114">
        <v>408</v>
      </c>
      <c r="H41" s="114">
        <v>419</v>
      </c>
      <c r="I41" s="114">
        <v>404</v>
      </c>
      <c r="J41" s="140">
        <v>397</v>
      </c>
      <c r="K41" s="114">
        <v>1</v>
      </c>
      <c r="L41" s="116">
        <v>0.25188916876574308</v>
      </c>
    </row>
    <row r="42" spans="1:12" s="110" customFormat="1" ht="15" customHeight="1" x14ac:dyDescent="0.2">
      <c r="A42" s="120"/>
      <c r="B42" s="119"/>
      <c r="C42" s="268" t="s">
        <v>106</v>
      </c>
      <c r="D42" s="182"/>
      <c r="E42" s="113">
        <v>46.482412060301506</v>
      </c>
      <c r="F42" s="115">
        <v>185</v>
      </c>
      <c r="G42" s="114">
        <v>190</v>
      </c>
      <c r="H42" s="114">
        <v>195</v>
      </c>
      <c r="I42" s="114">
        <v>187</v>
      </c>
      <c r="J42" s="140">
        <v>190</v>
      </c>
      <c r="K42" s="114">
        <v>-5</v>
      </c>
      <c r="L42" s="116">
        <v>-2.6315789473684212</v>
      </c>
    </row>
    <row r="43" spans="1:12" s="110" customFormat="1" ht="15" customHeight="1" x14ac:dyDescent="0.2">
      <c r="A43" s="120"/>
      <c r="B43" s="119"/>
      <c r="C43" s="268" t="s">
        <v>107</v>
      </c>
      <c r="D43" s="182"/>
      <c r="E43" s="113">
        <v>53.517587939698494</v>
      </c>
      <c r="F43" s="115">
        <v>213</v>
      </c>
      <c r="G43" s="114">
        <v>218</v>
      </c>
      <c r="H43" s="114">
        <v>224</v>
      </c>
      <c r="I43" s="114">
        <v>217</v>
      </c>
      <c r="J43" s="140">
        <v>207</v>
      </c>
      <c r="K43" s="114">
        <v>6</v>
      </c>
      <c r="L43" s="116">
        <v>2.8985507246376812</v>
      </c>
    </row>
    <row r="44" spans="1:12" s="110" customFormat="1" ht="15" customHeight="1" x14ac:dyDescent="0.2">
      <c r="A44" s="120"/>
      <c r="B44" s="119" t="s">
        <v>205</v>
      </c>
      <c r="C44" s="268"/>
      <c r="D44" s="182"/>
      <c r="E44" s="113">
        <v>12.340764331210192</v>
      </c>
      <c r="F44" s="115">
        <v>620</v>
      </c>
      <c r="G44" s="114">
        <v>639</v>
      </c>
      <c r="H44" s="114">
        <v>673</v>
      </c>
      <c r="I44" s="114">
        <v>716</v>
      </c>
      <c r="J44" s="140">
        <v>709</v>
      </c>
      <c r="K44" s="114">
        <v>-89</v>
      </c>
      <c r="L44" s="116">
        <v>-12.552891396332862</v>
      </c>
    </row>
    <row r="45" spans="1:12" s="110" customFormat="1" ht="15" customHeight="1" x14ac:dyDescent="0.2">
      <c r="A45" s="120"/>
      <c r="B45" s="119"/>
      <c r="C45" s="268" t="s">
        <v>106</v>
      </c>
      <c r="D45" s="182"/>
      <c r="E45" s="113">
        <v>45.806451612903224</v>
      </c>
      <c r="F45" s="115">
        <v>284</v>
      </c>
      <c r="G45" s="114">
        <v>291</v>
      </c>
      <c r="H45" s="114">
        <v>292</v>
      </c>
      <c r="I45" s="114">
        <v>308</v>
      </c>
      <c r="J45" s="140">
        <v>299</v>
      </c>
      <c r="K45" s="114">
        <v>-15</v>
      </c>
      <c r="L45" s="116">
        <v>-5.0167224080267561</v>
      </c>
    </row>
    <row r="46" spans="1:12" s="110" customFormat="1" ht="15" customHeight="1" x14ac:dyDescent="0.2">
      <c r="A46" s="123"/>
      <c r="B46" s="124"/>
      <c r="C46" s="260" t="s">
        <v>107</v>
      </c>
      <c r="D46" s="261"/>
      <c r="E46" s="125">
        <v>54.193548387096776</v>
      </c>
      <c r="F46" s="143">
        <v>336</v>
      </c>
      <c r="G46" s="144">
        <v>348</v>
      </c>
      <c r="H46" s="144">
        <v>381</v>
      </c>
      <c r="I46" s="144">
        <v>408</v>
      </c>
      <c r="J46" s="145">
        <v>410</v>
      </c>
      <c r="K46" s="144">
        <v>-74</v>
      </c>
      <c r="L46" s="146">
        <v>-18.048780487804876</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5024</v>
      </c>
      <c r="E11" s="114">
        <v>5144</v>
      </c>
      <c r="F11" s="114">
        <v>5257</v>
      </c>
      <c r="G11" s="114">
        <v>5294</v>
      </c>
      <c r="H11" s="140">
        <v>5257</v>
      </c>
      <c r="I11" s="115">
        <v>-233</v>
      </c>
      <c r="J11" s="116">
        <v>-4.4321856572189464</v>
      </c>
    </row>
    <row r="12" spans="1:15" s="110" customFormat="1" ht="24.95" customHeight="1" x14ac:dyDescent="0.2">
      <c r="A12" s="193" t="s">
        <v>132</v>
      </c>
      <c r="B12" s="194" t="s">
        <v>133</v>
      </c>
      <c r="C12" s="113">
        <v>3.5429936305732483</v>
      </c>
      <c r="D12" s="115">
        <v>178</v>
      </c>
      <c r="E12" s="114">
        <v>177</v>
      </c>
      <c r="F12" s="114">
        <v>214</v>
      </c>
      <c r="G12" s="114">
        <v>203</v>
      </c>
      <c r="H12" s="140">
        <v>190</v>
      </c>
      <c r="I12" s="115">
        <v>-12</v>
      </c>
      <c r="J12" s="116">
        <v>-6.3157894736842106</v>
      </c>
    </row>
    <row r="13" spans="1:15" s="110" customFormat="1" ht="24.95" customHeight="1" x14ac:dyDescent="0.2">
      <c r="A13" s="193" t="s">
        <v>134</v>
      </c>
      <c r="B13" s="199" t="s">
        <v>214</v>
      </c>
      <c r="C13" s="113">
        <v>0.93550955414012738</v>
      </c>
      <c r="D13" s="115">
        <v>47</v>
      </c>
      <c r="E13" s="114">
        <v>44</v>
      </c>
      <c r="F13" s="114">
        <v>47</v>
      </c>
      <c r="G13" s="114">
        <v>50</v>
      </c>
      <c r="H13" s="140">
        <v>49</v>
      </c>
      <c r="I13" s="115">
        <v>-2</v>
      </c>
      <c r="J13" s="116">
        <v>-4.0816326530612246</v>
      </c>
    </row>
    <row r="14" spans="1:15" s="287" customFormat="1" ht="24.95" customHeight="1" x14ac:dyDescent="0.2">
      <c r="A14" s="193" t="s">
        <v>215</v>
      </c>
      <c r="B14" s="199" t="s">
        <v>137</v>
      </c>
      <c r="C14" s="113">
        <v>6.5684713375796182</v>
      </c>
      <c r="D14" s="115">
        <v>330</v>
      </c>
      <c r="E14" s="114">
        <v>350</v>
      </c>
      <c r="F14" s="114">
        <v>353</v>
      </c>
      <c r="G14" s="114">
        <v>344</v>
      </c>
      <c r="H14" s="140">
        <v>345</v>
      </c>
      <c r="I14" s="115">
        <v>-15</v>
      </c>
      <c r="J14" s="116">
        <v>-4.3478260869565215</v>
      </c>
      <c r="K14" s="110"/>
      <c r="L14" s="110"/>
      <c r="M14" s="110"/>
      <c r="N14" s="110"/>
      <c r="O14" s="110"/>
    </row>
    <row r="15" spans="1:15" s="110" customFormat="1" ht="24.95" customHeight="1" x14ac:dyDescent="0.2">
      <c r="A15" s="193" t="s">
        <v>216</v>
      </c>
      <c r="B15" s="199" t="s">
        <v>217</v>
      </c>
      <c r="C15" s="113">
        <v>2.0501592356687897</v>
      </c>
      <c r="D15" s="115">
        <v>103</v>
      </c>
      <c r="E15" s="114">
        <v>107</v>
      </c>
      <c r="F15" s="114">
        <v>111</v>
      </c>
      <c r="G15" s="114">
        <v>106</v>
      </c>
      <c r="H15" s="140">
        <v>109</v>
      </c>
      <c r="I15" s="115">
        <v>-6</v>
      </c>
      <c r="J15" s="116">
        <v>-5.5045871559633026</v>
      </c>
    </row>
    <row r="16" spans="1:15" s="287" customFormat="1" ht="24.95" customHeight="1" x14ac:dyDescent="0.2">
      <c r="A16" s="193" t="s">
        <v>218</v>
      </c>
      <c r="B16" s="199" t="s">
        <v>141</v>
      </c>
      <c r="C16" s="113">
        <v>3.3439490445859872</v>
      </c>
      <c r="D16" s="115">
        <v>168</v>
      </c>
      <c r="E16" s="114">
        <v>180</v>
      </c>
      <c r="F16" s="114">
        <v>182</v>
      </c>
      <c r="G16" s="114">
        <v>179</v>
      </c>
      <c r="H16" s="140">
        <v>177</v>
      </c>
      <c r="I16" s="115">
        <v>-9</v>
      </c>
      <c r="J16" s="116">
        <v>-5.0847457627118642</v>
      </c>
      <c r="K16" s="110"/>
      <c r="L16" s="110"/>
      <c r="M16" s="110"/>
      <c r="N16" s="110"/>
      <c r="O16" s="110"/>
    </row>
    <row r="17" spans="1:15" s="110" customFormat="1" ht="24.95" customHeight="1" x14ac:dyDescent="0.2">
      <c r="A17" s="193" t="s">
        <v>142</v>
      </c>
      <c r="B17" s="199" t="s">
        <v>220</v>
      </c>
      <c r="C17" s="113">
        <v>1.1743630573248407</v>
      </c>
      <c r="D17" s="115">
        <v>59</v>
      </c>
      <c r="E17" s="114">
        <v>63</v>
      </c>
      <c r="F17" s="114">
        <v>60</v>
      </c>
      <c r="G17" s="114">
        <v>59</v>
      </c>
      <c r="H17" s="140">
        <v>59</v>
      </c>
      <c r="I17" s="115">
        <v>0</v>
      </c>
      <c r="J17" s="116">
        <v>0</v>
      </c>
    </row>
    <row r="18" spans="1:15" s="287" customFormat="1" ht="24.95" customHeight="1" x14ac:dyDescent="0.2">
      <c r="A18" s="201" t="s">
        <v>144</v>
      </c>
      <c r="B18" s="202" t="s">
        <v>145</v>
      </c>
      <c r="C18" s="113">
        <v>7.4641719745222934</v>
      </c>
      <c r="D18" s="115">
        <v>375</v>
      </c>
      <c r="E18" s="114">
        <v>360</v>
      </c>
      <c r="F18" s="114">
        <v>355</v>
      </c>
      <c r="G18" s="114">
        <v>353</v>
      </c>
      <c r="H18" s="140">
        <v>374</v>
      </c>
      <c r="I18" s="115">
        <v>1</v>
      </c>
      <c r="J18" s="116">
        <v>0.26737967914438504</v>
      </c>
      <c r="K18" s="110"/>
      <c r="L18" s="110"/>
      <c r="M18" s="110"/>
      <c r="N18" s="110"/>
      <c r="O18" s="110"/>
    </row>
    <row r="19" spans="1:15" s="110" customFormat="1" ht="24.95" customHeight="1" x14ac:dyDescent="0.2">
      <c r="A19" s="193" t="s">
        <v>146</v>
      </c>
      <c r="B19" s="199" t="s">
        <v>147</v>
      </c>
      <c r="C19" s="113">
        <v>20.521496815286625</v>
      </c>
      <c r="D19" s="115">
        <v>1031</v>
      </c>
      <c r="E19" s="114">
        <v>1042</v>
      </c>
      <c r="F19" s="114">
        <v>1066</v>
      </c>
      <c r="G19" s="114">
        <v>1080</v>
      </c>
      <c r="H19" s="140">
        <v>1049</v>
      </c>
      <c r="I19" s="115">
        <v>-18</v>
      </c>
      <c r="J19" s="116">
        <v>-1.7159199237368923</v>
      </c>
    </row>
    <row r="20" spans="1:15" s="287" customFormat="1" ht="24.95" customHeight="1" x14ac:dyDescent="0.2">
      <c r="A20" s="193" t="s">
        <v>148</v>
      </c>
      <c r="B20" s="199" t="s">
        <v>149</v>
      </c>
      <c r="C20" s="113">
        <v>6.6082802547770703</v>
      </c>
      <c r="D20" s="115">
        <v>332</v>
      </c>
      <c r="E20" s="114">
        <v>350</v>
      </c>
      <c r="F20" s="114">
        <v>351</v>
      </c>
      <c r="G20" s="114">
        <v>354</v>
      </c>
      <c r="H20" s="140">
        <v>353</v>
      </c>
      <c r="I20" s="115">
        <v>-21</v>
      </c>
      <c r="J20" s="116">
        <v>-5.9490084985835692</v>
      </c>
      <c r="K20" s="110"/>
      <c r="L20" s="110"/>
      <c r="M20" s="110"/>
      <c r="N20" s="110"/>
      <c r="O20" s="110"/>
    </row>
    <row r="21" spans="1:15" s="110" customFormat="1" ht="24.95" customHeight="1" x14ac:dyDescent="0.2">
      <c r="A21" s="201" t="s">
        <v>150</v>
      </c>
      <c r="B21" s="202" t="s">
        <v>151</v>
      </c>
      <c r="C21" s="113">
        <v>11.703821656050955</v>
      </c>
      <c r="D21" s="115">
        <v>588</v>
      </c>
      <c r="E21" s="114">
        <v>660</v>
      </c>
      <c r="F21" s="114">
        <v>675</v>
      </c>
      <c r="G21" s="114">
        <v>665</v>
      </c>
      <c r="H21" s="140">
        <v>657</v>
      </c>
      <c r="I21" s="115">
        <v>-69</v>
      </c>
      <c r="J21" s="116">
        <v>-10.502283105022832</v>
      </c>
    </row>
    <row r="22" spans="1:15" s="110" customFormat="1" ht="24.95" customHeight="1" x14ac:dyDescent="0.2">
      <c r="A22" s="201" t="s">
        <v>152</v>
      </c>
      <c r="B22" s="199" t="s">
        <v>153</v>
      </c>
      <c r="C22" s="113">
        <v>0.59713375796178347</v>
      </c>
      <c r="D22" s="115">
        <v>30</v>
      </c>
      <c r="E22" s="114">
        <v>29</v>
      </c>
      <c r="F22" s="114">
        <v>30</v>
      </c>
      <c r="G22" s="114">
        <v>32</v>
      </c>
      <c r="H22" s="140">
        <v>32</v>
      </c>
      <c r="I22" s="115">
        <v>-2</v>
      </c>
      <c r="J22" s="116">
        <v>-6.25</v>
      </c>
    </row>
    <row r="23" spans="1:15" s="110" customFormat="1" ht="24.95" customHeight="1" x14ac:dyDescent="0.2">
      <c r="A23" s="193" t="s">
        <v>154</v>
      </c>
      <c r="B23" s="199" t="s">
        <v>155</v>
      </c>
      <c r="C23" s="113">
        <v>1.0947452229299364</v>
      </c>
      <c r="D23" s="115">
        <v>55</v>
      </c>
      <c r="E23" s="114">
        <v>59</v>
      </c>
      <c r="F23" s="114">
        <v>59</v>
      </c>
      <c r="G23" s="114">
        <v>58</v>
      </c>
      <c r="H23" s="140">
        <v>52</v>
      </c>
      <c r="I23" s="115">
        <v>3</v>
      </c>
      <c r="J23" s="116">
        <v>5.7692307692307692</v>
      </c>
    </row>
    <row r="24" spans="1:15" s="110" customFormat="1" ht="24.95" customHeight="1" x14ac:dyDescent="0.2">
      <c r="A24" s="193" t="s">
        <v>156</v>
      </c>
      <c r="B24" s="199" t="s">
        <v>221</v>
      </c>
      <c r="C24" s="113">
        <v>6.4888535031847132</v>
      </c>
      <c r="D24" s="115">
        <v>326</v>
      </c>
      <c r="E24" s="114">
        <v>344</v>
      </c>
      <c r="F24" s="114">
        <v>345</v>
      </c>
      <c r="G24" s="114">
        <v>344</v>
      </c>
      <c r="H24" s="140">
        <v>346</v>
      </c>
      <c r="I24" s="115">
        <v>-20</v>
      </c>
      <c r="J24" s="116">
        <v>-5.7803468208092488</v>
      </c>
    </row>
    <row r="25" spans="1:15" s="110" customFormat="1" ht="24.95" customHeight="1" x14ac:dyDescent="0.2">
      <c r="A25" s="193" t="s">
        <v>222</v>
      </c>
      <c r="B25" s="204" t="s">
        <v>159</v>
      </c>
      <c r="C25" s="113">
        <v>9.5342356687898082</v>
      </c>
      <c r="D25" s="115">
        <v>479</v>
      </c>
      <c r="E25" s="114">
        <v>480</v>
      </c>
      <c r="F25" s="114">
        <v>486</v>
      </c>
      <c r="G25" s="114">
        <v>498</v>
      </c>
      <c r="H25" s="140">
        <v>505</v>
      </c>
      <c r="I25" s="115">
        <v>-26</v>
      </c>
      <c r="J25" s="116">
        <v>-5.1485148514851486</v>
      </c>
    </row>
    <row r="26" spans="1:15" s="110" customFormat="1" ht="24.95" customHeight="1" x14ac:dyDescent="0.2">
      <c r="A26" s="201">
        <v>782.78300000000002</v>
      </c>
      <c r="B26" s="203" t="s">
        <v>160</v>
      </c>
      <c r="C26" s="113">
        <v>0.47770700636942676</v>
      </c>
      <c r="D26" s="115">
        <v>24</v>
      </c>
      <c r="E26" s="114">
        <v>16</v>
      </c>
      <c r="F26" s="114">
        <v>16</v>
      </c>
      <c r="G26" s="114">
        <v>17</v>
      </c>
      <c r="H26" s="140">
        <v>13</v>
      </c>
      <c r="I26" s="115">
        <v>11</v>
      </c>
      <c r="J26" s="116">
        <v>84.615384615384613</v>
      </c>
    </row>
    <row r="27" spans="1:15" s="110" customFormat="1" ht="24.95" customHeight="1" x14ac:dyDescent="0.2">
      <c r="A27" s="193" t="s">
        <v>161</v>
      </c>
      <c r="B27" s="199" t="s">
        <v>162</v>
      </c>
      <c r="C27" s="113">
        <v>1.4331210191082802</v>
      </c>
      <c r="D27" s="115">
        <v>72</v>
      </c>
      <c r="E27" s="114">
        <v>73</v>
      </c>
      <c r="F27" s="114">
        <v>77</v>
      </c>
      <c r="G27" s="114">
        <v>77</v>
      </c>
      <c r="H27" s="140">
        <v>69</v>
      </c>
      <c r="I27" s="115">
        <v>3</v>
      </c>
      <c r="J27" s="116">
        <v>4.3478260869565215</v>
      </c>
    </row>
    <row r="28" spans="1:15" s="110" customFormat="1" ht="24.95" customHeight="1" x14ac:dyDescent="0.2">
      <c r="A28" s="193" t="s">
        <v>163</v>
      </c>
      <c r="B28" s="199" t="s">
        <v>164</v>
      </c>
      <c r="C28" s="113">
        <v>2.2890127388535033</v>
      </c>
      <c r="D28" s="115">
        <v>115</v>
      </c>
      <c r="E28" s="114">
        <v>114</v>
      </c>
      <c r="F28" s="114">
        <v>113</v>
      </c>
      <c r="G28" s="114">
        <v>123</v>
      </c>
      <c r="H28" s="140">
        <v>114</v>
      </c>
      <c r="I28" s="115">
        <v>1</v>
      </c>
      <c r="J28" s="116">
        <v>0.8771929824561403</v>
      </c>
    </row>
    <row r="29" spans="1:15" s="110" customFormat="1" ht="24.95" customHeight="1" x14ac:dyDescent="0.2">
      <c r="A29" s="193">
        <v>86</v>
      </c>
      <c r="B29" s="199" t="s">
        <v>165</v>
      </c>
      <c r="C29" s="113">
        <v>6.9864649681528661</v>
      </c>
      <c r="D29" s="115">
        <v>351</v>
      </c>
      <c r="E29" s="114">
        <v>345</v>
      </c>
      <c r="F29" s="114">
        <v>356</v>
      </c>
      <c r="G29" s="114">
        <v>358</v>
      </c>
      <c r="H29" s="140">
        <v>378</v>
      </c>
      <c r="I29" s="115">
        <v>-27</v>
      </c>
      <c r="J29" s="116">
        <v>-7.1428571428571432</v>
      </c>
    </row>
    <row r="30" spans="1:15" s="110" customFormat="1" ht="24.95" customHeight="1" x14ac:dyDescent="0.2">
      <c r="A30" s="193">
        <v>87.88</v>
      </c>
      <c r="B30" s="204" t="s">
        <v>166</v>
      </c>
      <c r="C30" s="113">
        <v>4.7969745222929934</v>
      </c>
      <c r="D30" s="115">
        <v>241</v>
      </c>
      <c r="E30" s="114">
        <v>218</v>
      </c>
      <c r="F30" s="114">
        <v>215</v>
      </c>
      <c r="G30" s="114">
        <v>221</v>
      </c>
      <c r="H30" s="140">
        <v>223</v>
      </c>
      <c r="I30" s="115">
        <v>18</v>
      </c>
      <c r="J30" s="116">
        <v>8.071748878923767</v>
      </c>
    </row>
    <row r="31" spans="1:15" s="110" customFormat="1" ht="24.95" customHeight="1" x14ac:dyDescent="0.2">
      <c r="A31" s="193" t="s">
        <v>167</v>
      </c>
      <c r="B31" s="199" t="s">
        <v>168</v>
      </c>
      <c r="C31" s="113">
        <v>8.9570063694267521</v>
      </c>
      <c r="D31" s="115">
        <v>450</v>
      </c>
      <c r="E31" s="114">
        <v>483</v>
      </c>
      <c r="F31" s="114">
        <v>499</v>
      </c>
      <c r="G31" s="114">
        <v>517</v>
      </c>
      <c r="H31" s="140">
        <v>508</v>
      </c>
      <c r="I31" s="115">
        <v>-58</v>
      </c>
      <c r="J31" s="116">
        <v>-11.417322834645669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3.5429936305732483</v>
      </c>
      <c r="D34" s="115">
        <v>178</v>
      </c>
      <c r="E34" s="114">
        <v>177</v>
      </c>
      <c r="F34" s="114">
        <v>214</v>
      </c>
      <c r="G34" s="114">
        <v>203</v>
      </c>
      <c r="H34" s="140">
        <v>190</v>
      </c>
      <c r="I34" s="115">
        <v>-12</v>
      </c>
      <c r="J34" s="116">
        <v>-6.3157894736842106</v>
      </c>
    </row>
    <row r="35" spans="1:10" s="110" customFormat="1" ht="24.95" customHeight="1" x14ac:dyDescent="0.2">
      <c r="A35" s="292" t="s">
        <v>171</v>
      </c>
      <c r="B35" s="293" t="s">
        <v>172</v>
      </c>
      <c r="C35" s="113">
        <v>14.968152866242038</v>
      </c>
      <c r="D35" s="115">
        <v>752</v>
      </c>
      <c r="E35" s="114">
        <v>754</v>
      </c>
      <c r="F35" s="114">
        <v>755</v>
      </c>
      <c r="G35" s="114">
        <v>747</v>
      </c>
      <c r="H35" s="140">
        <v>768</v>
      </c>
      <c r="I35" s="115">
        <v>-16</v>
      </c>
      <c r="J35" s="116">
        <v>-2.0833333333333335</v>
      </c>
    </row>
    <row r="36" spans="1:10" s="110" customFormat="1" ht="24.95" customHeight="1" x14ac:dyDescent="0.2">
      <c r="A36" s="294" t="s">
        <v>173</v>
      </c>
      <c r="B36" s="295" t="s">
        <v>174</v>
      </c>
      <c r="C36" s="125">
        <v>81.488853503184714</v>
      </c>
      <c r="D36" s="143">
        <v>4094</v>
      </c>
      <c r="E36" s="144">
        <v>4213</v>
      </c>
      <c r="F36" s="144">
        <v>4288</v>
      </c>
      <c r="G36" s="144">
        <v>4344</v>
      </c>
      <c r="H36" s="145">
        <v>4299</v>
      </c>
      <c r="I36" s="143">
        <v>-205</v>
      </c>
      <c r="J36" s="146">
        <v>-4.7685508257734357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5024</v>
      </c>
      <c r="F11" s="264">
        <v>5144</v>
      </c>
      <c r="G11" s="264">
        <v>5257</v>
      </c>
      <c r="H11" s="264">
        <v>5294</v>
      </c>
      <c r="I11" s="265">
        <v>5257</v>
      </c>
      <c r="J11" s="263">
        <v>-233</v>
      </c>
      <c r="K11" s="266">
        <v>-4.4321856572189464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39.948248407643312</v>
      </c>
      <c r="E13" s="115">
        <v>2007</v>
      </c>
      <c r="F13" s="114">
        <v>2044</v>
      </c>
      <c r="G13" s="114">
        <v>2107</v>
      </c>
      <c r="H13" s="114">
        <v>2152</v>
      </c>
      <c r="I13" s="140">
        <v>2106</v>
      </c>
      <c r="J13" s="115">
        <v>-99</v>
      </c>
      <c r="K13" s="116">
        <v>-4.700854700854701</v>
      </c>
    </row>
    <row r="14" spans="1:15" ht="15.95" customHeight="1" x14ac:dyDescent="0.2">
      <c r="A14" s="306" t="s">
        <v>230</v>
      </c>
      <c r="B14" s="307"/>
      <c r="C14" s="308"/>
      <c r="D14" s="113">
        <v>47.730891719745223</v>
      </c>
      <c r="E14" s="115">
        <v>2398</v>
      </c>
      <c r="F14" s="114">
        <v>2462</v>
      </c>
      <c r="G14" s="114">
        <v>2507</v>
      </c>
      <c r="H14" s="114">
        <v>2497</v>
      </c>
      <c r="I14" s="140">
        <v>2515</v>
      </c>
      <c r="J14" s="115">
        <v>-117</v>
      </c>
      <c r="K14" s="116">
        <v>-4.6520874751491057</v>
      </c>
    </row>
    <row r="15" spans="1:15" ht="15.95" customHeight="1" x14ac:dyDescent="0.2">
      <c r="A15" s="306" t="s">
        <v>231</v>
      </c>
      <c r="B15" s="307"/>
      <c r="C15" s="308"/>
      <c r="D15" s="113">
        <v>6.2699044585987265</v>
      </c>
      <c r="E15" s="115">
        <v>315</v>
      </c>
      <c r="F15" s="114">
        <v>316</v>
      </c>
      <c r="G15" s="114">
        <v>323</v>
      </c>
      <c r="H15" s="114">
        <v>316</v>
      </c>
      <c r="I15" s="140">
        <v>322</v>
      </c>
      <c r="J15" s="115">
        <v>-7</v>
      </c>
      <c r="K15" s="116">
        <v>-2.1739130434782608</v>
      </c>
    </row>
    <row r="16" spans="1:15" ht="15.95" customHeight="1" x14ac:dyDescent="0.2">
      <c r="A16" s="306" t="s">
        <v>232</v>
      </c>
      <c r="B16" s="307"/>
      <c r="C16" s="308"/>
      <c r="D16" s="113">
        <v>3.0652866242038215</v>
      </c>
      <c r="E16" s="115">
        <v>154</v>
      </c>
      <c r="F16" s="114">
        <v>160</v>
      </c>
      <c r="G16" s="114">
        <v>156</v>
      </c>
      <c r="H16" s="114">
        <v>152</v>
      </c>
      <c r="I16" s="140">
        <v>152</v>
      </c>
      <c r="J16" s="115">
        <v>2</v>
      </c>
      <c r="K16" s="116">
        <v>1.3157894736842106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2.7269108280254777</v>
      </c>
      <c r="E18" s="115">
        <v>137</v>
      </c>
      <c r="F18" s="114">
        <v>138</v>
      </c>
      <c r="G18" s="114">
        <v>165</v>
      </c>
      <c r="H18" s="114">
        <v>148</v>
      </c>
      <c r="I18" s="140">
        <v>146</v>
      </c>
      <c r="J18" s="115">
        <v>-9</v>
      </c>
      <c r="K18" s="116">
        <v>-6.1643835616438354</v>
      </c>
    </row>
    <row r="19" spans="1:11" ht="14.1" customHeight="1" x14ac:dyDescent="0.2">
      <c r="A19" s="306" t="s">
        <v>235</v>
      </c>
      <c r="B19" s="307" t="s">
        <v>236</v>
      </c>
      <c r="C19" s="308"/>
      <c r="D19" s="113">
        <v>1.6520700636942676</v>
      </c>
      <c r="E19" s="115">
        <v>83</v>
      </c>
      <c r="F19" s="114">
        <v>85</v>
      </c>
      <c r="G19" s="114">
        <v>108</v>
      </c>
      <c r="H19" s="114">
        <v>91</v>
      </c>
      <c r="I19" s="140">
        <v>89</v>
      </c>
      <c r="J19" s="115">
        <v>-6</v>
      </c>
      <c r="K19" s="116">
        <v>-6.7415730337078648</v>
      </c>
    </row>
    <row r="20" spans="1:11" ht="14.1" customHeight="1" x14ac:dyDescent="0.2">
      <c r="A20" s="306">
        <v>12</v>
      </c>
      <c r="B20" s="307" t="s">
        <v>237</v>
      </c>
      <c r="C20" s="308"/>
      <c r="D20" s="113">
        <v>0.95541401273885351</v>
      </c>
      <c r="E20" s="115">
        <v>48</v>
      </c>
      <c r="F20" s="114">
        <v>40</v>
      </c>
      <c r="G20" s="114">
        <v>41</v>
      </c>
      <c r="H20" s="114">
        <v>43</v>
      </c>
      <c r="I20" s="140">
        <v>51</v>
      </c>
      <c r="J20" s="115">
        <v>-3</v>
      </c>
      <c r="K20" s="116">
        <v>-5.882352941176471</v>
      </c>
    </row>
    <row r="21" spans="1:11" ht="14.1" customHeight="1" x14ac:dyDescent="0.2">
      <c r="A21" s="306">
        <v>21</v>
      </c>
      <c r="B21" s="307" t="s">
        <v>238</v>
      </c>
      <c r="C21" s="308"/>
      <c r="D21" s="113" t="s">
        <v>514</v>
      </c>
      <c r="E21" s="115" t="s">
        <v>514</v>
      </c>
      <c r="F21" s="114">
        <v>6</v>
      </c>
      <c r="G21" s="114" t="s">
        <v>514</v>
      </c>
      <c r="H21" s="114">
        <v>3</v>
      </c>
      <c r="I21" s="140">
        <v>4</v>
      </c>
      <c r="J21" s="115" t="s">
        <v>514</v>
      </c>
      <c r="K21" s="116" t="s">
        <v>514</v>
      </c>
    </row>
    <row r="22" spans="1:11" ht="14.1" customHeight="1" x14ac:dyDescent="0.2">
      <c r="A22" s="306">
        <v>22</v>
      </c>
      <c r="B22" s="307" t="s">
        <v>239</v>
      </c>
      <c r="C22" s="308"/>
      <c r="D22" s="113">
        <v>0.69665605095541405</v>
      </c>
      <c r="E22" s="115">
        <v>35</v>
      </c>
      <c r="F22" s="114">
        <v>32</v>
      </c>
      <c r="G22" s="114">
        <v>28</v>
      </c>
      <c r="H22" s="114">
        <v>23</v>
      </c>
      <c r="I22" s="140">
        <v>26</v>
      </c>
      <c r="J22" s="115">
        <v>9</v>
      </c>
      <c r="K22" s="116">
        <v>34.615384615384613</v>
      </c>
    </row>
    <row r="23" spans="1:11" ht="14.1" customHeight="1" x14ac:dyDescent="0.2">
      <c r="A23" s="306">
        <v>23</v>
      </c>
      <c r="B23" s="307" t="s">
        <v>240</v>
      </c>
      <c r="C23" s="308"/>
      <c r="D23" s="113">
        <v>9.9522292993630579E-2</v>
      </c>
      <c r="E23" s="115">
        <v>5</v>
      </c>
      <c r="F23" s="114" t="s">
        <v>514</v>
      </c>
      <c r="G23" s="114">
        <v>4</v>
      </c>
      <c r="H23" s="114" t="s">
        <v>514</v>
      </c>
      <c r="I23" s="140">
        <v>5</v>
      </c>
      <c r="J23" s="115">
        <v>0</v>
      </c>
      <c r="K23" s="116">
        <v>0</v>
      </c>
    </row>
    <row r="24" spans="1:11" ht="14.1" customHeight="1" x14ac:dyDescent="0.2">
      <c r="A24" s="306">
        <v>24</v>
      </c>
      <c r="B24" s="307" t="s">
        <v>241</v>
      </c>
      <c r="C24" s="308"/>
      <c r="D24" s="113">
        <v>1.4132165605095541</v>
      </c>
      <c r="E24" s="115">
        <v>71</v>
      </c>
      <c r="F24" s="114">
        <v>75</v>
      </c>
      <c r="G24" s="114">
        <v>73</v>
      </c>
      <c r="H24" s="114">
        <v>82</v>
      </c>
      <c r="I24" s="140">
        <v>71</v>
      </c>
      <c r="J24" s="115">
        <v>0</v>
      </c>
      <c r="K24" s="116">
        <v>0</v>
      </c>
    </row>
    <row r="25" spans="1:11" ht="14.1" customHeight="1" x14ac:dyDescent="0.2">
      <c r="A25" s="306">
        <v>25</v>
      </c>
      <c r="B25" s="307" t="s">
        <v>242</v>
      </c>
      <c r="C25" s="308"/>
      <c r="D25" s="113">
        <v>1.572452229299363</v>
      </c>
      <c r="E25" s="115">
        <v>79</v>
      </c>
      <c r="F25" s="114">
        <v>78</v>
      </c>
      <c r="G25" s="114">
        <v>79</v>
      </c>
      <c r="H25" s="114">
        <v>81</v>
      </c>
      <c r="I25" s="140">
        <v>84</v>
      </c>
      <c r="J25" s="115">
        <v>-5</v>
      </c>
      <c r="K25" s="116">
        <v>-5.9523809523809526</v>
      </c>
    </row>
    <row r="26" spans="1:11" ht="14.1" customHeight="1" x14ac:dyDescent="0.2">
      <c r="A26" s="306">
        <v>26</v>
      </c>
      <c r="B26" s="307" t="s">
        <v>243</v>
      </c>
      <c r="C26" s="308"/>
      <c r="D26" s="113">
        <v>1.1146496815286624</v>
      </c>
      <c r="E26" s="115">
        <v>56</v>
      </c>
      <c r="F26" s="114">
        <v>58</v>
      </c>
      <c r="G26" s="114">
        <v>60</v>
      </c>
      <c r="H26" s="114">
        <v>64</v>
      </c>
      <c r="I26" s="140">
        <v>56</v>
      </c>
      <c r="J26" s="115">
        <v>0</v>
      </c>
      <c r="K26" s="116">
        <v>0</v>
      </c>
    </row>
    <row r="27" spans="1:11" ht="14.1" customHeight="1" x14ac:dyDescent="0.2">
      <c r="A27" s="306">
        <v>27</v>
      </c>
      <c r="B27" s="307" t="s">
        <v>244</v>
      </c>
      <c r="C27" s="308"/>
      <c r="D27" s="113">
        <v>0.43789808917197454</v>
      </c>
      <c r="E27" s="115">
        <v>22</v>
      </c>
      <c r="F27" s="114">
        <v>22</v>
      </c>
      <c r="G27" s="114">
        <v>21</v>
      </c>
      <c r="H27" s="114">
        <v>21</v>
      </c>
      <c r="I27" s="140">
        <v>19</v>
      </c>
      <c r="J27" s="115">
        <v>3</v>
      </c>
      <c r="K27" s="116">
        <v>15.789473684210526</v>
      </c>
    </row>
    <row r="28" spans="1:11" ht="14.1" customHeight="1" x14ac:dyDescent="0.2">
      <c r="A28" s="306">
        <v>28</v>
      </c>
      <c r="B28" s="307" t="s">
        <v>245</v>
      </c>
      <c r="C28" s="308"/>
      <c r="D28" s="113">
        <v>0.11942675159235669</v>
      </c>
      <c r="E28" s="115">
        <v>6</v>
      </c>
      <c r="F28" s="114">
        <v>9</v>
      </c>
      <c r="G28" s="114">
        <v>8</v>
      </c>
      <c r="H28" s="114">
        <v>7</v>
      </c>
      <c r="I28" s="140">
        <v>9</v>
      </c>
      <c r="J28" s="115">
        <v>-3</v>
      </c>
      <c r="K28" s="116">
        <v>-33.333333333333336</v>
      </c>
    </row>
    <row r="29" spans="1:11" ht="14.1" customHeight="1" x14ac:dyDescent="0.2">
      <c r="A29" s="306">
        <v>29</v>
      </c>
      <c r="B29" s="307" t="s">
        <v>246</v>
      </c>
      <c r="C29" s="308"/>
      <c r="D29" s="113">
        <v>5.015923566878981</v>
      </c>
      <c r="E29" s="115">
        <v>252</v>
      </c>
      <c r="F29" s="114">
        <v>277</v>
      </c>
      <c r="G29" s="114">
        <v>288</v>
      </c>
      <c r="H29" s="114">
        <v>303</v>
      </c>
      <c r="I29" s="140">
        <v>299</v>
      </c>
      <c r="J29" s="115">
        <v>-47</v>
      </c>
      <c r="K29" s="116">
        <v>-15.719063545150501</v>
      </c>
    </row>
    <row r="30" spans="1:11" ht="14.1" customHeight="1" x14ac:dyDescent="0.2">
      <c r="A30" s="306" t="s">
        <v>247</v>
      </c>
      <c r="B30" s="307" t="s">
        <v>248</v>
      </c>
      <c r="C30" s="308"/>
      <c r="D30" s="113" t="s">
        <v>514</v>
      </c>
      <c r="E30" s="115" t="s">
        <v>514</v>
      </c>
      <c r="F30" s="114" t="s">
        <v>514</v>
      </c>
      <c r="G30" s="114" t="s">
        <v>514</v>
      </c>
      <c r="H30" s="114" t="s">
        <v>514</v>
      </c>
      <c r="I30" s="140" t="s">
        <v>514</v>
      </c>
      <c r="J30" s="115" t="s">
        <v>514</v>
      </c>
      <c r="K30" s="116" t="s">
        <v>514</v>
      </c>
    </row>
    <row r="31" spans="1:11" ht="14.1" customHeight="1" x14ac:dyDescent="0.2">
      <c r="A31" s="306" t="s">
        <v>249</v>
      </c>
      <c r="B31" s="307" t="s">
        <v>250</v>
      </c>
      <c r="C31" s="308"/>
      <c r="D31" s="113">
        <v>3.5828025477707008</v>
      </c>
      <c r="E31" s="115">
        <v>180</v>
      </c>
      <c r="F31" s="114">
        <v>199</v>
      </c>
      <c r="G31" s="114">
        <v>211</v>
      </c>
      <c r="H31" s="114">
        <v>227</v>
      </c>
      <c r="I31" s="140">
        <v>221</v>
      </c>
      <c r="J31" s="115">
        <v>-41</v>
      </c>
      <c r="K31" s="116">
        <v>-18.552036199095024</v>
      </c>
    </row>
    <row r="32" spans="1:11" ht="14.1" customHeight="1" x14ac:dyDescent="0.2">
      <c r="A32" s="306">
        <v>31</v>
      </c>
      <c r="B32" s="307" t="s">
        <v>251</v>
      </c>
      <c r="C32" s="308"/>
      <c r="D32" s="113">
        <v>0.19904458598726116</v>
      </c>
      <c r="E32" s="115">
        <v>10</v>
      </c>
      <c r="F32" s="114">
        <v>11</v>
      </c>
      <c r="G32" s="114">
        <v>13</v>
      </c>
      <c r="H32" s="114">
        <v>10</v>
      </c>
      <c r="I32" s="140">
        <v>8</v>
      </c>
      <c r="J32" s="115">
        <v>2</v>
      </c>
      <c r="K32" s="116">
        <v>25</v>
      </c>
    </row>
    <row r="33" spans="1:11" ht="14.1" customHeight="1" x14ac:dyDescent="0.2">
      <c r="A33" s="306">
        <v>32</v>
      </c>
      <c r="B33" s="307" t="s">
        <v>252</v>
      </c>
      <c r="C33" s="308"/>
      <c r="D33" s="113">
        <v>1.6122611464968153</v>
      </c>
      <c r="E33" s="115">
        <v>81</v>
      </c>
      <c r="F33" s="114">
        <v>67</v>
      </c>
      <c r="G33" s="114">
        <v>63</v>
      </c>
      <c r="H33" s="114">
        <v>66</v>
      </c>
      <c r="I33" s="140">
        <v>76</v>
      </c>
      <c r="J33" s="115">
        <v>5</v>
      </c>
      <c r="K33" s="116">
        <v>6.5789473684210522</v>
      </c>
    </row>
    <row r="34" spans="1:11" ht="14.1" customHeight="1" x14ac:dyDescent="0.2">
      <c r="A34" s="306">
        <v>33</v>
      </c>
      <c r="B34" s="307" t="s">
        <v>253</v>
      </c>
      <c r="C34" s="308"/>
      <c r="D34" s="113">
        <v>0.6170382165605095</v>
      </c>
      <c r="E34" s="115">
        <v>31</v>
      </c>
      <c r="F34" s="114">
        <v>27</v>
      </c>
      <c r="G34" s="114">
        <v>28</v>
      </c>
      <c r="H34" s="114">
        <v>31</v>
      </c>
      <c r="I34" s="140">
        <v>41</v>
      </c>
      <c r="J34" s="115">
        <v>-10</v>
      </c>
      <c r="K34" s="116">
        <v>-24.390243902439025</v>
      </c>
    </row>
    <row r="35" spans="1:11" ht="14.1" customHeight="1" x14ac:dyDescent="0.2">
      <c r="A35" s="306">
        <v>34</v>
      </c>
      <c r="B35" s="307" t="s">
        <v>254</v>
      </c>
      <c r="C35" s="308"/>
      <c r="D35" s="113">
        <v>6.130573248407643</v>
      </c>
      <c r="E35" s="115">
        <v>308</v>
      </c>
      <c r="F35" s="114">
        <v>315</v>
      </c>
      <c r="G35" s="114">
        <v>332</v>
      </c>
      <c r="H35" s="114">
        <v>336</v>
      </c>
      <c r="I35" s="140">
        <v>326</v>
      </c>
      <c r="J35" s="115">
        <v>-18</v>
      </c>
      <c r="K35" s="116">
        <v>-5.5214723926380369</v>
      </c>
    </row>
    <row r="36" spans="1:11" ht="14.1" customHeight="1" x14ac:dyDescent="0.2">
      <c r="A36" s="306">
        <v>41</v>
      </c>
      <c r="B36" s="307" t="s">
        <v>255</v>
      </c>
      <c r="C36" s="308"/>
      <c r="D36" s="113">
        <v>0.17914012738853502</v>
      </c>
      <c r="E36" s="115">
        <v>9</v>
      </c>
      <c r="F36" s="114">
        <v>8</v>
      </c>
      <c r="G36" s="114">
        <v>10</v>
      </c>
      <c r="H36" s="114">
        <v>10</v>
      </c>
      <c r="I36" s="140">
        <v>10</v>
      </c>
      <c r="J36" s="115">
        <v>-1</v>
      </c>
      <c r="K36" s="116">
        <v>-10</v>
      </c>
    </row>
    <row r="37" spans="1:11" ht="14.1" customHeight="1" x14ac:dyDescent="0.2">
      <c r="A37" s="306">
        <v>42</v>
      </c>
      <c r="B37" s="307" t="s">
        <v>256</v>
      </c>
      <c r="C37" s="308"/>
      <c r="D37" s="113">
        <v>7.9617834394904455E-2</v>
      </c>
      <c r="E37" s="115">
        <v>4</v>
      </c>
      <c r="F37" s="114">
        <v>5</v>
      </c>
      <c r="G37" s="114">
        <v>6</v>
      </c>
      <c r="H37" s="114">
        <v>6</v>
      </c>
      <c r="I37" s="140">
        <v>6</v>
      </c>
      <c r="J37" s="115">
        <v>-2</v>
      </c>
      <c r="K37" s="116">
        <v>-33.333333333333336</v>
      </c>
    </row>
    <row r="38" spans="1:11" ht="14.1" customHeight="1" x14ac:dyDescent="0.2">
      <c r="A38" s="306">
        <v>43</v>
      </c>
      <c r="B38" s="307" t="s">
        <v>257</v>
      </c>
      <c r="C38" s="308"/>
      <c r="D38" s="113">
        <v>0.21894904458598727</v>
      </c>
      <c r="E38" s="115">
        <v>11</v>
      </c>
      <c r="F38" s="114">
        <v>11</v>
      </c>
      <c r="G38" s="114">
        <v>12</v>
      </c>
      <c r="H38" s="114">
        <v>15</v>
      </c>
      <c r="I38" s="140">
        <v>13</v>
      </c>
      <c r="J38" s="115">
        <v>-2</v>
      </c>
      <c r="K38" s="116">
        <v>-15.384615384615385</v>
      </c>
    </row>
    <row r="39" spans="1:11" ht="14.1" customHeight="1" x14ac:dyDescent="0.2">
      <c r="A39" s="306">
        <v>51</v>
      </c>
      <c r="B39" s="307" t="s">
        <v>258</v>
      </c>
      <c r="C39" s="308"/>
      <c r="D39" s="113">
        <v>5.3941082802547768</v>
      </c>
      <c r="E39" s="115">
        <v>271</v>
      </c>
      <c r="F39" s="114">
        <v>279</v>
      </c>
      <c r="G39" s="114">
        <v>269</v>
      </c>
      <c r="H39" s="114">
        <v>271</v>
      </c>
      <c r="I39" s="140">
        <v>262</v>
      </c>
      <c r="J39" s="115">
        <v>9</v>
      </c>
      <c r="K39" s="116">
        <v>3.4351145038167941</v>
      </c>
    </row>
    <row r="40" spans="1:11" ht="14.1" customHeight="1" x14ac:dyDescent="0.2">
      <c r="A40" s="306" t="s">
        <v>259</v>
      </c>
      <c r="B40" s="307" t="s">
        <v>260</v>
      </c>
      <c r="C40" s="308"/>
      <c r="D40" s="113">
        <v>5.1552547770700636</v>
      </c>
      <c r="E40" s="115">
        <v>259</v>
      </c>
      <c r="F40" s="114">
        <v>268</v>
      </c>
      <c r="G40" s="114">
        <v>259</v>
      </c>
      <c r="H40" s="114">
        <v>262</v>
      </c>
      <c r="I40" s="140">
        <v>254</v>
      </c>
      <c r="J40" s="115">
        <v>5</v>
      </c>
      <c r="K40" s="116">
        <v>1.9685039370078741</v>
      </c>
    </row>
    <row r="41" spans="1:11" ht="14.1" customHeight="1" x14ac:dyDescent="0.2">
      <c r="A41" s="306"/>
      <c r="B41" s="307" t="s">
        <v>261</v>
      </c>
      <c r="C41" s="308"/>
      <c r="D41" s="113">
        <v>2.3089171974522293</v>
      </c>
      <c r="E41" s="115">
        <v>116</v>
      </c>
      <c r="F41" s="114">
        <v>120</v>
      </c>
      <c r="G41" s="114">
        <v>126</v>
      </c>
      <c r="H41" s="114">
        <v>123</v>
      </c>
      <c r="I41" s="140">
        <v>115</v>
      </c>
      <c r="J41" s="115">
        <v>1</v>
      </c>
      <c r="K41" s="116">
        <v>0.86956521739130432</v>
      </c>
    </row>
    <row r="42" spans="1:11" ht="14.1" customHeight="1" x14ac:dyDescent="0.2">
      <c r="A42" s="306">
        <v>52</v>
      </c>
      <c r="B42" s="307" t="s">
        <v>262</v>
      </c>
      <c r="C42" s="308"/>
      <c r="D42" s="113">
        <v>5.7921974522292992</v>
      </c>
      <c r="E42" s="115">
        <v>291</v>
      </c>
      <c r="F42" s="114">
        <v>302</v>
      </c>
      <c r="G42" s="114">
        <v>313</v>
      </c>
      <c r="H42" s="114">
        <v>308</v>
      </c>
      <c r="I42" s="140">
        <v>311</v>
      </c>
      <c r="J42" s="115">
        <v>-20</v>
      </c>
      <c r="K42" s="116">
        <v>-6.430868167202572</v>
      </c>
    </row>
    <row r="43" spans="1:11" ht="14.1" customHeight="1" x14ac:dyDescent="0.2">
      <c r="A43" s="306" t="s">
        <v>263</v>
      </c>
      <c r="B43" s="307" t="s">
        <v>264</v>
      </c>
      <c r="C43" s="308"/>
      <c r="D43" s="113">
        <v>5.5135350318471339</v>
      </c>
      <c r="E43" s="115">
        <v>277</v>
      </c>
      <c r="F43" s="114">
        <v>286</v>
      </c>
      <c r="G43" s="114">
        <v>294</v>
      </c>
      <c r="H43" s="114">
        <v>289</v>
      </c>
      <c r="I43" s="140">
        <v>294</v>
      </c>
      <c r="J43" s="115">
        <v>-17</v>
      </c>
      <c r="K43" s="116">
        <v>-5.7823129251700678</v>
      </c>
    </row>
    <row r="44" spans="1:11" ht="14.1" customHeight="1" x14ac:dyDescent="0.2">
      <c r="A44" s="306">
        <v>53</v>
      </c>
      <c r="B44" s="307" t="s">
        <v>265</v>
      </c>
      <c r="C44" s="308"/>
      <c r="D44" s="113">
        <v>2.9060509554140128</v>
      </c>
      <c r="E44" s="115">
        <v>146</v>
      </c>
      <c r="F44" s="114">
        <v>160</v>
      </c>
      <c r="G44" s="114">
        <v>158</v>
      </c>
      <c r="H44" s="114">
        <v>155</v>
      </c>
      <c r="I44" s="140">
        <v>153</v>
      </c>
      <c r="J44" s="115">
        <v>-7</v>
      </c>
      <c r="K44" s="116">
        <v>-4.5751633986928102</v>
      </c>
    </row>
    <row r="45" spans="1:11" ht="14.1" customHeight="1" x14ac:dyDescent="0.2">
      <c r="A45" s="306" t="s">
        <v>266</v>
      </c>
      <c r="B45" s="307" t="s">
        <v>267</v>
      </c>
      <c r="C45" s="308"/>
      <c r="D45" s="113">
        <v>2.8861464968152868</v>
      </c>
      <c r="E45" s="115">
        <v>145</v>
      </c>
      <c r="F45" s="114">
        <v>159</v>
      </c>
      <c r="G45" s="114">
        <v>157</v>
      </c>
      <c r="H45" s="114">
        <v>154</v>
      </c>
      <c r="I45" s="140">
        <v>152</v>
      </c>
      <c r="J45" s="115">
        <v>-7</v>
      </c>
      <c r="K45" s="116">
        <v>-4.6052631578947372</v>
      </c>
    </row>
    <row r="46" spans="1:11" ht="14.1" customHeight="1" x14ac:dyDescent="0.2">
      <c r="A46" s="306">
        <v>54</v>
      </c>
      <c r="B46" s="307" t="s">
        <v>268</v>
      </c>
      <c r="C46" s="308"/>
      <c r="D46" s="113">
        <v>12.082006369426752</v>
      </c>
      <c r="E46" s="115">
        <v>607</v>
      </c>
      <c r="F46" s="114">
        <v>611</v>
      </c>
      <c r="G46" s="114">
        <v>620</v>
      </c>
      <c r="H46" s="114">
        <v>636</v>
      </c>
      <c r="I46" s="140">
        <v>649</v>
      </c>
      <c r="J46" s="115">
        <v>-42</v>
      </c>
      <c r="K46" s="116">
        <v>-6.4714946070878279</v>
      </c>
    </row>
    <row r="47" spans="1:11" ht="14.1" customHeight="1" x14ac:dyDescent="0.2">
      <c r="A47" s="306">
        <v>61</v>
      </c>
      <c r="B47" s="307" t="s">
        <v>269</v>
      </c>
      <c r="C47" s="308"/>
      <c r="D47" s="113">
        <v>0.81608280254777066</v>
      </c>
      <c r="E47" s="115">
        <v>41</v>
      </c>
      <c r="F47" s="114">
        <v>39</v>
      </c>
      <c r="G47" s="114">
        <v>42</v>
      </c>
      <c r="H47" s="114">
        <v>40</v>
      </c>
      <c r="I47" s="140">
        <v>41</v>
      </c>
      <c r="J47" s="115">
        <v>0</v>
      </c>
      <c r="K47" s="116">
        <v>0</v>
      </c>
    </row>
    <row r="48" spans="1:11" ht="14.1" customHeight="1" x14ac:dyDescent="0.2">
      <c r="A48" s="306">
        <v>62</v>
      </c>
      <c r="B48" s="307" t="s">
        <v>270</v>
      </c>
      <c r="C48" s="308"/>
      <c r="D48" s="113">
        <v>12.718949044585987</v>
      </c>
      <c r="E48" s="115">
        <v>639</v>
      </c>
      <c r="F48" s="114">
        <v>659</v>
      </c>
      <c r="G48" s="114">
        <v>696</v>
      </c>
      <c r="H48" s="114">
        <v>689</v>
      </c>
      <c r="I48" s="140">
        <v>670</v>
      </c>
      <c r="J48" s="115">
        <v>-31</v>
      </c>
      <c r="K48" s="116">
        <v>-4.6268656716417906</v>
      </c>
    </row>
    <row r="49" spans="1:11" ht="14.1" customHeight="1" x14ac:dyDescent="0.2">
      <c r="A49" s="306">
        <v>63</v>
      </c>
      <c r="B49" s="307" t="s">
        <v>271</v>
      </c>
      <c r="C49" s="308"/>
      <c r="D49" s="113">
        <v>6.1703821656050959</v>
      </c>
      <c r="E49" s="115">
        <v>310</v>
      </c>
      <c r="F49" s="114">
        <v>344</v>
      </c>
      <c r="G49" s="114">
        <v>364</v>
      </c>
      <c r="H49" s="114">
        <v>358</v>
      </c>
      <c r="I49" s="140">
        <v>354</v>
      </c>
      <c r="J49" s="115">
        <v>-44</v>
      </c>
      <c r="K49" s="116">
        <v>-12.429378531073446</v>
      </c>
    </row>
    <row r="50" spans="1:11" ht="14.1" customHeight="1" x14ac:dyDescent="0.2">
      <c r="A50" s="306" t="s">
        <v>272</v>
      </c>
      <c r="B50" s="307" t="s">
        <v>273</v>
      </c>
      <c r="C50" s="308"/>
      <c r="D50" s="113">
        <v>0.73646496815286622</v>
      </c>
      <c r="E50" s="115">
        <v>37</v>
      </c>
      <c r="F50" s="114">
        <v>35</v>
      </c>
      <c r="G50" s="114">
        <v>38</v>
      </c>
      <c r="H50" s="114">
        <v>38</v>
      </c>
      <c r="I50" s="140">
        <v>31</v>
      </c>
      <c r="J50" s="115">
        <v>6</v>
      </c>
      <c r="K50" s="116">
        <v>19.35483870967742</v>
      </c>
    </row>
    <row r="51" spans="1:11" ht="14.1" customHeight="1" x14ac:dyDescent="0.2">
      <c r="A51" s="306" t="s">
        <v>274</v>
      </c>
      <c r="B51" s="307" t="s">
        <v>275</v>
      </c>
      <c r="C51" s="308"/>
      <c r="D51" s="113">
        <v>4.9562101910828025</v>
      </c>
      <c r="E51" s="115">
        <v>249</v>
      </c>
      <c r="F51" s="114">
        <v>284</v>
      </c>
      <c r="G51" s="114">
        <v>304</v>
      </c>
      <c r="H51" s="114">
        <v>292</v>
      </c>
      <c r="I51" s="140">
        <v>301</v>
      </c>
      <c r="J51" s="115">
        <v>-52</v>
      </c>
      <c r="K51" s="116">
        <v>-17.275747508305649</v>
      </c>
    </row>
    <row r="52" spans="1:11" ht="14.1" customHeight="1" x14ac:dyDescent="0.2">
      <c r="A52" s="306">
        <v>71</v>
      </c>
      <c r="B52" s="307" t="s">
        <v>276</v>
      </c>
      <c r="C52" s="308"/>
      <c r="D52" s="113">
        <v>15.784235668789808</v>
      </c>
      <c r="E52" s="115">
        <v>793</v>
      </c>
      <c r="F52" s="114">
        <v>805</v>
      </c>
      <c r="G52" s="114">
        <v>808</v>
      </c>
      <c r="H52" s="114">
        <v>815</v>
      </c>
      <c r="I52" s="140">
        <v>806</v>
      </c>
      <c r="J52" s="115">
        <v>-13</v>
      </c>
      <c r="K52" s="116">
        <v>-1.6129032258064515</v>
      </c>
    </row>
    <row r="53" spans="1:11" ht="14.1" customHeight="1" x14ac:dyDescent="0.2">
      <c r="A53" s="306" t="s">
        <v>277</v>
      </c>
      <c r="B53" s="307" t="s">
        <v>278</v>
      </c>
      <c r="C53" s="308"/>
      <c r="D53" s="113">
        <v>1.4132165605095541</v>
      </c>
      <c r="E53" s="115">
        <v>71</v>
      </c>
      <c r="F53" s="114">
        <v>74</v>
      </c>
      <c r="G53" s="114">
        <v>77</v>
      </c>
      <c r="H53" s="114">
        <v>73</v>
      </c>
      <c r="I53" s="140">
        <v>77</v>
      </c>
      <c r="J53" s="115">
        <v>-6</v>
      </c>
      <c r="K53" s="116">
        <v>-7.7922077922077921</v>
      </c>
    </row>
    <row r="54" spans="1:11" ht="14.1" customHeight="1" x14ac:dyDescent="0.2">
      <c r="A54" s="306" t="s">
        <v>279</v>
      </c>
      <c r="B54" s="307" t="s">
        <v>280</v>
      </c>
      <c r="C54" s="308"/>
      <c r="D54" s="113">
        <v>13.495222929936306</v>
      </c>
      <c r="E54" s="115">
        <v>678</v>
      </c>
      <c r="F54" s="114">
        <v>683</v>
      </c>
      <c r="G54" s="114">
        <v>684</v>
      </c>
      <c r="H54" s="114">
        <v>697</v>
      </c>
      <c r="I54" s="140">
        <v>688</v>
      </c>
      <c r="J54" s="115">
        <v>-10</v>
      </c>
      <c r="K54" s="116">
        <v>-1.4534883720930232</v>
      </c>
    </row>
    <row r="55" spans="1:11" ht="14.1" customHeight="1" x14ac:dyDescent="0.2">
      <c r="A55" s="306">
        <v>72</v>
      </c>
      <c r="B55" s="307" t="s">
        <v>281</v>
      </c>
      <c r="C55" s="308"/>
      <c r="D55" s="113">
        <v>1.8710191082802548</v>
      </c>
      <c r="E55" s="115">
        <v>94</v>
      </c>
      <c r="F55" s="114">
        <v>90</v>
      </c>
      <c r="G55" s="114">
        <v>87</v>
      </c>
      <c r="H55" s="114">
        <v>84</v>
      </c>
      <c r="I55" s="140">
        <v>85</v>
      </c>
      <c r="J55" s="115">
        <v>9</v>
      </c>
      <c r="K55" s="116">
        <v>10.588235294117647</v>
      </c>
    </row>
    <row r="56" spans="1:11" ht="14.1" customHeight="1" x14ac:dyDescent="0.2">
      <c r="A56" s="306" t="s">
        <v>282</v>
      </c>
      <c r="B56" s="307" t="s">
        <v>283</v>
      </c>
      <c r="C56" s="308"/>
      <c r="D56" s="113">
        <v>0.25875796178343952</v>
      </c>
      <c r="E56" s="115">
        <v>13</v>
      </c>
      <c r="F56" s="114">
        <v>11</v>
      </c>
      <c r="G56" s="114">
        <v>11</v>
      </c>
      <c r="H56" s="114">
        <v>11</v>
      </c>
      <c r="I56" s="140">
        <v>10</v>
      </c>
      <c r="J56" s="115">
        <v>3</v>
      </c>
      <c r="K56" s="116">
        <v>30</v>
      </c>
    </row>
    <row r="57" spans="1:11" ht="14.1" customHeight="1" x14ac:dyDescent="0.2">
      <c r="A57" s="306" t="s">
        <v>284</v>
      </c>
      <c r="B57" s="307" t="s">
        <v>285</v>
      </c>
      <c r="C57" s="308"/>
      <c r="D57" s="113">
        <v>1.2539808917197452</v>
      </c>
      <c r="E57" s="115">
        <v>63</v>
      </c>
      <c r="F57" s="114">
        <v>62</v>
      </c>
      <c r="G57" s="114">
        <v>62</v>
      </c>
      <c r="H57" s="114">
        <v>59</v>
      </c>
      <c r="I57" s="140">
        <v>62</v>
      </c>
      <c r="J57" s="115">
        <v>1</v>
      </c>
      <c r="K57" s="116">
        <v>1.6129032258064515</v>
      </c>
    </row>
    <row r="58" spans="1:11" ht="14.1" customHeight="1" x14ac:dyDescent="0.2">
      <c r="A58" s="306">
        <v>73</v>
      </c>
      <c r="B58" s="307" t="s">
        <v>286</v>
      </c>
      <c r="C58" s="308"/>
      <c r="D58" s="113">
        <v>0.6170382165605095</v>
      </c>
      <c r="E58" s="115">
        <v>31</v>
      </c>
      <c r="F58" s="114">
        <v>34</v>
      </c>
      <c r="G58" s="114">
        <v>34</v>
      </c>
      <c r="H58" s="114">
        <v>38</v>
      </c>
      <c r="I58" s="140">
        <v>43</v>
      </c>
      <c r="J58" s="115">
        <v>-12</v>
      </c>
      <c r="K58" s="116">
        <v>-27.906976744186046</v>
      </c>
    </row>
    <row r="59" spans="1:11" ht="14.1" customHeight="1" x14ac:dyDescent="0.2">
      <c r="A59" s="306" t="s">
        <v>287</v>
      </c>
      <c r="B59" s="307" t="s">
        <v>288</v>
      </c>
      <c r="C59" s="308"/>
      <c r="D59" s="113">
        <v>0.4179936305732484</v>
      </c>
      <c r="E59" s="115">
        <v>21</v>
      </c>
      <c r="F59" s="114">
        <v>24</v>
      </c>
      <c r="G59" s="114">
        <v>21</v>
      </c>
      <c r="H59" s="114">
        <v>24</v>
      </c>
      <c r="I59" s="140">
        <v>27</v>
      </c>
      <c r="J59" s="115">
        <v>-6</v>
      </c>
      <c r="K59" s="116">
        <v>-22.222222222222221</v>
      </c>
    </row>
    <row r="60" spans="1:11" ht="14.1" customHeight="1" x14ac:dyDescent="0.2">
      <c r="A60" s="306">
        <v>81</v>
      </c>
      <c r="B60" s="307" t="s">
        <v>289</v>
      </c>
      <c r="C60" s="308"/>
      <c r="D60" s="113">
        <v>2.1098726114649682</v>
      </c>
      <c r="E60" s="115">
        <v>106</v>
      </c>
      <c r="F60" s="114">
        <v>114</v>
      </c>
      <c r="G60" s="114">
        <v>113</v>
      </c>
      <c r="H60" s="114">
        <v>116</v>
      </c>
      <c r="I60" s="140">
        <v>124</v>
      </c>
      <c r="J60" s="115">
        <v>-18</v>
      </c>
      <c r="K60" s="116">
        <v>-14.516129032258064</v>
      </c>
    </row>
    <row r="61" spans="1:11" ht="14.1" customHeight="1" x14ac:dyDescent="0.2">
      <c r="A61" s="306" t="s">
        <v>290</v>
      </c>
      <c r="B61" s="307" t="s">
        <v>291</v>
      </c>
      <c r="C61" s="308"/>
      <c r="D61" s="113">
        <v>0.6170382165605095</v>
      </c>
      <c r="E61" s="115">
        <v>31</v>
      </c>
      <c r="F61" s="114">
        <v>37</v>
      </c>
      <c r="G61" s="114">
        <v>40</v>
      </c>
      <c r="H61" s="114">
        <v>42</v>
      </c>
      <c r="I61" s="140">
        <v>52</v>
      </c>
      <c r="J61" s="115">
        <v>-21</v>
      </c>
      <c r="K61" s="116">
        <v>-40.384615384615387</v>
      </c>
    </row>
    <row r="62" spans="1:11" ht="14.1" customHeight="1" x14ac:dyDescent="0.2">
      <c r="A62" s="306" t="s">
        <v>292</v>
      </c>
      <c r="B62" s="307" t="s">
        <v>293</v>
      </c>
      <c r="C62" s="308"/>
      <c r="D62" s="113">
        <v>0.75636942675159236</v>
      </c>
      <c r="E62" s="115">
        <v>38</v>
      </c>
      <c r="F62" s="114">
        <v>43</v>
      </c>
      <c r="G62" s="114">
        <v>38</v>
      </c>
      <c r="H62" s="114">
        <v>40</v>
      </c>
      <c r="I62" s="140">
        <v>38</v>
      </c>
      <c r="J62" s="115">
        <v>0</v>
      </c>
      <c r="K62" s="116">
        <v>0</v>
      </c>
    </row>
    <row r="63" spans="1:11" ht="14.1" customHeight="1" x14ac:dyDescent="0.2">
      <c r="A63" s="306"/>
      <c r="B63" s="307" t="s">
        <v>294</v>
      </c>
      <c r="C63" s="308"/>
      <c r="D63" s="113">
        <v>0.71656050955414008</v>
      </c>
      <c r="E63" s="115">
        <v>36</v>
      </c>
      <c r="F63" s="114">
        <v>41</v>
      </c>
      <c r="G63" s="114">
        <v>35</v>
      </c>
      <c r="H63" s="114">
        <v>37</v>
      </c>
      <c r="I63" s="140">
        <v>35</v>
      </c>
      <c r="J63" s="115">
        <v>1</v>
      </c>
      <c r="K63" s="116">
        <v>2.8571428571428572</v>
      </c>
    </row>
    <row r="64" spans="1:11" ht="14.1" customHeight="1" x14ac:dyDescent="0.2">
      <c r="A64" s="306" t="s">
        <v>295</v>
      </c>
      <c r="B64" s="307" t="s">
        <v>296</v>
      </c>
      <c r="C64" s="308"/>
      <c r="D64" s="113">
        <v>0.11942675159235669</v>
      </c>
      <c r="E64" s="115">
        <v>6</v>
      </c>
      <c r="F64" s="114">
        <v>5</v>
      </c>
      <c r="G64" s="114">
        <v>6</v>
      </c>
      <c r="H64" s="114">
        <v>5</v>
      </c>
      <c r="I64" s="140">
        <v>7</v>
      </c>
      <c r="J64" s="115">
        <v>-1</v>
      </c>
      <c r="K64" s="116">
        <v>-14.285714285714286</v>
      </c>
    </row>
    <row r="65" spans="1:11" ht="14.1" customHeight="1" x14ac:dyDescent="0.2">
      <c r="A65" s="306" t="s">
        <v>297</v>
      </c>
      <c r="B65" s="307" t="s">
        <v>298</v>
      </c>
      <c r="C65" s="308"/>
      <c r="D65" s="113">
        <v>0.33837579617834396</v>
      </c>
      <c r="E65" s="115">
        <v>17</v>
      </c>
      <c r="F65" s="114">
        <v>14</v>
      </c>
      <c r="G65" s="114">
        <v>15</v>
      </c>
      <c r="H65" s="114">
        <v>11</v>
      </c>
      <c r="I65" s="140">
        <v>12</v>
      </c>
      <c r="J65" s="115">
        <v>5</v>
      </c>
      <c r="K65" s="116">
        <v>41.666666666666664</v>
      </c>
    </row>
    <row r="66" spans="1:11" ht="14.1" customHeight="1" x14ac:dyDescent="0.2">
      <c r="A66" s="306">
        <v>82</v>
      </c>
      <c r="B66" s="307" t="s">
        <v>299</v>
      </c>
      <c r="C66" s="308"/>
      <c r="D66" s="113">
        <v>1.6918789808917198</v>
      </c>
      <c r="E66" s="115">
        <v>85</v>
      </c>
      <c r="F66" s="114">
        <v>89</v>
      </c>
      <c r="G66" s="114">
        <v>87</v>
      </c>
      <c r="H66" s="114">
        <v>78</v>
      </c>
      <c r="I66" s="140">
        <v>83</v>
      </c>
      <c r="J66" s="115">
        <v>2</v>
      </c>
      <c r="K66" s="116">
        <v>2.4096385542168677</v>
      </c>
    </row>
    <row r="67" spans="1:11" ht="14.1" customHeight="1" x14ac:dyDescent="0.2">
      <c r="A67" s="306" t="s">
        <v>300</v>
      </c>
      <c r="B67" s="307" t="s">
        <v>301</v>
      </c>
      <c r="C67" s="308"/>
      <c r="D67" s="113">
        <v>0.87579617834394907</v>
      </c>
      <c r="E67" s="115">
        <v>44</v>
      </c>
      <c r="F67" s="114">
        <v>43</v>
      </c>
      <c r="G67" s="114">
        <v>40</v>
      </c>
      <c r="H67" s="114">
        <v>36</v>
      </c>
      <c r="I67" s="140">
        <v>34</v>
      </c>
      <c r="J67" s="115">
        <v>10</v>
      </c>
      <c r="K67" s="116">
        <v>29.411764705882351</v>
      </c>
    </row>
    <row r="68" spans="1:11" ht="14.1" customHeight="1" x14ac:dyDescent="0.2">
      <c r="A68" s="306" t="s">
        <v>302</v>
      </c>
      <c r="B68" s="307" t="s">
        <v>303</v>
      </c>
      <c r="C68" s="308"/>
      <c r="D68" s="113">
        <v>0.49761146496815284</v>
      </c>
      <c r="E68" s="115">
        <v>25</v>
      </c>
      <c r="F68" s="114">
        <v>30</v>
      </c>
      <c r="G68" s="114">
        <v>29</v>
      </c>
      <c r="H68" s="114">
        <v>24</v>
      </c>
      <c r="I68" s="140">
        <v>24</v>
      </c>
      <c r="J68" s="115">
        <v>1</v>
      </c>
      <c r="K68" s="116">
        <v>4.166666666666667</v>
      </c>
    </row>
    <row r="69" spans="1:11" ht="14.1" customHeight="1" x14ac:dyDescent="0.2">
      <c r="A69" s="306">
        <v>83</v>
      </c>
      <c r="B69" s="307" t="s">
        <v>304</v>
      </c>
      <c r="C69" s="308"/>
      <c r="D69" s="113">
        <v>3.781847133757962</v>
      </c>
      <c r="E69" s="115">
        <v>190</v>
      </c>
      <c r="F69" s="114">
        <v>171</v>
      </c>
      <c r="G69" s="114">
        <v>161</v>
      </c>
      <c r="H69" s="114">
        <v>171</v>
      </c>
      <c r="I69" s="140">
        <v>156</v>
      </c>
      <c r="J69" s="115">
        <v>34</v>
      </c>
      <c r="K69" s="116">
        <v>21.794871794871796</v>
      </c>
    </row>
    <row r="70" spans="1:11" ht="14.1" customHeight="1" x14ac:dyDescent="0.2">
      <c r="A70" s="306" t="s">
        <v>305</v>
      </c>
      <c r="B70" s="307" t="s">
        <v>306</v>
      </c>
      <c r="C70" s="308"/>
      <c r="D70" s="113">
        <v>2.6871019108280256</v>
      </c>
      <c r="E70" s="115">
        <v>135</v>
      </c>
      <c r="F70" s="114">
        <v>117</v>
      </c>
      <c r="G70" s="114">
        <v>105</v>
      </c>
      <c r="H70" s="114">
        <v>117</v>
      </c>
      <c r="I70" s="140">
        <v>107</v>
      </c>
      <c r="J70" s="115">
        <v>28</v>
      </c>
      <c r="K70" s="116">
        <v>26.168224299065422</v>
      </c>
    </row>
    <row r="71" spans="1:11" ht="14.1" customHeight="1" x14ac:dyDescent="0.2">
      <c r="A71" s="306"/>
      <c r="B71" s="307" t="s">
        <v>307</v>
      </c>
      <c r="C71" s="308"/>
      <c r="D71" s="113">
        <v>1.234076433121019</v>
      </c>
      <c r="E71" s="115">
        <v>62</v>
      </c>
      <c r="F71" s="114">
        <v>54</v>
      </c>
      <c r="G71" s="114">
        <v>52</v>
      </c>
      <c r="H71" s="114">
        <v>58</v>
      </c>
      <c r="I71" s="140">
        <v>56</v>
      </c>
      <c r="J71" s="115">
        <v>6</v>
      </c>
      <c r="K71" s="116">
        <v>10.714285714285714</v>
      </c>
    </row>
    <row r="72" spans="1:11" ht="14.1" customHeight="1" x14ac:dyDescent="0.2">
      <c r="A72" s="306">
        <v>84</v>
      </c>
      <c r="B72" s="307" t="s">
        <v>308</v>
      </c>
      <c r="C72" s="308"/>
      <c r="D72" s="113">
        <v>0.65684713375796178</v>
      </c>
      <c r="E72" s="115">
        <v>33</v>
      </c>
      <c r="F72" s="114">
        <v>35</v>
      </c>
      <c r="G72" s="114">
        <v>35</v>
      </c>
      <c r="H72" s="114">
        <v>37</v>
      </c>
      <c r="I72" s="140">
        <v>36</v>
      </c>
      <c r="J72" s="115">
        <v>-3</v>
      </c>
      <c r="K72" s="116">
        <v>-8.3333333333333339</v>
      </c>
    </row>
    <row r="73" spans="1:11" ht="14.1" customHeight="1" x14ac:dyDescent="0.2">
      <c r="A73" s="306" t="s">
        <v>309</v>
      </c>
      <c r="B73" s="307" t="s">
        <v>310</v>
      </c>
      <c r="C73" s="308"/>
      <c r="D73" s="113">
        <v>0.1393312101910828</v>
      </c>
      <c r="E73" s="115">
        <v>7</v>
      </c>
      <c r="F73" s="114">
        <v>8</v>
      </c>
      <c r="G73" s="114">
        <v>9</v>
      </c>
      <c r="H73" s="114">
        <v>9</v>
      </c>
      <c r="I73" s="140">
        <v>10</v>
      </c>
      <c r="J73" s="115">
        <v>-3</v>
      </c>
      <c r="K73" s="116">
        <v>-30</v>
      </c>
    </row>
    <row r="74" spans="1:11" ht="14.1" customHeight="1" x14ac:dyDescent="0.2">
      <c r="A74" s="306" t="s">
        <v>311</v>
      </c>
      <c r="B74" s="307" t="s">
        <v>312</v>
      </c>
      <c r="C74" s="308"/>
      <c r="D74" s="113">
        <v>5.9713375796178345E-2</v>
      </c>
      <c r="E74" s="115">
        <v>3</v>
      </c>
      <c r="F74" s="114">
        <v>4</v>
      </c>
      <c r="G74" s="114">
        <v>5</v>
      </c>
      <c r="H74" s="114">
        <v>4</v>
      </c>
      <c r="I74" s="140" t="s">
        <v>514</v>
      </c>
      <c r="J74" s="115" t="s">
        <v>514</v>
      </c>
      <c r="K74" s="116" t="s">
        <v>514</v>
      </c>
    </row>
    <row r="75" spans="1:11" ht="14.1" customHeight="1" x14ac:dyDescent="0.2">
      <c r="A75" s="306" t="s">
        <v>313</v>
      </c>
      <c r="B75" s="307" t="s">
        <v>314</v>
      </c>
      <c r="C75" s="308"/>
      <c r="D75" s="113" t="s">
        <v>514</v>
      </c>
      <c r="E75" s="115" t="s">
        <v>514</v>
      </c>
      <c r="F75" s="114" t="s">
        <v>514</v>
      </c>
      <c r="G75" s="114" t="s">
        <v>514</v>
      </c>
      <c r="H75" s="114">
        <v>0</v>
      </c>
      <c r="I75" s="140">
        <v>0</v>
      </c>
      <c r="J75" s="115" t="s">
        <v>514</v>
      </c>
      <c r="K75" s="116" t="s">
        <v>514</v>
      </c>
    </row>
    <row r="76" spans="1:11" ht="14.1" customHeight="1" x14ac:dyDescent="0.2">
      <c r="A76" s="306">
        <v>91</v>
      </c>
      <c r="B76" s="307" t="s">
        <v>315</v>
      </c>
      <c r="C76" s="308"/>
      <c r="D76" s="113" t="s">
        <v>514</v>
      </c>
      <c r="E76" s="115" t="s">
        <v>514</v>
      </c>
      <c r="F76" s="114" t="s">
        <v>514</v>
      </c>
      <c r="G76" s="114" t="s">
        <v>514</v>
      </c>
      <c r="H76" s="114" t="s">
        <v>514</v>
      </c>
      <c r="I76" s="140" t="s">
        <v>514</v>
      </c>
      <c r="J76" s="115" t="s">
        <v>514</v>
      </c>
      <c r="K76" s="116" t="s">
        <v>514</v>
      </c>
    </row>
    <row r="77" spans="1:11" ht="14.1" customHeight="1" x14ac:dyDescent="0.2">
      <c r="A77" s="306">
        <v>92</v>
      </c>
      <c r="B77" s="307" t="s">
        <v>316</v>
      </c>
      <c r="C77" s="308"/>
      <c r="D77" s="113">
        <v>0.23885350318471338</v>
      </c>
      <c r="E77" s="115">
        <v>12</v>
      </c>
      <c r="F77" s="114">
        <v>10</v>
      </c>
      <c r="G77" s="114">
        <v>9</v>
      </c>
      <c r="H77" s="114">
        <v>9</v>
      </c>
      <c r="I77" s="140">
        <v>9</v>
      </c>
      <c r="J77" s="115">
        <v>3</v>
      </c>
      <c r="K77" s="116">
        <v>33.333333333333336</v>
      </c>
    </row>
    <row r="78" spans="1:11" ht="14.1" customHeight="1" x14ac:dyDescent="0.2">
      <c r="A78" s="306">
        <v>93</v>
      </c>
      <c r="B78" s="307" t="s">
        <v>317</v>
      </c>
      <c r="C78" s="308"/>
      <c r="D78" s="113">
        <v>0</v>
      </c>
      <c r="E78" s="115">
        <v>0</v>
      </c>
      <c r="F78" s="114">
        <v>0</v>
      </c>
      <c r="G78" s="114">
        <v>0</v>
      </c>
      <c r="H78" s="114" t="s">
        <v>514</v>
      </c>
      <c r="I78" s="140" t="s">
        <v>514</v>
      </c>
      <c r="J78" s="115" t="s">
        <v>514</v>
      </c>
      <c r="K78" s="116" t="s">
        <v>514</v>
      </c>
    </row>
    <row r="79" spans="1:11" ht="14.1" customHeight="1" x14ac:dyDescent="0.2">
      <c r="A79" s="306">
        <v>94</v>
      </c>
      <c r="B79" s="307" t="s">
        <v>318</v>
      </c>
      <c r="C79" s="308"/>
      <c r="D79" s="113">
        <v>1.0748407643312101</v>
      </c>
      <c r="E79" s="115">
        <v>54</v>
      </c>
      <c r="F79" s="114">
        <v>55</v>
      </c>
      <c r="G79" s="114">
        <v>60</v>
      </c>
      <c r="H79" s="114">
        <v>58</v>
      </c>
      <c r="I79" s="140">
        <v>59</v>
      </c>
      <c r="J79" s="115">
        <v>-5</v>
      </c>
      <c r="K79" s="116">
        <v>-8.4745762711864412</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334</v>
      </c>
      <c r="C81" s="312"/>
      <c r="D81" s="125">
        <v>2.9856687898089174</v>
      </c>
      <c r="E81" s="143">
        <v>150</v>
      </c>
      <c r="F81" s="144">
        <v>162</v>
      </c>
      <c r="G81" s="144">
        <v>164</v>
      </c>
      <c r="H81" s="144">
        <v>177</v>
      </c>
      <c r="I81" s="145">
        <v>162</v>
      </c>
      <c r="J81" s="143">
        <v>-12</v>
      </c>
      <c r="K81" s="146">
        <v>-7.4074074074074074</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2689</v>
      </c>
      <c r="G12" s="536">
        <v>1945</v>
      </c>
      <c r="H12" s="536">
        <v>3947</v>
      </c>
      <c r="I12" s="536">
        <v>2574</v>
      </c>
      <c r="J12" s="537">
        <v>3354</v>
      </c>
      <c r="K12" s="538">
        <v>-665</v>
      </c>
      <c r="L12" s="349">
        <v>-19.82707215265355</v>
      </c>
    </row>
    <row r="13" spans="1:17" s="110" customFormat="1" ht="15" customHeight="1" x14ac:dyDescent="0.2">
      <c r="A13" s="350" t="s">
        <v>345</v>
      </c>
      <c r="B13" s="351" t="s">
        <v>346</v>
      </c>
      <c r="C13" s="347"/>
      <c r="D13" s="347"/>
      <c r="E13" s="348"/>
      <c r="F13" s="536">
        <v>1541</v>
      </c>
      <c r="G13" s="536">
        <v>975</v>
      </c>
      <c r="H13" s="536">
        <v>2084</v>
      </c>
      <c r="I13" s="536">
        <v>1414</v>
      </c>
      <c r="J13" s="537">
        <v>1794</v>
      </c>
      <c r="K13" s="538">
        <v>-253</v>
      </c>
      <c r="L13" s="349">
        <v>-14.102564102564102</v>
      </c>
    </row>
    <row r="14" spans="1:17" s="110" customFormat="1" ht="22.5" customHeight="1" x14ac:dyDescent="0.2">
      <c r="A14" s="350"/>
      <c r="B14" s="351" t="s">
        <v>347</v>
      </c>
      <c r="C14" s="347"/>
      <c r="D14" s="347"/>
      <c r="E14" s="348"/>
      <c r="F14" s="536">
        <v>1148</v>
      </c>
      <c r="G14" s="536">
        <v>970</v>
      </c>
      <c r="H14" s="536">
        <v>1863</v>
      </c>
      <c r="I14" s="536">
        <v>1160</v>
      </c>
      <c r="J14" s="537">
        <v>1560</v>
      </c>
      <c r="K14" s="538">
        <v>-412</v>
      </c>
      <c r="L14" s="349">
        <v>-26.410256410256409</v>
      </c>
    </row>
    <row r="15" spans="1:17" s="110" customFormat="1" ht="15" customHeight="1" x14ac:dyDescent="0.2">
      <c r="A15" s="350" t="s">
        <v>348</v>
      </c>
      <c r="B15" s="351" t="s">
        <v>108</v>
      </c>
      <c r="C15" s="347"/>
      <c r="D15" s="347"/>
      <c r="E15" s="348"/>
      <c r="F15" s="536">
        <v>403</v>
      </c>
      <c r="G15" s="536">
        <v>319</v>
      </c>
      <c r="H15" s="536">
        <v>1337</v>
      </c>
      <c r="I15" s="536">
        <v>307</v>
      </c>
      <c r="J15" s="537">
        <v>449</v>
      </c>
      <c r="K15" s="538">
        <v>-46</v>
      </c>
      <c r="L15" s="349">
        <v>-10.244988864142538</v>
      </c>
    </row>
    <row r="16" spans="1:17" s="110" customFormat="1" ht="15" customHeight="1" x14ac:dyDescent="0.2">
      <c r="A16" s="350"/>
      <c r="B16" s="351" t="s">
        <v>109</v>
      </c>
      <c r="C16" s="347"/>
      <c r="D16" s="347"/>
      <c r="E16" s="348"/>
      <c r="F16" s="536">
        <v>1837</v>
      </c>
      <c r="G16" s="536">
        <v>1313</v>
      </c>
      <c r="H16" s="536">
        <v>2134</v>
      </c>
      <c r="I16" s="536">
        <v>1795</v>
      </c>
      <c r="J16" s="537">
        <v>2257</v>
      </c>
      <c r="K16" s="538">
        <v>-420</v>
      </c>
      <c r="L16" s="349">
        <v>-18.608772707133362</v>
      </c>
    </row>
    <row r="17" spans="1:12" s="110" customFormat="1" ht="15" customHeight="1" x14ac:dyDescent="0.2">
      <c r="A17" s="350"/>
      <c r="B17" s="351" t="s">
        <v>110</v>
      </c>
      <c r="C17" s="347"/>
      <c r="D17" s="347"/>
      <c r="E17" s="348"/>
      <c r="F17" s="536">
        <v>400</v>
      </c>
      <c r="G17" s="536">
        <v>260</v>
      </c>
      <c r="H17" s="536">
        <v>418</v>
      </c>
      <c r="I17" s="536">
        <v>420</v>
      </c>
      <c r="J17" s="537">
        <v>587</v>
      </c>
      <c r="K17" s="538">
        <v>-187</v>
      </c>
      <c r="L17" s="349">
        <v>-31.856899488926746</v>
      </c>
    </row>
    <row r="18" spans="1:12" s="110" customFormat="1" ht="15" customHeight="1" x14ac:dyDescent="0.2">
      <c r="A18" s="350"/>
      <c r="B18" s="351" t="s">
        <v>111</v>
      </c>
      <c r="C18" s="347"/>
      <c r="D18" s="347"/>
      <c r="E18" s="348"/>
      <c r="F18" s="536">
        <v>49</v>
      </c>
      <c r="G18" s="536">
        <v>53</v>
      </c>
      <c r="H18" s="536">
        <v>58</v>
      </c>
      <c r="I18" s="536">
        <v>52</v>
      </c>
      <c r="J18" s="537">
        <v>61</v>
      </c>
      <c r="K18" s="538">
        <v>-12</v>
      </c>
      <c r="L18" s="349">
        <v>-19.672131147540984</v>
      </c>
    </row>
    <row r="19" spans="1:12" s="110" customFormat="1" ht="15" customHeight="1" x14ac:dyDescent="0.2">
      <c r="A19" s="118" t="s">
        <v>113</v>
      </c>
      <c r="B19" s="119" t="s">
        <v>181</v>
      </c>
      <c r="C19" s="347"/>
      <c r="D19" s="347"/>
      <c r="E19" s="348"/>
      <c r="F19" s="536">
        <v>1678</v>
      </c>
      <c r="G19" s="536">
        <v>1032</v>
      </c>
      <c r="H19" s="536">
        <v>2698</v>
      </c>
      <c r="I19" s="536">
        <v>1486</v>
      </c>
      <c r="J19" s="537">
        <v>1939</v>
      </c>
      <c r="K19" s="538">
        <v>-261</v>
      </c>
      <c r="L19" s="349">
        <v>-13.460546673543064</v>
      </c>
    </row>
    <row r="20" spans="1:12" s="110" customFormat="1" ht="15" customHeight="1" x14ac:dyDescent="0.2">
      <c r="A20" s="118"/>
      <c r="B20" s="119" t="s">
        <v>182</v>
      </c>
      <c r="C20" s="347"/>
      <c r="D20" s="347"/>
      <c r="E20" s="348"/>
      <c r="F20" s="536">
        <v>1011</v>
      </c>
      <c r="G20" s="536">
        <v>913</v>
      </c>
      <c r="H20" s="536">
        <v>1249</v>
      </c>
      <c r="I20" s="536">
        <v>1088</v>
      </c>
      <c r="J20" s="537">
        <v>1415</v>
      </c>
      <c r="K20" s="538">
        <v>-404</v>
      </c>
      <c r="L20" s="349">
        <v>-28.551236749116608</v>
      </c>
    </row>
    <row r="21" spans="1:12" s="110" customFormat="1" ht="15" customHeight="1" x14ac:dyDescent="0.2">
      <c r="A21" s="118" t="s">
        <v>113</v>
      </c>
      <c r="B21" s="119" t="s">
        <v>116</v>
      </c>
      <c r="C21" s="347"/>
      <c r="D21" s="347"/>
      <c r="E21" s="348"/>
      <c r="F21" s="536">
        <v>2524</v>
      </c>
      <c r="G21" s="536">
        <v>1756</v>
      </c>
      <c r="H21" s="536">
        <v>3701</v>
      </c>
      <c r="I21" s="536">
        <v>2337</v>
      </c>
      <c r="J21" s="537">
        <v>3157</v>
      </c>
      <c r="K21" s="538">
        <v>-633</v>
      </c>
      <c r="L21" s="349">
        <v>-20.050681026290782</v>
      </c>
    </row>
    <row r="22" spans="1:12" s="110" customFormat="1" ht="15" customHeight="1" x14ac:dyDescent="0.2">
      <c r="A22" s="118"/>
      <c r="B22" s="119" t="s">
        <v>117</v>
      </c>
      <c r="C22" s="347"/>
      <c r="D22" s="347"/>
      <c r="E22" s="348"/>
      <c r="F22" s="536">
        <v>165</v>
      </c>
      <c r="G22" s="536">
        <v>188</v>
      </c>
      <c r="H22" s="536">
        <v>245</v>
      </c>
      <c r="I22" s="536">
        <v>237</v>
      </c>
      <c r="J22" s="537">
        <v>197</v>
      </c>
      <c r="K22" s="538">
        <v>-32</v>
      </c>
      <c r="L22" s="349">
        <v>-16.243654822335024</v>
      </c>
    </row>
    <row r="23" spans="1:12" s="110" customFormat="1" ht="15" customHeight="1" x14ac:dyDescent="0.2">
      <c r="A23" s="352" t="s">
        <v>348</v>
      </c>
      <c r="B23" s="353" t="s">
        <v>193</v>
      </c>
      <c r="C23" s="354"/>
      <c r="D23" s="354"/>
      <c r="E23" s="355"/>
      <c r="F23" s="539">
        <v>44</v>
      </c>
      <c r="G23" s="539">
        <v>52</v>
      </c>
      <c r="H23" s="539">
        <v>656</v>
      </c>
      <c r="I23" s="539">
        <v>11</v>
      </c>
      <c r="J23" s="540">
        <v>61</v>
      </c>
      <c r="K23" s="541">
        <v>-17</v>
      </c>
      <c r="L23" s="356">
        <v>-27.868852459016395</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26.8</v>
      </c>
      <c r="G25" s="542">
        <v>33.6</v>
      </c>
      <c r="H25" s="542">
        <v>36.299999999999997</v>
      </c>
      <c r="I25" s="542">
        <v>31.2</v>
      </c>
      <c r="J25" s="542">
        <v>26.1</v>
      </c>
      <c r="K25" s="543" t="s">
        <v>350</v>
      </c>
      <c r="L25" s="364">
        <v>0.69999999999999929</v>
      </c>
    </row>
    <row r="26" spans="1:12" s="110" customFormat="1" ht="15" customHeight="1" x14ac:dyDescent="0.2">
      <c r="A26" s="365" t="s">
        <v>105</v>
      </c>
      <c r="B26" s="366" t="s">
        <v>346</v>
      </c>
      <c r="C26" s="362"/>
      <c r="D26" s="362"/>
      <c r="E26" s="363"/>
      <c r="F26" s="542">
        <v>21.9</v>
      </c>
      <c r="G26" s="542">
        <v>29.9</v>
      </c>
      <c r="H26" s="542">
        <v>26.4</v>
      </c>
      <c r="I26" s="542">
        <v>26.4</v>
      </c>
      <c r="J26" s="544">
        <v>20.6</v>
      </c>
      <c r="K26" s="543" t="s">
        <v>350</v>
      </c>
      <c r="L26" s="364">
        <v>1.2999999999999972</v>
      </c>
    </row>
    <row r="27" spans="1:12" s="110" customFormat="1" ht="15" customHeight="1" x14ac:dyDescent="0.2">
      <c r="A27" s="365"/>
      <c r="B27" s="366" t="s">
        <v>347</v>
      </c>
      <c r="C27" s="362"/>
      <c r="D27" s="362"/>
      <c r="E27" s="363"/>
      <c r="F27" s="542">
        <v>33.4</v>
      </c>
      <c r="G27" s="542">
        <v>37.200000000000003</v>
      </c>
      <c r="H27" s="542">
        <v>46.8</v>
      </c>
      <c r="I27" s="542">
        <v>37.1</v>
      </c>
      <c r="J27" s="542">
        <v>32.4</v>
      </c>
      <c r="K27" s="543" t="s">
        <v>350</v>
      </c>
      <c r="L27" s="364">
        <v>1</v>
      </c>
    </row>
    <row r="28" spans="1:12" s="110" customFormat="1" ht="15" customHeight="1" x14ac:dyDescent="0.2">
      <c r="A28" s="365" t="s">
        <v>113</v>
      </c>
      <c r="B28" s="366" t="s">
        <v>108</v>
      </c>
      <c r="C28" s="362"/>
      <c r="D28" s="362"/>
      <c r="E28" s="363"/>
      <c r="F28" s="542">
        <v>37.9</v>
      </c>
      <c r="G28" s="542">
        <v>42</v>
      </c>
      <c r="H28" s="542">
        <v>38.5</v>
      </c>
      <c r="I28" s="542">
        <v>44.1</v>
      </c>
      <c r="J28" s="542">
        <v>32.5</v>
      </c>
      <c r="K28" s="543" t="s">
        <v>350</v>
      </c>
      <c r="L28" s="364">
        <v>5.3999999999999986</v>
      </c>
    </row>
    <row r="29" spans="1:12" s="110" customFormat="1" ht="11.25" x14ac:dyDescent="0.2">
      <c r="A29" s="365"/>
      <c r="B29" s="366" t="s">
        <v>109</v>
      </c>
      <c r="C29" s="362"/>
      <c r="D29" s="362"/>
      <c r="E29" s="363"/>
      <c r="F29" s="542">
        <v>25</v>
      </c>
      <c r="G29" s="542">
        <v>30.1</v>
      </c>
      <c r="H29" s="542">
        <v>35.5</v>
      </c>
      <c r="I29" s="542">
        <v>28.5</v>
      </c>
      <c r="J29" s="544">
        <v>25.1</v>
      </c>
      <c r="K29" s="543" t="s">
        <v>350</v>
      </c>
      <c r="L29" s="364">
        <v>-0.10000000000000142</v>
      </c>
    </row>
    <row r="30" spans="1:12" s="110" customFormat="1" ht="15" customHeight="1" x14ac:dyDescent="0.2">
      <c r="A30" s="365"/>
      <c r="B30" s="366" t="s">
        <v>110</v>
      </c>
      <c r="C30" s="362"/>
      <c r="D30" s="362"/>
      <c r="E30" s="363"/>
      <c r="F30" s="542">
        <v>24.7</v>
      </c>
      <c r="G30" s="542">
        <v>38.299999999999997</v>
      </c>
      <c r="H30" s="542">
        <v>34.6</v>
      </c>
      <c r="I30" s="542">
        <v>30.6</v>
      </c>
      <c r="J30" s="542">
        <v>23.4</v>
      </c>
      <c r="K30" s="543" t="s">
        <v>350</v>
      </c>
      <c r="L30" s="364">
        <v>1.3000000000000007</v>
      </c>
    </row>
    <row r="31" spans="1:12" s="110" customFormat="1" ht="15" customHeight="1" x14ac:dyDescent="0.2">
      <c r="A31" s="365"/>
      <c r="B31" s="366" t="s">
        <v>111</v>
      </c>
      <c r="C31" s="362"/>
      <c r="D31" s="362"/>
      <c r="E31" s="363"/>
      <c r="F31" s="542">
        <v>28.3</v>
      </c>
      <c r="G31" s="542">
        <v>60.4</v>
      </c>
      <c r="H31" s="542">
        <v>58.6</v>
      </c>
      <c r="I31" s="542">
        <v>53.8</v>
      </c>
      <c r="J31" s="542">
        <v>42.6</v>
      </c>
      <c r="K31" s="543" t="s">
        <v>350</v>
      </c>
      <c r="L31" s="364">
        <v>-14.3</v>
      </c>
    </row>
    <row r="32" spans="1:12" s="110" customFormat="1" ht="15" customHeight="1" x14ac:dyDescent="0.2">
      <c r="A32" s="367" t="s">
        <v>113</v>
      </c>
      <c r="B32" s="368" t="s">
        <v>181</v>
      </c>
      <c r="C32" s="362"/>
      <c r="D32" s="362"/>
      <c r="E32" s="363"/>
      <c r="F32" s="542">
        <v>20.8</v>
      </c>
      <c r="G32" s="542">
        <v>27.1</v>
      </c>
      <c r="H32" s="542">
        <v>29.3</v>
      </c>
      <c r="I32" s="542">
        <v>25.9</v>
      </c>
      <c r="J32" s="544">
        <v>19.600000000000001</v>
      </c>
      <c r="K32" s="543" t="s">
        <v>350</v>
      </c>
      <c r="L32" s="364">
        <v>1.1999999999999993</v>
      </c>
    </row>
    <row r="33" spans="1:12" s="110" customFormat="1" ht="15" customHeight="1" x14ac:dyDescent="0.2">
      <c r="A33" s="367"/>
      <c r="B33" s="368" t="s">
        <v>182</v>
      </c>
      <c r="C33" s="362"/>
      <c r="D33" s="362"/>
      <c r="E33" s="363"/>
      <c r="F33" s="542">
        <v>37.4</v>
      </c>
      <c r="G33" s="542">
        <v>40.700000000000003</v>
      </c>
      <c r="H33" s="542">
        <v>47.8</v>
      </c>
      <c r="I33" s="542">
        <v>38.799999999999997</v>
      </c>
      <c r="J33" s="542">
        <v>35.200000000000003</v>
      </c>
      <c r="K33" s="543" t="s">
        <v>350</v>
      </c>
      <c r="L33" s="364">
        <v>2.1999999999999957</v>
      </c>
    </row>
    <row r="34" spans="1:12" s="369" customFormat="1" ht="15" customHeight="1" x14ac:dyDescent="0.2">
      <c r="A34" s="367" t="s">
        <v>113</v>
      </c>
      <c r="B34" s="368" t="s">
        <v>116</v>
      </c>
      <c r="C34" s="362"/>
      <c r="D34" s="362"/>
      <c r="E34" s="363"/>
      <c r="F34" s="542">
        <v>26.9</v>
      </c>
      <c r="G34" s="542">
        <v>33.299999999999997</v>
      </c>
      <c r="H34" s="542">
        <v>36.700000000000003</v>
      </c>
      <c r="I34" s="542">
        <v>30.9</v>
      </c>
      <c r="J34" s="542">
        <v>25.5</v>
      </c>
      <c r="K34" s="543" t="s">
        <v>350</v>
      </c>
      <c r="L34" s="364">
        <v>1.3999999999999986</v>
      </c>
    </row>
    <row r="35" spans="1:12" s="369" customFormat="1" ht="11.25" x14ac:dyDescent="0.2">
      <c r="A35" s="370"/>
      <c r="B35" s="371" t="s">
        <v>117</v>
      </c>
      <c r="C35" s="372"/>
      <c r="D35" s="372"/>
      <c r="E35" s="373"/>
      <c r="F35" s="545">
        <v>25.3</v>
      </c>
      <c r="G35" s="545">
        <v>36.4</v>
      </c>
      <c r="H35" s="545">
        <v>32.1</v>
      </c>
      <c r="I35" s="545">
        <v>33.799999999999997</v>
      </c>
      <c r="J35" s="546">
        <v>35.299999999999997</v>
      </c>
      <c r="K35" s="547" t="s">
        <v>350</v>
      </c>
      <c r="L35" s="374">
        <v>-9.9999999999999964</v>
      </c>
    </row>
    <row r="36" spans="1:12" s="369" customFormat="1" ht="15.95" customHeight="1" x14ac:dyDescent="0.2">
      <c r="A36" s="375" t="s">
        <v>351</v>
      </c>
      <c r="B36" s="376"/>
      <c r="C36" s="377"/>
      <c r="D36" s="376"/>
      <c r="E36" s="378"/>
      <c r="F36" s="548">
        <v>2538</v>
      </c>
      <c r="G36" s="548">
        <v>1805</v>
      </c>
      <c r="H36" s="548">
        <v>2987</v>
      </c>
      <c r="I36" s="548">
        <v>2480</v>
      </c>
      <c r="J36" s="548">
        <v>3168</v>
      </c>
      <c r="K36" s="549">
        <v>-630</v>
      </c>
      <c r="L36" s="380">
        <v>-19.886363636363637</v>
      </c>
    </row>
    <row r="37" spans="1:12" s="369" customFormat="1" ht="15.95" customHeight="1" x14ac:dyDescent="0.2">
      <c r="A37" s="381"/>
      <c r="B37" s="382" t="s">
        <v>113</v>
      </c>
      <c r="C37" s="382" t="s">
        <v>352</v>
      </c>
      <c r="D37" s="382"/>
      <c r="E37" s="383"/>
      <c r="F37" s="548">
        <v>680</v>
      </c>
      <c r="G37" s="548">
        <v>606</v>
      </c>
      <c r="H37" s="548">
        <v>1085</v>
      </c>
      <c r="I37" s="548">
        <v>773</v>
      </c>
      <c r="J37" s="548">
        <v>826</v>
      </c>
      <c r="K37" s="549">
        <v>-146</v>
      </c>
      <c r="L37" s="380">
        <v>-17.675544794188863</v>
      </c>
    </row>
    <row r="38" spans="1:12" s="369" customFormat="1" ht="15.95" customHeight="1" x14ac:dyDescent="0.2">
      <c r="A38" s="381"/>
      <c r="B38" s="384" t="s">
        <v>105</v>
      </c>
      <c r="C38" s="384" t="s">
        <v>106</v>
      </c>
      <c r="D38" s="385"/>
      <c r="E38" s="383"/>
      <c r="F38" s="548">
        <v>1453</v>
      </c>
      <c r="G38" s="548">
        <v>899</v>
      </c>
      <c r="H38" s="548">
        <v>1536</v>
      </c>
      <c r="I38" s="548">
        <v>1372</v>
      </c>
      <c r="J38" s="550">
        <v>1699</v>
      </c>
      <c r="K38" s="549">
        <v>-246</v>
      </c>
      <c r="L38" s="380">
        <v>-14.479105356091818</v>
      </c>
    </row>
    <row r="39" spans="1:12" s="369" customFormat="1" ht="15.95" customHeight="1" x14ac:dyDescent="0.2">
      <c r="A39" s="381"/>
      <c r="B39" s="385"/>
      <c r="C39" s="382" t="s">
        <v>353</v>
      </c>
      <c r="D39" s="385"/>
      <c r="E39" s="383"/>
      <c r="F39" s="548">
        <v>318</v>
      </c>
      <c r="G39" s="548">
        <v>269</v>
      </c>
      <c r="H39" s="548">
        <v>406</v>
      </c>
      <c r="I39" s="548">
        <v>362</v>
      </c>
      <c r="J39" s="548">
        <v>350</v>
      </c>
      <c r="K39" s="549">
        <v>-32</v>
      </c>
      <c r="L39" s="380">
        <v>-9.1428571428571423</v>
      </c>
    </row>
    <row r="40" spans="1:12" s="369" customFormat="1" ht="15.95" customHeight="1" x14ac:dyDescent="0.2">
      <c r="A40" s="381"/>
      <c r="B40" s="384"/>
      <c r="C40" s="384" t="s">
        <v>107</v>
      </c>
      <c r="D40" s="385"/>
      <c r="E40" s="383"/>
      <c r="F40" s="548">
        <v>1085</v>
      </c>
      <c r="G40" s="548">
        <v>906</v>
      </c>
      <c r="H40" s="548">
        <v>1451</v>
      </c>
      <c r="I40" s="548">
        <v>1108</v>
      </c>
      <c r="J40" s="548">
        <v>1469</v>
      </c>
      <c r="K40" s="549">
        <v>-384</v>
      </c>
      <c r="L40" s="380">
        <v>-26.140231449965963</v>
      </c>
    </row>
    <row r="41" spans="1:12" s="369" customFormat="1" ht="24" customHeight="1" x14ac:dyDescent="0.2">
      <c r="A41" s="381"/>
      <c r="B41" s="385"/>
      <c r="C41" s="382" t="s">
        <v>353</v>
      </c>
      <c r="D41" s="385"/>
      <c r="E41" s="383"/>
      <c r="F41" s="548">
        <v>362</v>
      </c>
      <c r="G41" s="548">
        <v>337</v>
      </c>
      <c r="H41" s="548">
        <v>679</v>
      </c>
      <c r="I41" s="548">
        <v>411</v>
      </c>
      <c r="J41" s="550">
        <v>476</v>
      </c>
      <c r="K41" s="549">
        <v>-114</v>
      </c>
      <c r="L41" s="380">
        <v>-23.949579831932773</v>
      </c>
    </row>
    <row r="42" spans="1:12" s="110" customFormat="1" ht="15" customHeight="1" x14ac:dyDescent="0.2">
      <c r="A42" s="381"/>
      <c r="B42" s="384" t="s">
        <v>113</v>
      </c>
      <c r="C42" s="384" t="s">
        <v>354</v>
      </c>
      <c r="D42" s="385"/>
      <c r="E42" s="383"/>
      <c r="F42" s="548">
        <v>346</v>
      </c>
      <c r="G42" s="548">
        <v>231</v>
      </c>
      <c r="H42" s="548">
        <v>520</v>
      </c>
      <c r="I42" s="548">
        <v>288</v>
      </c>
      <c r="J42" s="548">
        <v>381</v>
      </c>
      <c r="K42" s="549">
        <v>-35</v>
      </c>
      <c r="L42" s="380">
        <v>-9.1863517060367457</v>
      </c>
    </row>
    <row r="43" spans="1:12" s="110" customFormat="1" ht="15" customHeight="1" x14ac:dyDescent="0.2">
      <c r="A43" s="381"/>
      <c r="B43" s="385"/>
      <c r="C43" s="382" t="s">
        <v>353</v>
      </c>
      <c r="D43" s="385"/>
      <c r="E43" s="383"/>
      <c r="F43" s="548">
        <v>131</v>
      </c>
      <c r="G43" s="548">
        <v>97</v>
      </c>
      <c r="H43" s="548">
        <v>200</v>
      </c>
      <c r="I43" s="548">
        <v>127</v>
      </c>
      <c r="J43" s="548">
        <v>124</v>
      </c>
      <c r="K43" s="549">
        <v>7</v>
      </c>
      <c r="L43" s="380">
        <v>5.645161290322581</v>
      </c>
    </row>
    <row r="44" spans="1:12" s="110" customFormat="1" ht="15" customHeight="1" x14ac:dyDescent="0.2">
      <c r="A44" s="381"/>
      <c r="B44" s="384"/>
      <c r="C44" s="366" t="s">
        <v>109</v>
      </c>
      <c r="D44" s="385"/>
      <c r="E44" s="383"/>
      <c r="F44" s="548">
        <v>1781</v>
      </c>
      <c r="G44" s="548">
        <v>1281</v>
      </c>
      <c r="H44" s="548">
        <v>2025</v>
      </c>
      <c r="I44" s="548">
        <v>1745</v>
      </c>
      <c r="J44" s="550">
        <v>2175</v>
      </c>
      <c r="K44" s="549">
        <v>-394</v>
      </c>
      <c r="L44" s="380">
        <v>-18.114942528735632</v>
      </c>
    </row>
    <row r="45" spans="1:12" s="110" customFormat="1" ht="15" customHeight="1" x14ac:dyDescent="0.2">
      <c r="A45" s="381"/>
      <c r="B45" s="385"/>
      <c r="C45" s="382" t="s">
        <v>353</v>
      </c>
      <c r="D45" s="385"/>
      <c r="E45" s="383"/>
      <c r="F45" s="548">
        <v>446</v>
      </c>
      <c r="G45" s="548">
        <v>385</v>
      </c>
      <c r="H45" s="548">
        <v>718</v>
      </c>
      <c r="I45" s="548">
        <v>497</v>
      </c>
      <c r="J45" s="548">
        <v>547</v>
      </c>
      <c r="K45" s="549">
        <v>-101</v>
      </c>
      <c r="L45" s="380">
        <v>-18.46435100548446</v>
      </c>
    </row>
    <row r="46" spans="1:12" s="110" customFormat="1" ht="15" customHeight="1" x14ac:dyDescent="0.2">
      <c r="A46" s="381"/>
      <c r="B46" s="384"/>
      <c r="C46" s="366" t="s">
        <v>110</v>
      </c>
      <c r="D46" s="385"/>
      <c r="E46" s="383"/>
      <c r="F46" s="548">
        <v>365</v>
      </c>
      <c r="G46" s="548">
        <v>240</v>
      </c>
      <c r="H46" s="548">
        <v>384</v>
      </c>
      <c r="I46" s="548">
        <v>395</v>
      </c>
      <c r="J46" s="548">
        <v>551</v>
      </c>
      <c r="K46" s="549">
        <v>-186</v>
      </c>
      <c r="L46" s="380">
        <v>-33.756805807622506</v>
      </c>
    </row>
    <row r="47" spans="1:12" s="110" customFormat="1" ht="15" customHeight="1" x14ac:dyDescent="0.2">
      <c r="A47" s="381"/>
      <c r="B47" s="385"/>
      <c r="C47" s="382" t="s">
        <v>353</v>
      </c>
      <c r="D47" s="385"/>
      <c r="E47" s="383"/>
      <c r="F47" s="548">
        <v>90</v>
      </c>
      <c r="G47" s="548">
        <v>92</v>
      </c>
      <c r="H47" s="548">
        <v>133</v>
      </c>
      <c r="I47" s="548">
        <v>121</v>
      </c>
      <c r="J47" s="550">
        <v>129</v>
      </c>
      <c r="K47" s="549">
        <v>-39</v>
      </c>
      <c r="L47" s="380">
        <v>-30.232558139534884</v>
      </c>
    </row>
    <row r="48" spans="1:12" s="110" customFormat="1" ht="15" customHeight="1" x14ac:dyDescent="0.2">
      <c r="A48" s="381"/>
      <c r="B48" s="385"/>
      <c r="C48" s="366" t="s">
        <v>111</v>
      </c>
      <c r="D48" s="386"/>
      <c r="E48" s="387"/>
      <c r="F48" s="548">
        <v>46</v>
      </c>
      <c r="G48" s="548">
        <v>53</v>
      </c>
      <c r="H48" s="548">
        <v>58</v>
      </c>
      <c r="I48" s="548">
        <v>52</v>
      </c>
      <c r="J48" s="548">
        <v>61</v>
      </c>
      <c r="K48" s="549">
        <v>-15</v>
      </c>
      <c r="L48" s="380">
        <v>-24.590163934426229</v>
      </c>
    </row>
    <row r="49" spans="1:12" s="110" customFormat="1" ht="15" customHeight="1" x14ac:dyDescent="0.2">
      <c r="A49" s="381"/>
      <c r="B49" s="385"/>
      <c r="C49" s="382" t="s">
        <v>353</v>
      </c>
      <c r="D49" s="385"/>
      <c r="E49" s="383"/>
      <c r="F49" s="548">
        <v>13</v>
      </c>
      <c r="G49" s="548">
        <v>32</v>
      </c>
      <c r="H49" s="548">
        <v>34</v>
      </c>
      <c r="I49" s="548">
        <v>28</v>
      </c>
      <c r="J49" s="548">
        <v>26</v>
      </c>
      <c r="K49" s="549">
        <v>-13</v>
      </c>
      <c r="L49" s="380">
        <v>-50</v>
      </c>
    </row>
    <row r="50" spans="1:12" s="110" customFormat="1" ht="15" customHeight="1" x14ac:dyDescent="0.2">
      <c r="A50" s="381"/>
      <c r="B50" s="384" t="s">
        <v>113</v>
      </c>
      <c r="C50" s="382" t="s">
        <v>181</v>
      </c>
      <c r="D50" s="385"/>
      <c r="E50" s="383"/>
      <c r="F50" s="548">
        <v>1619</v>
      </c>
      <c r="G50" s="548">
        <v>944</v>
      </c>
      <c r="H50" s="548">
        <v>1849</v>
      </c>
      <c r="I50" s="548">
        <v>1464</v>
      </c>
      <c r="J50" s="550">
        <v>1860</v>
      </c>
      <c r="K50" s="549">
        <v>-241</v>
      </c>
      <c r="L50" s="380">
        <v>-12.956989247311828</v>
      </c>
    </row>
    <row r="51" spans="1:12" s="110" customFormat="1" ht="15" customHeight="1" x14ac:dyDescent="0.2">
      <c r="A51" s="381"/>
      <c r="B51" s="385"/>
      <c r="C51" s="382" t="s">
        <v>353</v>
      </c>
      <c r="D51" s="385"/>
      <c r="E51" s="383"/>
      <c r="F51" s="548">
        <v>336</v>
      </c>
      <c r="G51" s="548">
        <v>256</v>
      </c>
      <c r="H51" s="548">
        <v>541</v>
      </c>
      <c r="I51" s="548">
        <v>379</v>
      </c>
      <c r="J51" s="548">
        <v>365</v>
      </c>
      <c r="K51" s="549">
        <v>-29</v>
      </c>
      <c r="L51" s="380">
        <v>-7.9452054794520546</v>
      </c>
    </row>
    <row r="52" spans="1:12" s="110" customFormat="1" ht="15" customHeight="1" x14ac:dyDescent="0.2">
      <c r="A52" s="381"/>
      <c r="B52" s="384"/>
      <c r="C52" s="382" t="s">
        <v>182</v>
      </c>
      <c r="D52" s="385"/>
      <c r="E52" s="383"/>
      <c r="F52" s="548">
        <v>919</v>
      </c>
      <c r="G52" s="548">
        <v>861</v>
      </c>
      <c r="H52" s="548">
        <v>1138</v>
      </c>
      <c r="I52" s="548">
        <v>1016</v>
      </c>
      <c r="J52" s="548">
        <v>1308</v>
      </c>
      <c r="K52" s="549">
        <v>-389</v>
      </c>
      <c r="L52" s="380">
        <v>-29.74006116207951</v>
      </c>
    </row>
    <row r="53" spans="1:12" s="269" customFormat="1" ht="11.25" customHeight="1" x14ac:dyDescent="0.2">
      <c r="A53" s="381"/>
      <c r="B53" s="385"/>
      <c r="C53" s="382" t="s">
        <v>353</v>
      </c>
      <c r="D53" s="385"/>
      <c r="E53" s="383"/>
      <c r="F53" s="548">
        <v>344</v>
      </c>
      <c r="G53" s="548">
        <v>350</v>
      </c>
      <c r="H53" s="548">
        <v>544</v>
      </c>
      <c r="I53" s="548">
        <v>394</v>
      </c>
      <c r="J53" s="550">
        <v>461</v>
      </c>
      <c r="K53" s="549">
        <v>-117</v>
      </c>
      <c r="L53" s="380">
        <v>-25.379609544468547</v>
      </c>
    </row>
    <row r="54" spans="1:12" s="151" customFormat="1" ht="12.75" customHeight="1" x14ac:dyDescent="0.2">
      <c r="A54" s="381"/>
      <c r="B54" s="384" t="s">
        <v>113</v>
      </c>
      <c r="C54" s="384" t="s">
        <v>116</v>
      </c>
      <c r="D54" s="385"/>
      <c r="E54" s="383"/>
      <c r="F54" s="548">
        <v>2376</v>
      </c>
      <c r="G54" s="548">
        <v>1620</v>
      </c>
      <c r="H54" s="548">
        <v>2765</v>
      </c>
      <c r="I54" s="548">
        <v>2249</v>
      </c>
      <c r="J54" s="548">
        <v>2981</v>
      </c>
      <c r="K54" s="549">
        <v>-605</v>
      </c>
      <c r="L54" s="380">
        <v>-20.29520295202952</v>
      </c>
    </row>
    <row r="55" spans="1:12" ht="11.25" x14ac:dyDescent="0.2">
      <c r="A55" s="381"/>
      <c r="B55" s="385"/>
      <c r="C55" s="382" t="s">
        <v>353</v>
      </c>
      <c r="D55" s="385"/>
      <c r="E55" s="383"/>
      <c r="F55" s="548">
        <v>639</v>
      </c>
      <c r="G55" s="548">
        <v>539</v>
      </c>
      <c r="H55" s="548">
        <v>1014</v>
      </c>
      <c r="I55" s="548">
        <v>695</v>
      </c>
      <c r="J55" s="548">
        <v>760</v>
      </c>
      <c r="K55" s="549">
        <v>-121</v>
      </c>
      <c r="L55" s="380">
        <v>-15.921052631578947</v>
      </c>
    </row>
    <row r="56" spans="1:12" ht="14.25" customHeight="1" x14ac:dyDescent="0.2">
      <c r="A56" s="381"/>
      <c r="B56" s="385"/>
      <c r="C56" s="384" t="s">
        <v>117</v>
      </c>
      <c r="D56" s="385"/>
      <c r="E56" s="383"/>
      <c r="F56" s="548">
        <v>162</v>
      </c>
      <c r="G56" s="548">
        <v>184</v>
      </c>
      <c r="H56" s="548">
        <v>221</v>
      </c>
      <c r="I56" s="548">
        <v>231</v>
      </c>
      <c r="J56" s="548">
        <v>187</v>
      </c>
      <c r="K56" s="549">
        <v>-25</v>
      </c>
      <c r="L56" s="380">
        <v>-13.368983957219251</v>
      </c>
    </row>
    <row r="57" spans="1:12" ht="18.75" customHeight="1" x14ac:dyDescent="0.2">
      <c r="A57" s="388"/>
      <c r="B57" s="389"/>
      <c r="C57" s="390" t="s">
        <v>353</v>
      </c>
      <c r="D57" s="389"/>
      <c r="E57" s="391"/>
      <c r="F57" s="551">
        <v>41</v>
      </c>
      <c r="G57" s="552">
        <v>67</v>
      </c>
      <c r="H57" s="552">
        <v>71</v>
      </c>
      <c r="I57" s="552">
        <v>78</v>
      </c>
      <c r="J57" s="552">
        <v>66</v>
      </c>
      <c r="K57" s="553">
        <f t="shared" ref="K57" si="0">IF(OR(F57=".",J57=".")=TRUE,".",IF(OR(F57="*",J57="*")=TRUE,"*",IF(AND(F57="-",J57="-")=TRUE,"-",IF(AND(ISNUMBER(J57),ISNUMBER(F57))=TRUE,IF(F57-J57=0,0,F57-J57),IF(ISNUMBER(F57)=TRUE,F57,-J57)))))</f>
        <v>-25</v>
      </c>
      <c r="L57" s="392">
        <f t="shared" ref="L57" si="1">IF(K57 =".",".",IF(K57 ="*","*",IF(K57="-","-",IF(K57=0,0,IF(OR(J57="-",J57=".",F57="-",F57=".")=TRUE,"X",IF(J57=0,"0,0",IF(ABS(K57*100/J57)&gt;250,".X",(K57*100/J57))))))))</f>
        <v>-37.878787878787875</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2689</v>
      </c>
      <c r="E11" s="114">
        <v>1945</v>
      </c>
      <c r="F11" s="114">
        <v>3947</v>
      </c>
      <c r="G11" s="114">
        <v>2574</v>
      </c>
      <c r="H11" s="140">
        <v>3354</v>
      </c>
      <c r="I11" s="115">
        <v>-665</v>
      </c>
      <c r="J11" s="116">
        <v>-19.82707215265355</v>
      </c>
    </row>
    <row r="12" spans="1:15" s="110" customFormat="1" ht="24.95" customHeight="1" x14ac:dyDescent="0.2">
      <c r="A12" s="193" t="s">
        <v>132</v>
      </c>
      <c r="B12" s="194" t="s">
        <v>133</v>
      </c>
      <c r="C12" s="113">
        <v>2.8635180364447752</v>
      </c>
      <c r="D12" s="115">
        <v>77</v>
      </c>
      <c r="E12" s="114">
        <v>45</v>
      </c>
      <c r="F12" s="114">
        <v>116</v>
      </c>
      <c r="G12" s="114">
        <v>69</v>
      </c>
      <c r="H12" s="140">
        <v>76</v>
      </c>
      <c r="I12" s="115">
        <v>1</v>
      </c>
      <c r="J12" s="116">
        <v>1.3157894736842106</v>
      </c>
    </row>
    <row r="13" spans="1:15" s="110" customFormat="1" ht="24.95" customHeight="1" x14ac:dyDescent="0.2">
      <c r="A13" s="193" t="s">
        <v>134</v>
      </c>
      <c r="B13" s="199" t="s">
        <v>214</v>
      </c>
      <c r="C13" s="113">
        <v>2.0825585719598365</v>
      </c>
      <c r="D13" s="115">
        <v>56</v>
      </c>
      <c r="E13" s="114">
        <v>41</v>
      </c>
      <c r="F13" s="114">
        <v>67</v>
      </c>
      <c r="G13" s="114">
        <v>33</v>
      </c>
      <c r="H13" s="140">
        <v>81</v>
      </c>
      <c r="I13" s="115">
        <v>-25</v>
      </c>
      <c r="J13" s="116">
        <v>-30.864197530864196</v>
      </c>
    </row>
    <row r="14" spans="1:15" s="287" customFormat="1" ht="24.95" customHeight="1" x14ac:dyDescent="0.2">
      <c r="A14" s="193" t="s">
        <v>215</v>
      </c>
      <c r="B14" s="199" t="s">
        <v>137</v>
      </c>
      <c r="C14" s="113">
        <v>15.358869468203793</v>
      </c>
      <c r="D14" s="115">
        <v>413</v>
      </c>
      <c r="E14" s="114">
        <v>208</v>
      </c>
      <c r="F14" s="114">
        <v>513</v>
      </c>
      <c r="G14" s="114">
        <v>305</v>
      </c>
      <c r="H14" s="140">
        <v>328</v>
      </c>
      <c r="I14" s="115">
        <v>85</v>
      </c>
      <c r="J14" s="116">
        <v>25.914634146341463</v>
      </c>
      <c r="K14" s="110"/>
      <c r="L14" s="110"/>
      <c r="M14" s="110"/>
      <c r="N14" s="110"/>
      <c r="O14" s="110"/>
    </row>
    <row r="15" spans="1:15" s="110" customFormat="1" ht="24.95" customHeight="1" x14ac:dyDescent="0.2">
      <c r="A15" s="193" t="s">
        <v>216</v>
      </c>
      <c r="B15" s="199" t="s">
        <v>217</v>
      </c>
      <c r="C15" s="113">
        <v>2.1197471178876905</v>
      </c>
      <c r="D15" s="115">
        <v>57</v>
      </c>
      <c r="E15" s="114">
        <v>53</v>
      </c>
      <c r="F15" s="114">
        <v>109</v>
      </c>
      <c r="G15" s="114">
        <v>54</v>
      </c>
      <c r="H15" s="140">
        <v>39</v>
      </c>
      <c r="I15" s="115">
        <v>18</v>
      </c>
      <c r="J15" s="116">
        <v>46.153846153846153</v>
      </c>
    </row>
    <row r="16" spans="1:15" s="287" customFormat="1" ht="24.95" customHeight="1" x14ac:dyDescent="0.2">
      <c r="A16" s="193" t="s">
        <v>218</v>
      </c>
      <c r="B16" s="199" t="s">
        <v>141</v>
      </c>
      <c r="C16" s="113">
        <v>9.4458906656749715</v>
      </c>
      <c r="D16" s="115">
        <v>254</v>
      </c>
      <c r="E16" s="114">
        <v>93</v>
      </c>
      <c r="F16" s="114">
        <v>303</v>
      </c>
      <c r="G16" s="114">
        <v>147</v>
      </c>
      <c r="H16" s="140">
        <v>207</v>
      </c>
      <c r="I16" s="115">
        <v>47</v>
      </c>
      <c r="J16" s="116">
        <v>22.705314009661837</v>
      </c>
      <c r="K16" s="110"/>
      <c r="L16" s="110"/>
      <c r="M16" s="110"/>
      <c r="N16" s="110"/>
      <c r="O16" s="110"/>
    </row>
    <row r="17" spans="1:15" s="110" customFormat="1" ht="24.95" customHeight="1" x14ac:dyDescent="0.2">
      <c r="A17" s="193" t="s">
        <v>142</v>
      </c>
      <c r="B17" s="199" t="s">
        <v>220</v>
      </c>
      <c r="C17" s="113">
        <v>3.7932316846411305</v>
      </c>
      <c r="D17" s="115">
        <v>102</v>
      </c>
      <c r="E17" s="114">
        <v>62</v>
      </c>
      <c r="F17" s="114">
        <v>101</v>
      </c>
      <c r="G17" s="114">
        <v>104</v>
      </c>
      <c r="H17" s="140">
        <v>82</v>
      </c>
      <c r="I17" s="115">
        <v>20</v>
      </c>
      <c r="J17" s="116">
        <v>24.390243902439025</v>
      </c>
    </row>
    <row r="18" spans="1:15" s="287" customFormat="1" ht="24.95" customHeight="1" x14ac:dyDescent="0.2">
      <c r="A18" s="201" t="s">
        <v>144</v>
      </c>
      <c r="B18" s="202" t="s">
        <v>145</v>
      </c>
      <c r="C18" s="113">
        <v>9.5946448493863894</v>
      </c>
      <c r="D18" s="115">
        <v>258</v>
      </c>
      <c r="E18" s="114">
        <v>171</v>
      </c>
      <c r="F18" s="114">
        <v>315</v>
      </c>
      <c r="G18" s="114">
        <v>358</v>
      </c>
      <c r="H18" s="140">
        <v>411</v>
      </c>
      <c r="I18" s="115">
        <v>-153</v>
      </c>
      <c r="J18" s="116">
        <v>-37.226277372262771</v>
      </c>
      <c r="K18" s="110"/>
      <c r="L18" s="110"/>
      <c r="M18" s="110"/>
      <c r="N18" s="110"/>
      <c r="O18" s="110"/>
    </row>
    <row r="19" spans="1:15" s="110" customFormat="1" ht="24.95" customHeight="1" x14ac:dyDescent="0.2">
      <c r="A19" s="193" t="s">
        <v>146</v>
      </c>
      <c r="B19" s="199" t="s">
        <v>147</v>
      </c>
      <c r="C19" s="113">
        <v>14.391967274079583</v>
      </c>
      <c r="D19" s="115">
        <v>387</v>
      </c>
      <c r="E19" s="114">
        <v>300</v>
      </c>
      <c r="F19" s="114">
        <v>579</v>
      </c>
      <c r="G19" s="114">
        <v>327</v>
      </c>
      <c r="H19" s="140">
        <v>550</v>
      </c>
      <c r="I19" s="115">
        <v>-163</v>
      </c>
      <c r="J19" s="116">
        <v>-29.636363636363637</v>
      </c>
    </row>
    <row r="20" spans="1:15" s="287" customFormat="1" ht="24.95" customHeight="1" x14ac:dyDescent="0.2">
      <c r="A20" s="193" t="s">
        <v>148</v>
      </c>
      <c r="B20" s="199" t="s">
        <v>149</v>
      </c>
      <c r="C20" s="113">
        <v>6.5079955373744882</v>
      </c>
      <c r="D20" s="115">
        <v>175</v>
      </c>
      <c r="E20" s="114">
        <v>157</v>
      </c>
      <c r="F20" s="114">
        <v>211</v>
      </c>
      <c r="G20" s="114">
        <v>152</v>
      </c>
      <c r="H20" s="140">
        <v>183</v>
      </c>
      <c r="I20" s="115">
        <v>-8</v>
      </c>
      <c r="J20" s="116">
        <v>-4.3715846994535523</v>
      </c>
      <c r="K20" s="110"/>
      <c r="L20" s="110"/>
      <c r="M20" s="110"/>
      <c r="N20" s="110"/>
      <c r="O20" s="110"/>
    </row>
    <row r="21" spans="1:15" s="110" customFormat="1" ht="24.95" customHeight="1" x14ac:dyDescent="0.2">
      <c r="A21" s="201" t="s">
        <v>150</v>
      </c>
      <c r="B21" s="202" t="s">
        <v>151</v>
      </c>
      <c r="C21" s="113">
        <v>5.615470435105987</v>
      </c>
      <c r="D21" s="115">
        <v>151</v>
      </c>
      <c r="E21" s="114">
        <v>133</v>
      </c>
      <c r="F21" s="114">
        <v>202</v>
      </c>
      <c r="G21" s="114">
        <v>191</v>
      </c>
      <c r="H21" s="140">
        <v>169</v>
      </c>
      <c r="I21" s="115">
        <v>-18</v>
      </c>
      <c r="J21" s="116">
        <v>-10.650887573964496</v>
      </c>
    </row>
    <row r="22" spans="1:15" s="110" customFormat="1" ht="24.95" customHeight="1" x14ac:dyDescent="0.2">
      <c r="A22" s="201" t="s">
        <v>152</v>
      </c>
      <c r="B22" s="199" t="s">
        <v>153</v>
      </c>
      <c r="C22" s="113">
        <v>0.29750836742283376</v>
      </c>
      <c r="D22" s="115">
        <v>8</v>
      </c>
      <c r="E22" s="114">
        <v>6</v>
      </c>
      <c r="F22" s="114">
        <v>12</v>
      </c>
      <c r="G22" s="114">
        <v>8</v>
      </c>
      <c r="H22" s="140">
        <v>8</v>
      </c>
      <c r="I22" s="115">
        <v>0</v>
      </c>
      <c r="J22" s="116">
        <v>0</v>
      </c>
    </row>
    <row r="23" spans="1:15" s="110" customFormat="1" ht="24.95" customHeight="1" x14ac:dyDescent="0.2">
      <c r="A23" s="193" t="s">
        <v>154</v>
      </c>
      <c r="B23" s="199" t="s">
        <v>155</v>
      </c>
      <c r="C23" s="113">
        <v>0.85533655634064709</v>
      </c>
      <c r="D23" s="115">
        <v>23</v>
      </c>
      <c r="E23" s="114">
        <v>10</v>
      </c>
      <c r="F23" s="114">
        <v>27</v>
      </c>
      <c r="G23" s="114">
        <v>15</v>
      </c>
      <c r="H23" s="140">
        <v>9</v>
      </c>
      <c r="I23" s="115">
        <v>14</v>
      </c>
      <c r="J23" s="116">
        <v>155.55555555555554</v>
      </c>
    </row>
    <row r="24" spans="1:15" s="110" customFormat="1" ht="24.95" customHeight="1" x14ac:dyDescent="0.2">
      <c r="A24" s="193" t="s">
        <v>156</v>
      </c>
      <c r="B24" s="199" t="s">
        <v>221</v>
      </c>
      <c r="C24" s="113">
        <v>3.5701004090740054</v>
      </c>
      <c r="D24" s="115">
        <v>96</v>
      </c>
      <c r="E24" s="114">
        <v>55</v>
      </c>
      <c r="F24" s="114">
        <v>108</v>
      </c>
      <c r="G24" s="114">
        <v>74</v>
      </c>
      <c r="H24" s="140">
        <v>82</v>
      </c>
      <c r="I24" s="115">
        <v>14</v>
      </c>
      <c r="J24" s="116">
        <v>17.073170731707318</v>
      </c>
    </row>
    <row r="25" spans="1:15" s="110" customFormat="1" ht="24.95" customHeight="1" x14ac:dyDescent="0.2">
      <c r="A25" s="193" t="s">
        <v>222</v>
      </c>
      <c r="B25" s="204" t="s">
        <v>159</v>
      </c>
      <c r="C25" s="113">
        <v>5.5039047973224244</v>
      </c>
      <c r="D25" s="115">
        <v>148</v>
      </c>
      <c r="E25" s="114">
        <v>88</v>
      </c>
      <c r="F25" s="114">
        <v>156</v>
      </c>
      <c r="G25" s="114">
        <v>140</v>
      </c>
      <c r="H25" s="140">
        <v>197</v>
      </c>
      <c r="I25" s="115">
        <v>-49</v>
      </c>
      <c r="J25" s="116">
        <v>-24.873096446700508</v>
      </c>
    </row>
    <row r="26" spans="1:15" s="110" customFormat="1" ht="24.95" customHeight="1" x14ac:dyDescent="0.2">
      <c r="A26" s="201">
        <v>782.78300000000002</v>
      </c>
      <c r="B26" s="203" t="s">
        <v>160</v>
      </c>
      <c r="C26" s="113">
        <v>4.2023056898475266</v>
      </c>
      <c r="D26" s="115">
        <v>113</v>
      </c>
      <c r="E26" s="114">
        <v>96</v>
      </c>
      <c r="F26" s="114">
        <v>214</v>
      </c>
      <c r="G26" s="114">
        <v>157</v>
      </c>
      <c r="H26" s="140">
        <v>160</v>
      </c>
      <c r="I26" s="115">
        <v>-47</v>
      </c>
      <c r="J26" s="116">
        <v>-29.375</v>
      </c>
    </row>
    <row r="27" spans="1:15" s="110" customFormat="1" ht="24.95" customHeight="1" x14ac:dyDescent="0.2">
      <c r="A27" s="193" t="s">
        <v>161</v>
      </c>
      <c r="B27" s="199" t="s">
        <v>162</v>
      </c>
      <c r="C27" s="113">
        <v>5.5782818891781334</v>
      </c>
      <c r="D27" s="115">
        <v>150</v>
      </c>
      <c r="E27" s="114">
        <v>83</v>
      </c>
      <c r="F27" s="114">
        <v>127</v>
      </c>
      <c r="G27" s="114">
        <v>81</v>
      </c>
      <c r="H27" s="140">
        <v>108</v>
      </c>
      <c r="I27" s="115">
        <v>42</v>
      </c>
      <c r="J27" s="116">
        <v>38.888888888888886</v>
      </c>
    </row>
    <row r="28" spans="1:15" s="110" customFormat="1" ht="24.95" customHeight="1" x14ac:dyDescent="0.2">
      <c r="A28" s="193" t="s">
        <v>163</v>
      </c>
      <c r="B28" s="199" t="s">
        <v>164</v>
      </c>
      <c r="C28" s="113">
        <v>5.4295277054667164</v>
      </c>
      <c r="D28" s="115">
        <v>146</v>
      </c>
      <c r="E28" s="114">
        <v>101</v>
      </c>
      <c r="F28" s="114">
        <v>400</v>
      </c>
      <c r="G28" s="114">
        <v>72</v>
      </c>
      <c r="H28" s="140">
        <v>100</v>
      </c>
      <c r="I28" s="115">
        <v>46</v>
      </c>
      <c r="J28" s="116">
        <v>46</v>
      </c>
    </row>
    <row r="29" spans="1:15" s="110" customFormat="1" ht="24.95" customHeight="1" x14ac:dyDescent="0.2">
      <c r="A29" s="193">
        <v>86</v>
      </c>
      <c r="B29" s="199" t="s">
        <v>165</v>
      </c>
      <c r="C29" s="113">
        <v>4.9460766084046117</v>
      </c>
      <c r="D29" s="115">
        <v>133</v>
      </c>
      <c r="E29" s="114">
        <v>85</v>
      </c>
      <c r="F29" s="114">
        <v>187</v>
      </c>
      <c r="G29" s="114">
        <v>138</v>
      </c>
      <c r="H29" s="140">
        <v>132</v>
      </c>
      <c r="I29" s="115">
        <v>1</v>
      </c>
      <c r="J29" s="116">
        <v>0.75757575757575757</v>
      </c>
    </row>
    <row r="30" spans="1:15" s="110" customFormat="1" ht="24.95" customHeight="1" x14ac:dyDescent="0.2">
      <c r="A30" s="193">
        <v>87.88</v>
      </c>
      <c r="B30" s="204" t="s">
        <v>166</v>
      </c>
      <c r="C30" s="113">
        <v>9.8177761249535145</v>
      </c>
      <c r="D30" s="115">
        <v>264</v>
      </c>
      <c r="E30" s="114">
        <v>304</v>
      </c>
      <c r="F30" s="114">
        <v>612</v>
      </c>
      <c r="G30" s="114">
        <v>345</v>
      </c>
      <c r="H30" s="140">
        <v>678</v>
      </c>
      <c r="I30" s="115">
        <v>-414</v>
      </c>
      <c r="J30" s="116">
        <v>-61.061946902654867</v>
      </c>
    </row>
    <row r="31" spans="1:15" s="110" customFormat="1" ht="24.95" customHeight="1" x14ac:dyDescent="0.2">
      <c r="A31" s="193" t="s">
        <v>167</v>
      </c>
      <c r="B31" s="199" t="s">
        <v>168</v>
      </c>
      <c r="C31" s="113">
        <v>3.3841576794347339</v>
      </c>
      <c r="D31" s="115">
        <v>91</v>
      </c>
      <c r="E31" s="114">
        <v>62</v>
      </c>
      <c r="F31" s="114">
        <v>101</v>
      </c>
      <c r="G31" s="114">
        <v>109</v>
      </c>
      <c r="H31" s="140">
        <v>82</v>
      </c>
      <c r="I31" s="115">
        <v>9</v>
      </c>
      <c r="J31" s="116">
        <v>10.975609756097562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2.8635180364447752</v>
      </c>
      <c r="D34" s="115">
        <v>77</v>
      </c>
      <c r="E34" s="114">
        <v>45</v>
      </c>
      <c r="F34" s="114">
        <v>116</v>
      </c>
      <c r="G34" s="114">
        <v>69</v>
      </c>
      <c r="H34" s="140">
        <v>76</v>
      </c>
      <c r="I34" s="115">
        <v>1</v>
      </c>
      <c r="J34" s="116">
        <v>1.3157894736842106</v>
      </c>
    </row>
    <row r="35" spans="1:10" s="110" customFormat="1" ht="24.95" customHeight="1" x14ac:dyDescent="0.2">
      <c r="A35" s="292" t="s">
        <v>171</v>
      </c>
      <c r="B35" s="293" t="s">
        <v>172</v>
      </c>
      <c r="C35" s="113">
        <v>27.03607288955002</v>
      </c>
      <c r="D35" s="115">
        <v>727</v>
      </c>
      <c r="E35" s="114">
        <v>420</v>
      </c>
      <c r="F35" s="114">
        <v>895</v>
      </c>
      <c r="G35" s="114">
        <v>696</v>
      </c>
      <c r="H35" s="140">
        <v>820</v>
      </c>
      <c r="I35" s="115">
        <v>-93</v>
      </c>
      <c r="J35" s="116">
        <v>-11.341463414634147</v>
      </c>
    </row>
    <row r="36" spans="1:10" s="110" customFormat="1" ht="24.95" customHeight="1" x14ac:dyDescent="0.2">
      <c r="A36" s="294" t="s">
        <v>173</v>
      </c>
      <c r="B36" s="295" t="s">
        <v>174</v>
      </c>
      <c r="C36" s="125">
        <v>70.100409074005213</v>
      </c>
      <c r="D36" s="143">
        <v>1885</v>
      </c>
      <c r="E36" s="144">
        <v>1480</v>
      </c>
      <c r="F36" s="144">
        <v>2936</v>
      </c>
      <c r="G36" s="144">
        <v>1809</v>
      </c>
      <c r="H36" s="145">
        <v>2458</v>
      </c>
      <c r="I36" s="143">
        <v>-573</v>
      </c>
      <c r="J36" s="146">
        <v>-23.311635475996745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2689</v>
      </c>
      <c r="F11" s="264">
        <v>1945</v>
      </c>
      <c r="G11" s="264">
        <v>3947</v>
      </c>
      <c r="H11" s="264">
        <v>2574</v>
      </c>
      <c r="I11" s="265">
        <v>3354</v>
      </c>
      <c r="J11" s="263">
        <v>-665</v>
      </c>
      <c r="K11" s="266">
        <v>-19.82707215265355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24.135366307177389</v>
      </c>
      <c r="E13" s="115">
        <v>649</v>
      </c>
      <c r="F13" s="114">
        <v>592</v>
      </c>
      <c r="G13" s="114">
        <v>1168</v>
      </c>
      <c r="H13" s="114">
        <v>758</v>
      </c>
      <c r="I13" s="140">
        <v>881</v>
      </c>
      <c r="J13" s="115">
        <v>-232</v>
      </c>
      <c r="K13" s="116">
        <v>-26.333711691259932</v>
      </c>
    </row>
    <row r="14" spans="1:15" ht="15.95" customHeight="1" x14ac:dyDescent="0.2">
      <c r="A14" s="306" t="s">
        <v>230</v>
      </c>
      <c r="B14" s="307"/>
      <c r="C14" s="308"/>
      <c r="D14" s="113">
        <v>62.662699888434361</v>
      </c>
      <c r="E14" s="115">
        <v>1685</v>
      </c>
      <c r="F14" s="114">
        <v>1089</v>
      </c>
      <c r="G14" s="114">
        <v>2324</v>
      </c>
      <c r="H14" s="114">
        <v>1543</v>
      </c>
      <c r="I14" s="140">
        <v>2088</v>
      </c>
      <c r="J14" s="115">
        <v>-403</v>
      </c>
      <c r="K14" s="116">
        <v>-19.300766283524904</v>
      </c>
    </row>
    <row r="15" spans="1:15" ht="15.95" customHeight="1" x14ac:dyDescent="0.2">
      <c r="A15" s="306" t="s">
        <v>231</v>
      </c>
      <c r="B15" s="307"/>
      <c r="C15" s="308"/>
      <c r="D15" s="113">
        <v>6.3220528077352176</v>
      </c>
      <c r="E15" s="115">
        <v>170</v>
      </c>
      <c r="F15" s="114">
        <v>138</v>
      </c>
      <c r="G15" s="114">
        <v>204</v>
      </c>
      <c r="H15" s="114">
        <v>146</v>
      </c>
      <c r="I15" s="140">
        <v>192</v>
      </c>
      <c r="J15" s="115">
        <v>-22</v>
      </c>
      <c r="K15" s="116">
        <v>-11.458333333333334</v>
      </c>
    </row>
    <row r="16" spans="1:15" ht="15.95" customHeight="1" x14ac:dyDescent="0.2">
      <c r="A16" s="306" t="s">
        <v>232</v>
      </c>
      <c r="B16" s="307"/>
      <c r="C16" s="308"/>
      <c r="D16" s="113">
        <v>6.3964298995909257</v>
      </c>
      <c r="E16" s="115">
        <v>172</v>
      </c>
      <c r="F16" s="114">
        <v>105</v>
      </c>
      <c r="G16" s="114">
        <v>137</v>
      </c>
      <c r="H16" s="114">
        <v>117</v>
      </c>
      <c r="I16" s="140">
        <v>178</v>
      </c>
      <c r="J16" s="115">
        <v>-6</v>
      </c>
      <c r="K16" s="116">
        <v>-3.3707865168539324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3.0122722201561918</v>
      </c>
      <c r="E18" s="115">
        <v>81</v>
      </c>
      <c r="F18" s="114">
        <v>39</v>
      </c>
      <c r="G18" s="114">
        <v>120</v>
      </c>
      <c r="H18" s="114">
        <v>58</v>
      </c>
      <c r="I18" s="140">
        <v>76</v>
      </c>
      <c r="J18" s="115">
        <v>5</v>
      </c>
      <c r="K18" s="116">
        <v>6.5789473684210522</v>
      </c>
    </row>
    <row r="19" spans="1:11" ht="14.1" customHeight="1" x14ac:dyDescent="0.2">
      <c r="A19" s="306" t="s">
        <v>235</v>
      </c>
      <c r="B19" s="307" t="s">
        <v>236</v>
      </c>
      <c r="C19" s="308"/>
      <c r="D19" s="113">
        <v>1.7478616586091484</v>
      </c>
      <c r="E19" s="115">
        <v>47</v>
      </c>
      <c r="F19" s="114">
        <v>15</v>
      </c>
      <c r="G19" s="114">
        <v>52</v>
      </c>
      <c r="H19" s="114">
        <v>29</v>
      </c>
      <c r="I19" s="140">
        <v>36</v>
      </c>
      <c r="J19" s="115">
        <v>11</v>
      </c>
      <c r="K19" s="116">
        <v>30.555555555555557</v>
      </c>
    </row>
    <row r="20" spans="1:11" ht="14.1" customHeight="1" x14ac:dyDescent="0.2">
      <c r="A20" s="306">
        <v>12</v>
      </c>
      <c r="B20" s="307" t="s">
        <v>237</v>
      </c>
      <c r="C20" s="308"/>
      <c r="D20" s="113">
        <v>2.5288211230940871</v>
      </c>
      <c r="E20" s="115">
        <v>68</v>
      </c>
      <c r="F20" s="114">
        <v>31</v>
      </c>
      <c r="G20" s="114">
        <v>51</v>
      </c>
      <c r="H20" s="114">
        <v>64</v>
      </c>
      <c r="I20" s="140">
        <v>88</v>
      </c>
      <c r="J20" s="115">
        <v>-20</v>
      </c>
      <c r="K20" s="116">
        <v>-22.727272727272727</v>
      </c>
    </row>
    <row r="21" spans="1:11" ht="14.1" customHeight="1" x14ac:dyDescent="0.2">
      <c r="A21" s="306">
        <v>21</v>
      </c>
      <c r="B21" s="307" t="s">
        <v>238</v>
      </c>
      <c r="C21" s="308"/>
      <c r="D21" s="113">
        <v>0.70658237262923018</v>
      </c>
      <c r="E21" s="115">
        <v>19</v>
      </c>
      <c r="F21" s="114">
        <v>9</v>
      </c>
      <c r="G21" s="114">
        <v>23</v>
      </c>
      <c r="H21" s="114">
        <v>7</v>
      </c>
      <c r="I21" s="140">
        <v>20</v>
      </c>
      <c r="J21" s="115">
        <v>-1</v>
      </c>
      <c r="K21" s="116">
        <v>-5</v>
      </c>
    </row>
    <row r="22" spans="1:11" ht="14.1" customHeight="1" x14ac:dyDescent="0.2">
      <c r="A22" s="306">
        <v>22</v>
      </c>
      <c r="B22" s="307" t="s">
        <v>239</v>
      </c>
      <c r="C22" s="308"/>
      <c r="D22" s="113">
        <v>1.8966158423205652</v>
      </c>
      <c r="E22" s="115">
        <v>51</v>
      </c>
      <c r="F22" s="114">
        <v>41</v>
      </c>
      <c r="G22" s="114">
        <v>103</v>
      </c>
      <c r="H22" s="114">
        <v>59</v>
      </c>
      <c r="I22" s="140">
        <v>58</v>
      </c>
      <c r="J22" s="115">
        <v>-7</v>
      </c>
      <c r="K22" s="116">
        <v>-12.068965517241379</v>
      </c>
    </row>
    <row r="23" spans="1:11" ht="14.1" customHeight="1" x14ac:dyDescent="0.2">
      <c r="A23" s="306">
        <v>23</v>
      </c>
      <c r="B23" s="307" t="s">
        <v>240</v>
      </c>
      <c r="C23" s="308"/>
      <c r="D23" s="113">
        <v>0.29750836742283376</v>
      </c>
      <c r="E23" s="115">
        <v>8</v>
      </c>
      <c r="F23" s="114">
        <v>5</v>
      </c>
      <c r="G23" s="114">
        <v>17</v>
      </c>
      <c r="H23" s="114">
        <v>4</v>
      </c>
      <c r="I23" s="140">
        <v>4</v>
      </c>
      <c r="J23" s="115">
        <v>4</v>
      </c>
      <c r="K23" s="116">
        <v>100</v>
      </c>
    </row>
    <row r="24" spans="1:11" ht="14.1" customHeight="1" x14ac:dyDescent="0.2">
      <c r="A24" s="306">
        <v>24</v>
      </c>
      <c r="B24" s="307" t="s">
        <v>241</v>
      </c>
      <c r="C24" s="308"/>
      <c r="D24" s="113">
        <v>5.5782818891781334</v>
      </c>
      <c r="E24" s="115">
        <v>150</v>
      </c>
      <c r="F24" s="114">
        <v>89</v>
      </c>
      <c r="G24" s="114">
        <v>219</v>
      </c>
      <c r="H24" s="114">
        <v>118</v>
      </c>
      <c r="I24" s="140">
        <v>156</v>
      </c>
      <c r="J24" s="115">
        <v>-6</v>
      </c>
      <c r="K24" s="116">
        <v>-3.8461538461538463</v>
      </c>
    </row>
    <row r="25" spans="1:11" ht="14.1" customHeight="1" x14ac:dyDescent="0.2">
      <c r="A25" s="306">
        <v>25</v>
      </c>
      <c r="B25" s="307" t="s">
        <v>242</v>
      </c>
      <c r="C25" s="308"/>
      <c r="D25" s="113">
        <v>7.1402008181480108</v>
      </c>
      <c r="E25" s="115">
        <v>192</v>
      </c>
      <c r="F25" s="114">
        <v>70</v>
      </c>
      <c r="G25" s="114">
        <v>189</v>
      </c>
      <c r="H25" s="114">
        <v>124</v>
      </c>
      <c r="I25" s="140">
        <v>201</v>
      </c>
      <c r="J25" s="115">
        <v>-9</v>
      </c>
      <c r="K25" s="116">
        <v>-4.4776119402985071</v>
      </c>
    </row>
    <row r="26" spans="1:11" ht="14.1" customHeight="1" x14ac:dyDescent="0.2">
      <c r="A26" s="306">
        <v>26</v>
      </c>
      <c r="B26" s="307" t="s">
        <v>243</v>
      </c>
      <c r="C26" s="308"/>
      <c r="D26" s="113">
        <v>2.4544440312383786</v>
      </c>
      <c r="E26" s="115">
        <v>66</v>
      </c>
      <c r="F26" s="114">
        <v>42</v>
      </c>
      <c r="G26" s="114">
        <v>112</v>
      </c>
      <c r="H26" s="114">
        <v>61</v>
      </c>
      <c r="I26" s="140">
        <v>97</v>
      </c>
      <c r="J26" s="115">
        <v>-31</v>
      </c>
      <c r="K26" s="116">
        <v>-31.958762886597938</v>
      </c>
    </row>
    <row r="27" spans="1:11" ht="14.1" customHeight="1" x14ac:dyDescent="0.2">
      <c r="A27" s="306">
        <v>27</v>
      </c>
      <c r="B27" s="307" t="s">
        <v>244</v>
      </c>
      <c r="C27" s="308"/>
      <c r="D27" s="113">
        <v>0.81814801041279284</v>
      </c>
      <c r="E27" s="115">
        <v>22</v>
      </c>
      <c r="F27" s="114">
        <v>14</v>
      </c>
      <c r="G27" s="114">
        <v>39</v>
      </c>
      <c r="H27" s="114">
        <v>11</v>
      </c>
      <c r="I27" s="140">
        <v>37</v>
      </c>
      <c r="J27" s="115">
        <v>-15</v>
      </c>
      <c r="K27" s="116">
        <v>-40.54054054054054</v>
      </c>
    </row>
    <row r="28" spans="1:11" ht="14.1" customHeight="1" x14ac:dyDescent="0.2">
      <c r="A28" s="306">
        <v>28</v>
      </c>
      <c r="B28" s="307" t="s">
        <v>245</v>
      </c>
      <c r="C28" s="308"/>
      <c r="D28" s="113" t="s">
        <v>514</v>
      </c>
      <c r="E28" s="115" t="s">
        <v>514</v>
      </c>
      <c r="F28" s="114" t="s">
        <v>514</v>
      </c>
      <c r="G28" s="114">
        <v>13</v>
      </c>
      <c r="H28" s="114">
        <v>4</v>
      </c>
      <c r="I28" s="140">
        <v>3</v>
      </c>
      <c r="J28" s="115" t="s">
        <v>514</v>
      </c>
      <c r="K28" s="116" t="s">
        <v>514</v>
      </c>
    </row>
    <row r="29" spans="1:11" ht="14.1" customHeight="1" x14ac:dyDescent="0.2">
      <c r="A29" s="306">
        <v>29</v>
      </c>
      <c r="B29" s="307" t="s">
        <v>246</v>
      </c>
      <c r="C29" s="308"/>
      <c r="D29" s="113">
        <v>3.904797322424693</v>
      </c>
      <c r="E29" s="115">
        <v>105</v>
      </c>
      <c r="F29" s="114">
        <v>116</v>
      </c>
      <c r="G29" s="114">
        <v>212</v>
      </c>
      <c r="H29" s="114">
        <v>168</v>
      </c>
      <c r="I29" s="140">
        <v>173</v>
      </c>
      <c r="J29" s="115">
        <v>-68</v>
      </c>
      <c r="K29" s="116">
        <v>-39.306358381502889</v>
      </c>
    </row>
    <row r="30" spans="1:11" ht="14.1" customHeight="1" x14ac:dyDescent="0.2">
      <c r="A30" s="306" t="s">
        <v>247</v>
      </c>
      <c r="B30" s="307" t="s">
        <v>248</v>
      </c>
      <c r="C30" s="308"/>
      <c r="D30" s="113">
        <v>1.9709929341762737</v>
      </c>
      <c r="E30" s="115">
        <v>53</v>
      </c>
      <c r="F30" s="114">
        <v>61</v>
      </c>
      <c r="G30" s="114">
        <v>118</v>
      </c>
      <c r="H30" s="114">
        <v>78</v>
      </c>
      <c r="I30" s="140">
        <v>66</v>
      </c>
      <c r="J30" s="115">
        <v>-13</v>
      </c>
      <c r="K30" s="116">
        <v>-19.696969696969695</v>
      </c>
    </row>
    <row r="31" spans="1:11" ht="14.1" customHeight="1" x14ac:dyDescent="0.2">
      <c r="A31" s="306" t="s">
        <v>249</v>
      </c>
      <c r="B31" s="307" t="s">
        <v>250</v>
      </c>
      <c r="C31" s="308"/>
      <c r="D31" s="113" t="s">
        <v>514</v>
      </c>
      <c r="E31" s="115" t="s">
        <v>514</v>
      </c>
      <c r="F31" s="114">
        <v>55</v>
      </c>
      <c r="G31" s="114">
        <v>84</v>
      </c>
      <c r="H31" s="114">
        <v>87</v>
      </c>
      <c r="I31" s="140">
        <v>107</v>
      </c>
      <c r="J31" s="115" t="s">
        <v>514</v>
      </c>
      <c r="K31" s="116" t="s">
        <v>514</v>
      </c>
    </row>
    <row r="32" spans="1:11" ht="14.1" customHeight="1" x14ac:dyDescent="0.2">
      <c r="A32" s="306">
        <v>31</v>
      </c>
      <c r="B32" s="307" t="s">
        <v>251</v>
      </c>
      <c r="C32" s="308"/>
      <c r="D32" s="113">
        <v>0.26031982149497956</v>
      </c>
      <c r="E32" s="115">
        <v>7</v>
      </c>
      <c r="F32" s="114">
        <v>3</v>
      </c>
      <c r="G32" s="114">
        <v>10</v>
      </c>
      <c r="H32" s="114">
        <v>6</v>
      </c>
      <c r="I32" s="140">
        <v>16</v>
      </c>
      <c r="J32" s="115">
        <v>-9</v>
      </c>
      <c r="K32" s="116">
        <v>-56.25</v>
      </c>
    </row>
    <row r="33" spans="1:11" ht="14.1" customHeight="1" x14ac:dyDescent="0.2">
      <c r="A33" s="306">
        <v>32</v>
      </c>
      <c r="B33" s="307" t="s">
        <v>252</v>
      </c>
      <c r="C33" s="308"/>
      <c r="D33" s="113">
        <v>5.2435849758274449</v>
      </c>
      <c r="E33" s="115">
        <v>141</v>
      </c>
      <c r="F33" s="114">
        <v>80</v>
      </c>
      <c r="G33" s="114">
        <v>156</v>
      </c>
      <c r="H33" s="114">
        <v>212</v>
      </c>
      <c r="I33" s="140">
        <v>147</v>
      </c>
      <c r="J33" s="115">
        <v>-6</v>
      </c>
      <c r="K33" s="116">
        <v>-4.0816326530612246</v>
      </c>
    </row>
    <row r="34" spans="1:11" ht="14.1" customHeight="1" x14ac:dyDescent="0.2">
      <c r="A34" s="306">
        <v>33</v>
      </c>
      <c r="B34" s="307" t="s">
        <v>253</v>
      </c>
      <c r="C34" s="308"/>
      <c r="D34" s="113">
        <v>1.8966158423205652</v>
      </c>
      <c r="E34" s="115">
        <v>51</v>
      </c>
      <c r="F34" s="114">
        <v>20</v>
      </c>
      <c r="G34" s="114">
        <v>45</v>
      </c>
      <c r="H34" s="114">
        <v>55</v>
      </c>
      <c r="I34" s="140">
        <v>76</v>
      </c>
      <c r="J34" s="115">
        <v>-25</v>
      </c>
      <c r="K34" s="116">
        <v>-32.89473684210526</v>
      </c>
    </row>
    <row r="35" spans="1:11" ht="14.1" customHeight="1" x14ac:dyDescent="0.2">
      <c r="A35" s="306">
        <v>34</v>
      </c>
      <c r="B35" s="307" t="s">
        <v>254</v>
      </c>
      <c r="C35" s="308"/>
      <c r="D35" s="113">
        <v>3.6816660468575679</v>
      </c>
      <c r="E35" s="115">
        <v>99</v>
      </c>
      <c r="F35" s="114">
        <v>83</v>
      </c>
      <c r="G35" s="114">
        <v>104</v>
      </c>
      <c r="H35" s="114">
        <v>73</v>
      </c>
      <c r="I35" s="140">
        <v>118</v>
      </c>
      <c r="J35" s="115">
        <v>-19</v>
      </c>
      <c r="K35" s="116">
        <v>-16.101694915254239</v>
      </c>
    </row>
    <row r="36" spans="1:11" ht="14.1" customHeight="1" x14ac:dyDescent="0.2">
      <c r="A36" s="306">
        <v>41</v>
      </c>
      <c r="B36" s="307" t="s">
        <v>255</v>
      </c>
      <c r="C36" s="308"/>
      <c r="D36" s="113">
        <v>0.66939382670137593</v>
      </c>
      <c r="E36" s="115">
        <v>18</v>
      </c>
      <c r="F36" s="114">
        <v>10</v>
      </c>
      <c r="G36" s="114">
        <v>10</v>
      </c>
      <c r="H36" s="114">
        <v>10</v>
      </c>
      <c r="I36" s="140">
        <v>13</v>
      </c>
      <c r="J36" s="115">
        <v>5</v>
      </c>
      <c r="K36" s="116">
        <v>38.46153846153846</v>
      </c>
    </row>
    <row r="37" spans="1:11" ht="14.1" customHeight="1" x14ac:dyDescent="0.2">
      <c r="A37" s="306">
        <v>42</v>
      </c>
      <c r="B37" s="307" t="s">
        <v>256</v>
      </c>
      <c r="C37" s="308"/>
      <c r="D37" s="113">
        <v>0</v>
      </c>
      <c r="E37" s="115">
        <v>0</v>
      </c>
      <c r="F37" s="114">
        <v>0</v>
      </c>
      <c r="G37" s="114">
        <v>8</v>
      </c>
      <c r="H37" s="114" t="s">
        <v>514</v>
      </c>
      <c r="I37" s="140" t="s">
        <v>514</v>
      </c>
      <c r="J37" s="115" t="s">
        <v>514</v>
      </c>
      <c r="K37" s="116" t="s">
        <v>514</v>
      </c>
    </row>
    <row r="38" spans="1:11" ht="14.1" customHeight="1" x14ac:dyDescent="0.2">
      <c r="A38" s="306">
        <v>43</v>
      </c>
      <c r="B38" s="307" t="s">
        <v>257</v>
      </c>
      <c r="C38" s="308"/>
      <c r="D38" s="113">
        <v>0.44626255113425067</v>
      </c>
      <c r="E38" s="115">
        <v>12</v>
      </c>
      <c r="F38" s="114" t="s">
        <v>514</v>
      </c>
      <c r="G38" s="114">
        <v>28</v>
      </c>
      <c r="H38" s="114" t="s">
        <v>514</v>
      </c>
      <c r="I38" s="140">
        <v>7</v>
      </c>
      <c r="J38" s="115">
        <v>5</v>
      </c>
      <c r="K38" s="116">
        <v>71.428571428571431</v>
      </c>
    </row>
    <row r="39" spans="1:11" ht="14.1" customHeight="1" x14ac:dyDescent="0.2">
      <c r="A39" s="306">
        <v>51</v>
      </c>
      <c r="B39" s="307" t="s">
        <v>258</v>
      </c>
      <c r="C39" s="308"/>
      <c r="D39" s="113">
        <v>4.4626255113425062</v>
      </c>
      <c r="E39" s="115">
        <v>120</v>
      </c>
      <c r="F39" s="114">
        <v>130</v>
      </c>
      <c r="G39" s="114">
        <v>191</v>
      </c>
      <c r="H39" s="114">
        <v>137</v>
      </c>
      <c r="I39" s="140">
        <v>160</v>
      </c>
      <c r="J39" s="115">
        <v>-40</v>
      </c>
      <c r="K39" s="116">
        <v>-25</v>
      </c>
    </row>
    <row r="40" spans="1:11" ht="14.1" customHeight="1" x14ac:dyDescent="0.2">
      <c r="A40" s="306" t="s">
        <v>259</v>
      </c>
      <c r="B40" s="307" t="s">
        <v>260</v>
      </c>
      <c r="C40" s="308"/>
      <c r="D40" s="113">
        <v>3.7560431387132764</v>
      </c>
      <c r="E40" s="115">
        <v>101</v>
      </c>
      <c r="F40" s="114">
        <v>120</v>
      </c>
      <c r="G40" s="114">
        <v>173</v>
      </c>
      <c r="H40" s="114">
        <v>122</v>
      </c>
      <c r="I40" s="140">
        <v>140</v>
      </c>
      <c r="J40" s="115">
        <v>-39</v>
      </c>
      <c r="K40" s="116">
        <v>-27.857142857142858</v>
      </c>
    </row>
    <row r="41" spans="1:11" ht="14.1" customHeight="1" x14ac:dyDescent="0.2">
      <c r="A41" s="306"/>
      <c r="B41" s="307" t="s">
        <v>261</v>
      </c>
      <c r="C41" s="308"/>
      <c r="D41" s="113">
        <v>1.8222387504648567</v>
      </c>
      <c r="E41" s="115">
        <v>49</v>
      </c>
      <c r="F41" s="114">
        <v>39</v>
      </c>
      <c r="G41" s="114">
        <v>96</v>
      </c>
      <c r="H41" s="114">
        <v>67</v>
      </c>
      <c r="I41" s="140">
        <v>78</v>
      </c>
      <c r="J41" s="115">
        <v>-29</v>
      </c>
      <c r="K41" s="116">
        <v>-37.179487179487182</v>
      </c>
    </row>
    <row r="42" spans="1:11" ht="14.1" customHeight="1" x14ac:dyDescent="0.2">
      <c r="A42" s="306">
        <v>52</v>
      </c>
      <c r="B42" s="307" t="s">
        <v>262</v>
      </c>
      <c r="C42" s="308"/>
      <c r="D42" s="113">
        <v>6.5079955373744882</v>
      </c>
      <c r="E42" s="115">
        <v>175</v>
      </c>
      <c r="F42" s="114">
        <v>92</v>
      </c>
      <c r="G42" s="114">
        <v>190</v>
      </c>
      <c r="H42" s="114">
        <v>146</v>
      </c>
      <c r="I42" s="140">
        <v>192</v>
      </c>
      <c r="J42" s="115">
        <v>-17</v>
      </c>
      <c r="K42" s="116">
        <v>-8.8541666666666661</v>
      </c>
    </row>
    <row r="43" spans="1:11" ht="14.1" customHeight="1" x14ac:dyDescent="0.2">
      <c r="A43" s="306" t="s">
        <v>263</v>
      </c>
      <c r="B43" s="307" t="s">
        <v>264</v>
      </c>
      <c r="C43" s="308"/>
      <c r="D43" s="113">
        <v>5.615470435105987</v>
      </c>
      <c r="E43" s="115">
        <v>151</v>
      </c>
      <c r="F43" s="114">
        <v>76</v>
      </c>
      <c r="G43" s="114">
        <v>166</v>
      </c>
      <c r="H43" s="114">
        <v>118</v>
      </c>
      <c r="I43" s="140">
        <v>162</v>
      </c>
      <c r="J43" s="115">
        <v>-11</v>
      </c>
      <c r="K43" s="116">
        <v>-6.7901234567901234</v>
      </c>
    </row>
    <row r="44" spans="1:11" ht="14.1" customHeight="1" x14ac:dyDescent="0.2">
      <c r="A44" s="306">
        <v>53</v>
      </c>
      <c r="B44" s="307" t="s">
        <v>265</v>
      </c>
      <c r="C44" s="308"/>
      <c r="D44" s="113">
        <v>1.0412792859799183</v>
      </c>
      <c r="E44" s="115">
        <v>28</v>
      </c>
      <c r="F44" s="114">
        <v>31</v>
      </c>
      <c r="G44" s="114">
        <v>43</v>
      </c>
      <c r="H44" s="114">
        <v>37</v>
      </c>
      <c r="I44" s="140">
        <v>37</v>
      </c>
      <c r="J44" s="115">
        <v>-9</v>
      </c>
      <c r="K44" s="116">
        <v>-24.324324324324323</v>
      </c>
    </row>
    <row r="45" spans="1:11" ht="14.1" customHeight="1" x14ac:dyDescent="0.2">
      <c r="A45" s="306" t="s">
        <v>266</v>
      </c>
      <c r="B45" s="307" t="s">
        <v>267</v>
      </c>
      <c r="C45" s="308"/>
      <c r="D45" s="113">
        <v>1.0412792859799183</v>
      </c>
      <c r="E45" s="115">
        <v>28</v>
      </c>
      <c r="F45" s="114">
        <v>30</v>
      </c>
      <c r="G45" s="114">
        <v>43</v>
      </c>
      <c r="H45" s="114">
        <v>36</v>
      </c>
      <c r="I45" s="140">
        <v>37</v>
      </c>
      <c r="J45" s="115">
        <v>-9</v>
      </c>
      <c r="K45" s="116">
        <v>-24.324324324324323</v>
      </c>
    </row>
    <row r="46" spans="1:11" ht="14.1" customHeight="1" x14ac:dyDescent="0.2">
      <c r="A46" s="306">
        <v>54</v>
      </c>
      <c r="B46" s="307" t="s">
        <v>268</v>
      </c>
      <c r="C46" s="308"/>
      <c r="D46" s="113">
        <v>1.9709929341762737</v>
      </c>
      <c r="E46" s="115">
        <v>53</v>
      </c>
      <c r="F46" s="114">
        <v>47</v>
      </c>
      <c r="G46" s="114">
        <v>83</v>
      </c>
      <c r="H46" s="114">
        <v>76</v>
      </c>
      <c r="I46" s="140">
        <v>90</v>
      </c>
      <c r="J46" s="115">
        <v>-37</v>
      </c>
      <c r="K46" s="116">
        <v>-41.111111111111114</v>
      </c>
    </row>
    <row r="47" spans="1:11" ht="14.1" customHeight="1" x14ac:dyDescent="0.2">
      <c r="A47" s="306">
        <v>61</v>
      </c>
      <c r="B47" s="307" t="s">
        <v>269</v>
      </c>
      <c r="C47" s="308"/>
      <c r="D47" s="113">
        <v>1.3387876534027519</v>
      </c>
      <c r="E47" s="115">
        <v>36</v>
      </c>
      <c r="F47" s="114">
        <v>13</v>
      </c>
      <c r="G47" s="114">
        <v>27</v>
      </c>
      <c r="H47" s="114">
        <v>24</v>
      </c>
      <c r="I47" s="140">
        <v>35</v>
      </c>
      <c r="J47" s="115">
        <v>1</v>
      </c>
      <c r="K47" s="116">
        <v>2.8571428571428572</v>
      </c>
    </row>
    <row r="48" spans="1:11" ht="14.1" customHeight="1" x14ac:dyDescent="0.2">
      <c r="A48" s="306">
        <v>62</v>
      </c>
      <c r="B48" s="307" t="s">
        <v>270</v>
      </c>
      <c r="C48" s="308"/>
      <c r="D48" s="113">
        <v>7.9583488285608031</v>
      </c>
      <c r="E48" s="115">
        <v>214</v>
      </c>
      <c r="F48" s="114">
        <v>207</v>
      </c>
      <c r="G48" s="114">
        <v>330</v>
      </c>
      <c r="H48" s="114">
        <v>230</v>
      </c>
      <c r="I48" s="140">
        <v>316</v>
      </c>
      <c r="J48" s="115">
        <v>-102</v>
      </c>
      <c r="K48" s="116">
        <v>-32.278481012658226</v>
      </c>
    </row>
    <row r="49" spans="1:11" ht="14.1" customHeight="1" x14ac:dyDescent="0.2">
      <c r="A49" s="306">
        <v>63</v>
      </c>
      <c r="B49" s="307" t="s">
        <v>271</v>
      </c>
      <c r="C49" s="308"/>
      <c r="D49" s="113">
        <v>2.8263294905169207</v>
      </c>
      <c r="E49" s="115">
        <v>76</v>
      </c>
      <c r="F49" s="114">
        <v>66</v>
      </c>
      <c r="G49" s="114">
        <v>86</v>
      </c>
      <c r="H49" s="114">
        <v>118</v>
      </c>
      <c r="I49" s="140">
        <v>84</v>
      </c>
      <c r="J49" s="115">
        <v>-8</v>
      </c>
      <c r="K49" s="116">
        <v>-9.5238095238095237</v>
      </c>
    </row>
    <row r="50" spans="1:11" ht="14.1" customHeight="1" x14ac:dyDescent="0.2">
      <c r="A50" s="306" t="s">
        <v>272</v>
      </c>
      <c r="B50" s="307" t="s">
        <v>273</v>
      </c>
      <c r="C50" s="308"/>
      <c r="D50" s="113">
        <v>0.55782818891781327</v>
      </c>
      <c r="E50" s="115">
        <v>15</v>
      </c>
      <c r="F50" s="114">
        <v>6</v>
      </c>
      <c r="G50" s="114">
        <v>14</v>
      </c>
      <c r="H50" s="114">
        <v>20</v>
      </c>
      <c r="I50" s="140">
        <v>13</v>
      </c>
      <c r="J50" s="115">
        <v>2</v>
      </c>
      <c r="K50" s="116">
        <v>15.384615384615385</v>
      </c>
    </row>
    <row r="51" spans="1:11" ht="14.1" customHeight="1" x14ac:dyDescent="0.2">
      <c r="A51" s="306" t="s">
        <v>274</v>
      </c>
      <c r="B51" s="307" t="s">
        <v>275</v>
      </c>
      <c r="C51" s="308"/>
      <c r="D51" s="113">
        <v>2.0825585719598365</v>
      </c>
      <c r="E51" s="115">
        <v>56</v>
      </c>
      <c r="F51" s="114">
        <v>59</v>
      </c>
      <c r="G51" s="114">
        <v>62</v>
      </c>
      <c r="H51" s="114">
        <v>95</v>
      </c>
      <c r="I51" s="140">
        <v>65</v>
      </c>
      <c r="J51" s="115">
        <v>-9</v>
      </c>
      <c r="K51" s="116">
        <v>-13.846153846153847</v>
      </c>
    </row>
    <row r="52" spans="1:11" ht="14.1" customHeight="1" x14ac:dyDescent="0.2">
      <c r="A52" s="306">
        <v>71</v>
      </c>
      <c r="B52" s="307" t="s">
        <v>276</v>
      </c>
      <c r="C52" s="308"/>
      <c r="D52" s="113">
        <v>5.5039047973224244</v>
      </c>
      <c r="E52" s="115">
        <v>148</v>
      </c>
      <c r="F52" s="114">
        <v>108</v>
      </c>
      <c r="G52" s="114">
        <v>175</v>
      </c>
      <c r="H52" s="114">
        <v>137</v>
      </c>
      <c r="I52" s="140">
        <v>170</v>
      </c>
      <c r="J52" s="115">
        <v>-22</v>
      </c>
      <c r="K52" s="116">
        <v>-12.941176470588236</v>
      </c>
    </row>
    <row r="53" spans="1:11" ht="14.1" customHeight="1" x14ac:dyDescent="0.2">
      <c r="A53" s="306" t="s">
        <v>277</v>
      </c>
      <c r="B53" s="307" t="s">
        <v>278</v>
      </c>
      <c r="C53" s="308"/>
      <c r="D53" s="113">
        <v>1.9709929341762737</v>
      </c>
      <c r="E53" s="115">
        <v>53</v>
      </c>
      <c r="F53" s="114">
        <v>37</v>
      </c>
      <c r="G53" s="114">
        <v>59</v>
      </c>
      <c r="H53" s="114">
        <v>39</v>
      </c>
      <c r="I53" s="140">
        <v>48</v>
      </c>
      <c r="J53" s="115">
        <v>5</v>
      </c>
      <c r="K53" s="116">
        <v>10.416666666666666</v>
      </c>
    </row>
    <row r="54" spans="1:11" ht="14.1" customHeight="1" x14ac:dyDescent="0.2">
      <c r="A54" s="306" t="s">
        <v>279</v>
      </c>
      <c r="B54" s="307" t="s">
        <v>280</v>
      </c>
      <c r="C54" s="308"/>
      <c r="D54" s="113">
        <v>2.9378951283004833</v>
      </c>
      <c r="E54" s="115">
        <v>79</v>
      </c>
      <c r="F54" s="114">
        <v>65</v>
      </c>
      <c r="G54" s="114">
        <v>109</v>
      </c>
      <c r="H54" s="114">
        <v>93</v>
      </c>
      <c r="I54" s="140">
        <v>106</v>
      </c>
      <c r="J54" s="115">
        <v>-27</v>
      </c>
      <c r="K54" s="116">
        <v>-25.471698113207548</v>
      </c>
    </row>
    <row r="55" spans="1:11" ht="14.1" customHeight="1" x14ac:dyDescent="0.2">
      <c r="A55" s="306">
        <v>72</v>
      </c>
      <c r="B55" s="307" t="s">
        <v>281</v>
      </c>
      <c r="C55" s="308"/>
      <c r="D55" s="113">
        <v>1.7850502045370027</v>
      </c>
      <c r="E55" s="115">
        <v>48</v>
      </c>
      <c r="F55" s="114">
        <v>28</v>
      </c>
      <c r="G55" s="114">
        <v>59</v>
      </c>
      <c r="H55" s="114">
        <v>26</v>
      </c>
      <c r="I55" s="140">
        <v>50</v>
      </c>
      <c r="J55" s="115">
        <v>-2</v>
      </c>
      <c r="K55" s="116">
        <v>-4</v>
      </c>
    </row>
    <row r="56" spans="1:11" ht="14.1" customHeight="1" x14ac:dyDescent="0.2">
      <c r="A56" s="306" t="s">
        <v>282</v>
      </c>
      <c r="B56" s="307" t="s">
        <v>283</v>
      </c>
      <c r="C56" s="308"/>
      <c r="D56" s="113">
        <v>0.63220528077352178</v>
      </c>
      <c r="E56" s="115">
        <v>17</v>
      </c>
      <c r="F56" s="114" t="s">
        <v>514</v>
      </c>
      <c r="G56" s="114">
        <v>21</v>
      </c>
      <c r="H56" s="114">
        <v>10</v>
      </c>
      <c r="I56" s="140">
        <v>9</v>
      </c>
      <c r="J56" s="115">
        <v>8</v>
      </c>
      <c r="K56" s="116">
        <v>88.888888888888886</v>
      </c>
    </row>
    <row r="57" spans="1:11" ht="14.1" customHeight="1" x14ac:dyDescent="0.2">
      <c r="A57" s="306" t="s">
        <v>284</v>
      </c>
      <c r="B57" s="307" t="s">
        <v>285</v>
      </c>
      <c r="C57" s="308"/>
      <c r="D57" s="113">
        <v>0.70658237262923018</v>
      </c>
      <c r="E57" s="115">
        <v>19</v>
      </c>
      <c r="F57" s="114">
        <v>20</v>
      </c>
      <c r="G57" s="114">
        <v>23</v>
      </c>
      <c r="H57" s="114">
        <v>16</v>
      </c>
      <c r="I57" s="140">
        <v>32</v>
      </c>
      <c r="J57" s="115">
        <v>-13</v>
      </c>
      <c r="K57" s="116">
        <v>-40.625</v>
      </c>
    </row>
    <row r="58" spans="1:11" ht="14.1" customHeight="1" x14ac:dyDescent="0.2">
      <c r="A58" s="306">
        <v>73</v>
      </c>
      <c r="B58" s="307" t="s">
        <v>286</v>
      </c>
      <c r="C58" s="308"/>
      <c r="D58" s="113">
        <v>2.7147638527333582</v>
      </c>
      <c r="E58" s="115">
        <v>73</v>
      </c>
      <c r="F58" s="114">
        <v>39</v>
      </c>
      <c r="G58" s="114">
        <v>93</v>
      </c>
      <c r="H58" s="114">
        <v>49</v>
      </c>
      <c r="I58" s="140">
        <v>48</v>
      </c>
      <c r="J58" s="115">
        <v>25</v>
      </c>
      <c r="K58" s="116">
        <v>52.083333333333336</v>
      </c>
    </row>
    <row r="59" spans="1:11" ht="14.1" customHeight="1" x14ac:dyDescent="0.2">
      <c r="A59" s="306" t="s">
        <v>287</v>
      </c>
      <c r="B59" s="307" t="s">
        <v>288</v>
      </c>
      <c r="C59" s="308"/>
      <c r="D59" s="113">
        <v>2.5660096690219412</v>
      </c>
      <c r="E59" s="115">
        <v>69</v>
      </c>
      <c r="F59" s="114">
        <v>34</v>
      </c>
      <c r="G59" s="114">
        <v>88</v>
      </c>
      <c r="H59" s="114">
        <v>48</v>
      </c>
      <c r="I59" s="140">
        <v>43</v>
      </c>
      <c r="J59" s="115">
        <v>26</v>
      </c>
      <c r="K59" s="116">
        <v>60.465116279069768</v>
      </c>
    </row>
    <row r="60" spans="1:11" ht="14.1" customHeight="1" x14ac:dyDescent="0.2">
      <c r="A60" s="306">
        <v>81</v>
      </c>
      <c r="B60" s="307" t="s">
        <v>289</v>
      </c>
      <c r="C60" s="308"/>
      <c r="D60" s="113">
        <v>6.4708069914466346</v>
      </c>
      <c r="E60" s="115">
        <v>174</v>
      </c>
      <c r="F60" s="114">
        <v>103</v>
      </c>
      <c r="G60" s="114">
        <v>221</v>
      </c>
      <c r="H60" s="114">
        <v>166</v>
      </c>
      <c r="I60" s="140">
        <v>150</v>
      </c>
      <c r="J60" s="115">
        <v>24</v>
      </c>
      <c r="K60" s="116">
        <v>16</v>
      </c>
    </row>
    <row r="61" spans="1:11" ht="14.1" customHeight="1" x14ac:dyDescent="0.2">
      <c r="A61" s="306" t="s">
        <v>290</v>
      </c>
      <c r="B61" s="307" t="s">
        <v>291</v>
      </c>
      <c r="C61" s="308"/>
      <c r="D61" s="113">
        <v>1.5619189289698774</v>
      </c>
      <c r="E61" s="115">
        <v>42</v>
      </c>
      <c r="F61" s="114">
        <v>21</v>
      </c>
      <c r="G61" s="114">
        <v>41</v>
      </c>
      <c r="H61" s="114">
        <v>39</v>
      </c>
      <c r="I61" s="140">
        <v>40</v>
      </c>
      <c r="J61" s="115">
        <v>2</v>
      </c>
      <c r="K61" s="116">
        <v>5</v>
      </c>
    </row>
    <row r="62" spans="1:11" ht="14.1" customHeight="1" x14ac:dyDescent="0.2">
      <c r="A62" s="306" t="s">
        <v>292</v>
      </c>
      <c r="B62" s="307" t="s">
        <v>293</v>
      </c>
      <c r="C62" s="308"/>
      <c r="D62" s="113">
        <v>2.2313127556712531</v>
      </c>
      <c r="E62" s="115">
        <v>60</v>
      </c>
      <c r="F62" s="114">
        <v>38</v>
      </c>
      <c r="G62" s="114">
        <v>116</v>
      </c>
      <c r="H62" s="114">
        <v>80</v>
      </c>
      <c r="I62" s="140">
        <v>50</v>
      </c>
      <c r="J62" s="115">
        <v>10</v>
      </c>
      <c r="K62" s="116">
        <v>20</v>
      </c>
    </row>
    <row r="63" spans="1:11" ht="14.1" customHeight="1" x14ac:dyDescent="0.2">
      <c r="A63" s="306"/>
      <c r="B63" s="307" t="s">
        <v>294</v>
      </c>
      <c r="C63" s="308"/>
      <c r="D63" s="113">
        <v>1.9338043882484195</v>
      </c>
      <c r="E63" s="115">
        <v>52</v>
      </c>
      <c r="F63" s="114">
        <v>34</v>
      </c>
      <c r="G63" s="114">
        <v>104</v>
      </c>
      <c r="H63" s="114">
        <v>76</v>
      </c>
      <c r="I63" s="140">
        <v>49</v>
      </c>
      <c r="J63" s="115">
        <v>3</v>
      </c>
      <c r="K63" s="116">
        <v>6.1224489795918364</v>
      </c>
    </row>
    <row r="64" spans="1:11" ht="14.1" customHeight="1" x14ac:dyDescent="0.2">
      <c r="A64" s="306" t="s">
        <v>295</v>
      </c>
      <c r="B64" s="307" t="s">
        <v>296</v>
      </c>
      <c r="C64" s="308"/>
      <c r="D64" s="113">
        <v>0.74377091855708444</v>
      </c>
      <c r="E64" s="115">
        <v>20</v>
      </c>
      <c r="F64" s="114">
        <v>12</v>
      </c>
      <c r="G64" s="114">
        <v>22</v>
      </c>
      <c r="H64" s="114">
        <v>13</v>
      </c>
      <c r="I64" s="140">
        <v>17</v>
      </c>
      <c r="J64" s="115">
        <v>3</v>
      </c>
      <c r="K64" s="116">
        <v>17.647058823529413</v>
      </c>
    </row>
    <row r="65" spans="1:11" ht="14.1" customHeight="1" x14ac:dyDescent="0.2">
      <c r="A65" s="306" t="s">
        <v>297</v>
      </c>
      <c r="B65" s="307" t="s">
        <v>298</v>
      </c>
      <c r="C65" s="308"/>
      <c r="D65" s="113">
        <v>1.0412792859799183</v>
      </c>
      <c r="E65" s="115">
        <v>28</v>
      </c>
      <c r="F65" s="114">
        <v>19</v>
      </c>
      <c r="G65" s="114">
        <v>25</v>
      </c>
      <c r="H65" s="114">
        <v>15</v>
      </c>
      <c r="I65" s="140">
        <v>31</v>
      </c>
      <c r="J65" s="115">
        <v>-3</v>
      </c>
      <c r="K65" s="116">
        <v>-9.67741935483871</v>
      </c>
    </row>
    <row r="66" spans="1:11" ht="14.1" customHeight="1" x14ac:dyDescent="0.2">
      <c r="A66" s="306">
        <v>82</v>
      </c>
      <c r="B66" s="307" t="s">
        <v>299</v>
      </c>
      <c r="C66" s="308"/>
      <c r="D66" s="113">
        <v>5.0204537002603198</v>
      </c>
      <c r="E66" s="115">
        <v>135</v>
      </c>
      <c r="F66" s="114">
        <v>127</v>
      </c>
      <c r="G66" s="114">
        <v>237</v>
      </c>
      <c r="H66" s="114">
        <v>134</v>
      </c>
      <c r="I66" s="140">
        <v>408</v>
      </c>
      <c r="J66" s="115">
        <v>-273</v>
      </c>
      <c r="K66" s="116">
        <v>-66.911764705882348</v>
      </c>
    </row>
    <row r="67" spans="1:11" ht="14.1" customHeight="1" x14ac:dyDescent="0.2">
      <c r="A67" s="306" t="s">
        <v>300</v>
      </c>
      <c r="B67" s="307" t="s">
        <v>301</v>
      </c>
      <c r="C67" s="308"/>
      <c r="D67" s="113">
        <v>3.3841576794347339</v>
      </c>
      <c r="E67" s="115">
        <v>91</v>
      </c>
      <c r="F67" s="114">
        <v>109</v>
      </c>
      <c r="G67" s="114">
        <v>205</v>
      </c>
      <c r="H67" s="114">
        <v>117</v>
      </c>
      <c r="I67" s="140">
        <v>390</v>
      </c>
      <c r="J67" s="115">
        <v>-299</v>
      </c>
      <c r="K67" s="116">
        <v>-76.666666666666671</v>
      </c>
    </row>
    <row r="68" spans="1:11" ht="14.1" customHeight="1" x14ac:dyDescent="0.2">
      <c r="A68" s="306" t="s">
        <v>302</v>
      </c>
      <c r="B68" s="307" t="s">
        <v>303</v>
      </c>
      <c r="C68" s="308"/>
      <c r="D68" s="113">
        <v>1.2644105615470436</v>
      </c>
      <c r="E68" s="115">
        <v>34</v>
      </c>
      <c r="F68" s="114">
        <v>12</v>
      </c>
      <c r="G68" s="114">
        <v>18</v>
      </c>
      <c r="H68" s="114">
        <v>7</v>
      </c>
      <c r="I68" s="140">
        <v>13</v>
      </c>
      <c r="J68" s="115">
        <v>21</v>
      </c>
      <c r="K68" s="116">
        <v>161.53846153846155</v>
      </c>
    </row>
    <row r="69" spans="1:11" ht="14.1" customHeight="1" x14ac:dyDescent="0.2">
      <c r="A69" s="306">
        <v>83</v>
      </c>
      <c r="B69" s="307" t="s">
        <v>304</v>
      </c>
      <c r="C69" s="308"/>
      <c r="D69" s="113">
        <v>8.9252510226850124</v>
      </c>
      <c r="E69" s="115">
        <v>240</v>
      </c>
      <c r="F69" s="114">
        <v>218</v>
      </c>
      <c r="G69" s="114">
        <v>571</v>
      </c>
      <c r="H69" s="114">
        <v>188</v>
      </c>
      <c r="I69" s="140">
        <v>237</v>
      </c>
      <c r="J69" s="115">
        <v>3</v>
      </c>
      <c r="K69" s="116">
        <v>1.2658227848101267</v>
      </c>
    </row>
    <row r="70" spans="1:11" ht="14.1" customHeight="1" x14ac:dyDescent="0.2">
      <c r="A70" s="306" t="s">
        <v>305</v>
      </c>
      <c r="B70" s="307" t="s">
        <v>306</v>
      </c>
      <c r="C70" s="308"/>
      <c r="D70" s="113">
        <v>8.3674228337672005</v>
      </c>
      <c r="E70" s="115">
        <v>225</v>
      </c>
      <c r="F70" s="114">
        <v>190</v>
      </c>
      <c r="G70" s="114">
        <v>519</v>
      </c>
      <c r="H70" s="114">
        <v>161</v>
      </c>
      <c r="I70" s="140">
        <v>211</v>
      </c>
      <c r="J70" s="115">
        <v>14</v>
      </c>
      <c r="K70" s="116">
        <v>6.6350710900473935</v>
      </c>
    </row>
    <row r="71" spans="1:11" ht="14.1" customHeight="1" x14ac:dyDescent="0.2">
      <c r="A71" s="306"/>
      <c r="B71" s="307" t="s">
        <v>307</v>
      </c>
      <c r="C71" s="308"/>
      <c r="D71" s="113">
        <v>4.4998140572703607</v>
      </c>
      <c r="E71" s="115">
        <v>121</v>
      </c>
      <c r="F71" s="114">
        <v>83</v>
      </c>
      <c r="G71" s="114">
        <v>169</v>
      </c>
      <c r="H71" s="114">
        <v>80</v>
      </c>
      <c r="I71" s="140">
        <v>119</v>
      </c>
      <c r="J71" s="115">
        <v>2</v>
      </c>
      <c r="K71" s="116">
        <v>1.680672268907563</v>
      </c>
    </row>
    <row r="72" spans="1:11" ht="14.1" customHeight="1" x14ac:dyDescent="0.2">
      <c r="A72" s="306">
        <v>84</v>
      </c>
      <c r="B72" s="307" t="s">
        <v>308</v>
      </c>
      <c r="C72" s="308"/>
      <c r="D72" s="113">
        <v>0.96690219412420975</v>
      </c>
      <c r="E72" s="115">
        <v>26</v>
      </c>
      <c r="F72" s="114">
        <v>25</v>
      </c>
      <c r="G72" s="114">
        <v>39</v>
      </c>
      <c r="H72" s="114">
        <v>20</v>
      </c>
      <c r="I72" s="140">
        <v>34</v>
      </c>
      <c r="J72" s="115">
        <v>-8</v>
      </c>
      <c r="K72" s="116">
        <v>-23.529411764705884</v>
      </c>
    </row>
    <row r="73" spans="1:11" ht="14.1" customHeight="1" x14ac:dyDescent="0.2">
      <c r="A73" s="306" t="s">
        <v>309</v>
      </c>
      <c r="B73" s="307" t="s">
        <v>310</v>
      </c>
      <c r="C73" s="308"/>
      <c r="D73" s="113">
        <v>0.52063964298995913</v>
      </c>
      <c r="E73" s="115">
        <v>14</v>
      </c>
      <c r="F73" s="114">
        <v>6</v>
      </c>
      <c r="G73" s="114">
        <v>18</v>
      </c>
      <c r="H73" s="114">
        <v>3</v>
      </c>
      <c r="I73" s="140">
        <v>21</v>
      </c>
      <c r="J73" s="115">
        <v>-7</v>
      </c>
      <c r="K73" s="116">
        <v>-33.333333333333336</v>
      </c>
    </row>
    <row r="74" spans="1:11" ht="14.1" customHeight="1" x14ac:dyDescent="0.2">
      <c r="A74" s="306" t="s">
        <v>311</v>
      </c>
      <c r="B74" s="307" t="s">
        <v>312</v>
      </c>
      <c r="C74" s="308"/>
      <c r="D74" s="113">
        <v>0.33469691335068796</v>
      </c>
      <c r="E74" s="115">
        <v>9</v>
      </c>
      <c r="F74" s="114">
        <v>14</v>
      </c>
      <c r="G74" s="114">
        <v>10</v>
      </c>
      <c r="H74" s="114">
        <v>5</v>
      </c>
      <c r="I74" s="140">
        <v>7</v>
      </c>
      <c r="J74" s="115">
        <v>2</v>
      </c>
      <c r="K74" s="116">
        <v>28.571428571428573</v>
      </c>
    </row>
    <row r="75" spans="1:11" ht="14.1" customHeight="1" x14ac:dyDescent="0.2">
      <c r="A75" s="306" t="s">
        <v>313</v>
      </c>
      <c r="B75" s="307" t="s">
        <v>314</v>
      </c>
      <c r="C75" s="308"/>
      <c r="D75" s="113" t="s">
        <v>514</v>
      </c>
      <c r="E75" s="115" t="s">
        <v>514</v>
      </c>
      <c r="F75" s="114">
        <v>0</v>
      </c>
      <c r="G75" s="114">
        <v>0</v>
      </c>
      <c r="H75" s="114" t="s">
        <v>514</v>
      </c>
      <c r="I75" s="140" t="s">
        <v>514</v>
      </c>
      <c r="J75" s="115" t="s">
        <v>514</v>
      </c>
      <c r="K75" s="116" t="s">
        <v>514</v>
      </c>
    </row>
    <row r="76" spans="1:11" ht="14.1" customHeight="1" x14ac:dyDescent="0.2">
      <c r="A76" s="306">
        <v>91</v>
      </c>
      <c r="B76" s="307" t="s">
        <v>315</v>
      </c>
      <c r="C76" s="308"/>
      <c r="D76" s="113">
        <v>0.29750836742283376</v>
      </c>
      <c r="E76" s="115">
        <v>8</v>
      </c>
      <c r="F76" s="114">
        <v>9</v>
      </c>
      <c r="G76" s="114" t="s">
        <v>514</v>
      </c>
      <c r="H76" s="114">
        <v>12</v>
      </c>
      <c r="I76" s="140" t="s">
        <v>514</v>
      </c>
      <c r="J76" s="115" t="s">
        <v>514</v>
      </c>
      <c r="K76" s="116" t="s">
        <v>514</v>
      </c>
    </row>
    <row r="77" spans="1:11" ht="14.1" customHeight="1" x14ac:dyDescent="0.2">
      <c r="A77" s="306">
        <v>92</v>
      </c>
      <c r="B77" s="307" t="s">
        <v>316</v>
      </c>
      <c r="C77" s="308"/>
      <c r="D77" s="113">
        <v>0.48345109706210487</v>
      </c>
      <c r="E77" s="115">
        <v>13</v>
      </c>
      <c r="F77" s="114">
        <v>16</v>
      </c>
      <c r="G77" s="114">
        <v>9</v>
      </c>
      <c r="H77" s="114">
        <v>9</v>
      </c>
      <c r="I77" s="140">
        <v>9</v>
      </c>
      <c r="J77" s="115">
        <v>4</v>
      </c>
      <c r="K77" s="116">
        <v>44.444444444444443</v>
      </c>
    </row>
    <row r="78" spans="1:11" ht="14.1" customHeight="1" x14ac:dyDescent="0.2">
      <c r="A78" s="306">
        <v>93</v>
      </c>
      <c r="B78" s="307" t="s">
        <v>317</v>
      </c>
      <c r="C78" s="308"/>
      <c r="D78" s="113" t="s">
        <v>514</v>
      </c>
      <c r="E78" s="115" t="s">
        <v>514</v>
      </c>
      <c r="F78" s="114">
        <v>0</v>
      </c>
      <c r="G78" s="114" t="s">
        <v>514</v>
      </c>
      <c r="H78" s="114" t="s">
        <v>514</v>
      </c>
      <c r="I78" s="140" t="s">
        <v>514</v>
      </c>
      <c r="J78" s="115" t="s">
        <v>514</v>
      </c>
      <c r="K78" s="116" t="s">
        <v>514</v>
      </c>
    </row>
    <row r="79" spans="1:11" ht="14.1" customHeight="1" x14ac:dyDescent="0.2">
      <c r="A79" s="306">
        <v>94</v>
      </c>
      <c r="B79" s="307" t="s">
        <v>318</v>
      </c>
      <c r="C79" s="308"/>
      <c r="D79" s="113">
        <v>0.48345109706210487</v>
      </c>
      <c r="E79" s="115">
        <v>13</v>
      </c>
      <c r="F79" s="114">
        <v>10</v>
      </c>
      <c r="G79" s="114">
        <v>13</v>
      </c>
      <c r="H79" s="114">
        <v>15</v>
      </c>
      <c r="I79" s="140">
        <v>22</v>
      </c>
      <c r="J79" s="115">
        <v>-9</v>
      </c>
      <c r="K79" s="116">
        <v>-40.909090909090907</v>
      </c>
    </row>
    <row r="80" spans="1:11" ht="14.1" customHeight="1" x14ac:dyDescent="0.2">
      <c r="A80" s="306" t="s">
        <v>319</v>
      </c>
      <c r="B80" s="307" t="s">
        <v>320</v>
      </c>
      <c r="C80" s="308"/>
      <c r="D80" s="113">
        <v>0</v>
      </c>
      <c r="E80" s="115">
        <v>0</v>
      </c>
      <c r="F80" s="114">
        <v>0</v>
      </c>
      <c r="G80" s="114">
        <v>0</v>
      </c>
      <c r="H80" s="114" t="s">
        <v>514</v>
      </c>
      <c r="I80" s="140" t="s">
        <v>514</v>
      </c>
      <c r="J80" s="115" t="s">
        <v>514</v>
      </c>
      <c r="K80" s="116" t="s">
        <v>514</v>
      </c>
    </row>
    <row r="81" spans="1:11" ht="14.1" customHeight="1" x14ac:dyDescent="0.2">
      <c r="A81" s="310" t="s">
        <v>321</v>
      </c>
      <c r="B81" s="311" t="s">
        <v>334</v>
      </c>
      <c r="C81" s="312"/>
      <c r="D81" s="125">
        <v>0.48345109706210487</v>
      </c>
      <c r="E81" s="143">
        <v>13</v>
      </c>
      <c r="F81" s="144">
        <v>21</v>
      </c>
      <c r="G81" s="144">
        <v>114</v>
      </c>
      <c r="H81" s="144">
        <v>10</v>
      </c>
      <c r="I81" s="145">
        <v>15</v>
      </c>
      <c r="J81" s="143">
        <v>-2</v>
      </c>
      <c r="K81" s="146">
        <v>-13.333333333333334</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3233</v>
      </c>
      <c r="E11" s="114">
        <v>2544</v>
      </c>
      <c r="F11" s="114">
        <v>3524</v>
      </c>
      <c r="G11" s="114">
        <v>2544</v>
      </c>
      <c r="H11" s="140">
        <v>3627</v>
      </c>
      <c r="I11" s="115">
        <v>-394</v>
      </c>
      <c r="J11" s="116">
        <v>-10.862972153294734</v>
      </c>
    </row>
    <row r="12" spans="1:15" s="110" customFormat="1" ht="24.95" customHeight="1" x14ac:dyDescent="0.2">
      <c r="A12" s="193" t="s">
        <v>132</v>
      </c>
      <c r="B12" s="194" t="s">
        <v>133</v>
      </c>
      <c r="C12" s="113">
        <v>2.6291370244355088</v>
      </c>
      <c r="D12" s="115">
        <v>85</v>
      </c>
      <c r="E12" s="114">
        <v>98</v>
      </c>
      <c r="F12" s="114">
        <v>99</v>
      </c>
      <c r="G12" s="114">
        <v>61</v>
      </c>
      <c r="H12" s="140">
        <v>76</v>
      </c>
      <c r="I12" s="115">
        <v>9</v>
      </c>
      <c r="J12" s="116">
        <v>11.842105263157896</v>
      </c>
    </row>
    <row r="13" spans="1:15" s="110" customFormat="1" ht="24.95" customHeight="1" x14ac:dyDescent="0.2">
      <c r="A13" s="193" t="s">
        <v>134</v>
      </c>
      <c r="B13" s="199" t="s">
        <v>214</v>
      </c>
      <c r="C13" s="113">
        <v>2.257964738632849</v>
      </c>
      <c r="D13" s="115">
        <v>73</v>
      </c>
      <c r="E13" s="114">
        <v>78</v>
      </c>
      <c r="F13" s="114">
        <v>57</v>
      </c>
      <c r="G13" s="114">
        <v>51</v>
      </c>
      <c r="H13" s="140">
        <v>75</v>
      </c>
      <c r="I13" s="115">
        <v>-2</v>
      </c>
      <c r="J13" s="116">
        <v>-2.6666666666666665</v>
      </c>
    </row>
    <row r="14" spans="1:15" s="287" customFormat="1" ht="24.95" customHeight="1" x14ac:dyDescent="0.2">
      <c r="A14" s="193" t="s">
        <v>215</v>
      </c>
      <c r="B14" s="199" t="s">
        <v>137</v>
      </c>
      <c r="C14" s="113">
        <v>20.847510052582741</v>
      </c>
      <c r="D14" s="115">
        <v>674</v>
      </c>
      <c r="E14" s="114">
        <v>355</v>
      </c>
      <c r="F14" s="114">
        <v>473</v>
      </c>
      <c r="G14" s="114">
        <v>372</v>
      </c>
      <c r="H14" s="140">
        <v>445</v>
      </c>
      <c r="I14" s="115">
        <v>229</v>
      </c>
      <c r="J14" s="116">
        <v>51.460674157303373</v>
      </c>
      <c r="K14" s="110"/>
      <c r="L14" s="110"/>
      <c r="M14" s="110"/>
      <c r="N14" s="110"/>
      <c r="O14" s="110"/>
    </row>
    <row r="15" spans="1:15" s="110" customFormat="1" ht="24.95" customHeight="1" x14ac:dyDescent="0.2">
      <c r="A15" s="193" t="s">
        <v>216</v>
      </c>
      <c r="B15" s="199" t="s">
        <v>217</v>
      </c>
      <c r="C15" s="113">
        <v>3.0931023816888339</v>
      </c>
      <c r="D15" s="115">
        <v>100</v>
      </c>
      <c r="E15" s="114">
        <v>83</v>
      </c>
      <c r="F15" s="114">
        <v>110</v>
      </c>
      <c r="G15" s="114">
        <v>104</v>
      </c>
      <c r="H15" s="140">
        <v>91</v>
      </c>
      <c r="I15" s="115">
        <v>9</v>
      </c>
      <c r="J15" s="116">
        <v>9.8901098901098905</v>
      </c>
    </row>
    <row r="16" spans="1:15" s="287" customFormat="1" ht="24.95" customHeight="1" x14ac:dyDescent="0.2">
      <c r="A16" s="193" t="s">
        <v>218</v>
      </c>
      <c r="B16" s="199" t="s">
        <v>141</v>
      </c>
      <c r="C16" s="113">
        <v>14.166408908134859</v>
      </c>
      <c r="D16" s="115">
        <v>458</v>
      </c>
      <c r="E16" s="114">
        <v>192</v>
      </c>
      <c r="F16" s="114">
        <v>274</v>
      </c>
      <c r="G16" s="114">
        <v>197</v>
      </c>
      <c r="H16" s="140">
        <v>237</v>
      </c>
      <c r="I16" s="115">
        <v>221</v>
      </c>
      <c r="J16" s="116">
        <v>93.248945147679322</v>
      </c>
      <c r="K16" s="110"/>
      <c r="L16" s="110"/>
      <c r="M16" s="110"/>
      <c r="N16" s="110"/>
      <c r="O16" s="110"/>
    </row>
    <row r="17" spans="1:15" s="110" customFormat="1" ht="24.95" customHeight="1" x14ac:dyDescent="0.2">
      <c r="A17" s="193" t="s">
        <v>142</v>
      </c>
      <c r="B17" s="199" t="s">
        <v>220</v>
      </c>
      <c r="C17" s="113">
        <v>3.5879987627590473</v>
      </c>
      <c r="D17" s="115">
        <v>116</v>
      </c>
      <c r="E17" s="114">
        <v>80</v>
      </c>
      <c r="F17" s="114">
        <v>89</v>
      </c>
      <c r="G17" s="114">
        <v>71</v>
      </c>
      <c r="H17" s="140">
        <v>117</v>
      </c>
      <c r="I17" s="115">
        <v>-1</v>
      </c>
      <c r="J17" s="116">
        <v>-0.85470085470085466</v>
      </c>
    </row>
    <row r="18" spans="1:15" s="287" customFormat="1" ht="24.95" customHeight="1" x14ac:dyDescent="0.2">
      <c r="A18" s="201" t="s">
        <v>144</v>
      </c>
      <c r="B18" s="202" t="s">
        <v>145</v>
      </c>
      <c r="C18" s="113">
        <v>8.908134859263841</v>
      </c>
      <c r="D18" s="115">
        <v>288</v>
      </c>
      <c r="E18" s="114">
        <v>286</v>
      </c>
      <c r="F18" s="114">
        <v>245</v>
      </c>
      <c r="G18" s="114">
        <v>277</v>
      </c>
      <c r="H18" s="140">
        <v>325</v>
      </c>
      <c r="I18" s="115">
        <v>-37</v>
      </c>
      <c r="J18" s="116">
        <v>-11.384615384615385</v>
      </c>
      <c r="K18" s="110"/>
      <c r="L18" s="110"/>
      <c r="M18" s="110"/>
      <c r="N18" s="110"/>
      <c r="O18" s="110"/>
    </row>
    <row r="19" spans="1:15" s="110" customFormat="1" ht="24.95" customHeight="1" x14ac:dyDescent="0.2">
      <c r="A19" s="193" t="s">
        <v>146</v>
      </c>
      <c r="B19" s="199" t="s">
        <v>147</v>
      </c>
      <c r="C19" s="113">
        <v>13.795236622332199</v>
      </c>
      <c r="D19" s="115">
        <v>446</v>
      </c>
      <c r="E19" s="114">
        <v>339</v>
      </c>
      <c r="F19" s="114">
        <v>500</v>
      </c>
      <c r="G19" s="114">
        <v>326</v>
      </c>
      <c r="H19" s="140">
        <v>609</v>
      </c>
      <c r="I19" s="115">
        <v>-163</v>
      </c>
      <c r="J19" s="116">
        <v>-26.765188834154351</v>
      </c>
    </row>
    <row r="20" spans="1:15" s="287" customFormat="1" ht="24.95" customHeight="1" x14ac:dyDescent="0.2">
      <c r="A20" s="193" t="s">
        <v>148</v>
      </c>
      <c r="B20" s="199" t="s">
        <v>149</v>
      </c>
      <c r="C20" s="113">
        <v>7.2378595731518711</v>
      </c>
      <c r="D20" s="115">
        <v>234</v>
      </c>
      <c r="E20" s="114">
        <v>198</v>
      </c>
      <c r="F20" s="114">
        <v>208</v>
      </c>
      <c r="G20" s="114">
        <v>172</v>
      </c>
      <c r="H20" s="140">
        <v>202</v>
      </c>
      <c r="I20" s="115">
        <v>32</v>
      </c>
      <c r="J20" s="116">
        <v>15.841584158415841</v>
      </c>
      <c r="K20" s="110"/>
      <c r="L20" s="110"/>
      <c r="M20" s="110"/>
      <c r="N20" s="110"/>
      <c r="O20" s="110"/>
    </row>
    <row r="21" spans="1:15" s="110" customFormat="1" ht="24.95" customHeight="1" x14ac:dyDescent="0.2">
      <c r="A21" s="201" t="s">
        <v>150</v>
      </c>
      <c r="B21" s="202" t="s">
        <v>151</v>
      </c>
      <c r="C21" s="113">
        <v>5.3201360965047941</v>
      </c>
      <c r="D21" s="115">
        <v>172</v>
      </c>
      <c r="E21" s="114">
        <v>175</v>
      </c>
      <c r="F21" s="114">
        <v>162</v>
      </c>
      <c r="G21" s="114">
        <v>167</v>
      </c>
      <c r="H21" s="140">
        <v>160</v>
      </c>
      <c r="I21" s="115">
        <v>12</v>
      </c>
      <c r="J21" s="116">
        <v>7.5</v>
      </c>
    </row>
    <row r="22" spans="1:15" s="110" customFormat="1" ht="24.95" customHeight="1" x14ac:dyDescent="0.2">
      <c r="A22" s="201" t="s">
        <v>152</v>
      </c>
      <c r="B22" s="199" t="s">
        <v>153</v>
      </c>
      <c r="C22" s="113">
        <v>0.24744819053510672</v>
      </c>
      <c r="D22" s="115">
        <v>8</v>
      </c>
      <c r="E22" s="114">
        <v>5</v>
      </c>
      <c r="F22" s="114">
        <v>35</v>
      </c>
      <c r="G22" s="114">
        <v>5</v>
      </c>
      <c r="H22" s="140">
        <v>15</v>
      </c>
      <c r="I22" s="115">
        <v>-7</v>
      </c>
      <c r="J22" s="116">
        <v>-46.666666666666664</v>
      </c>
    </row>
    <row r="23" spans="1:15" s="110" customFormat="1" ht="24.95" customHeight="1" x14ac:dyDescent="0.2">
      <c r="A23" s="193" t="s">
        <v>154</v>
      </c>
      <c r="B23" s="199" t="s">
        <v>155</v>
      </c>
      <c r="C23" s="113">
        <v>0.64955150015465513</v>
      </c>
      <c r="D23" s="115">
        <v>21</v>
      </c>
      <c r="E23" s="114">
        <v>15</v>
      </c>
      <c r="F23" s="114">
        <v>15</v>
      </c>
      <c r="G23" s="114">
        <v>21</v>
      </c>
      <c r="H23" s="140">
        <v>17</v>
      </c>
      <c r="I23" s="115">
        <v>4</v>
      </c>
      <c r="J23" s="116">
        <v>23.529411764705884</v>
      </c>
    </row>
    <row r="24" spans="1:15" s="110" customFormat="1" ht="24.95" customHeight="1" x14ac:dyDescent="0.2">
      <c r="A24" s="193" t="s">
        <v>156</v>
      </c>
      <c r="B24" s="199" t="s">
        <v>221</v>
      </c>
      <c r="C24" s="113">
        <v>2.8147231673368389</v>
      </c>
      <c r="D24" s="115">
        <v>91</v>
      </c>
      <c r="E24" s="114">
        <v>65</v>
      </c>
      <c r="F24" s="114">
        <v>74</v>
      </c>
      <c r="G24" s="114">
        <v>54</v>
      </c>
      <c r="H24" s="140">
        <v>92</v>
      </c>
      <c r="I24" s="115">
        <v>-1</v>
      </c>
      <c r="J24" s="116">
        <v>-1.0869565217391304</v>
      </c>
    </row>
    <row r="25" spans="1:15" s="110" customFormat="1" ht="24.95" customHeight="1" x14ac:dyDescent="0.2">
      <c r="A25" s="193" t="s">
        <v>222</v>
      </c>
      <c r="B25" s="204" t="s">
        <v>159</v>
      </c>
      <c r="C25" s="113">
        <v>5.5985153108567891</v>
      </c>
      <c r="D25" s="115">
        <v>181</v>
      </c>
      <c r="E25" s="114">
        <v>133</v>
      </c>
      <c r="F25" s="114">
        <v>179</v>
      </c>
      <c r="G25" s="114">
        <v>179</v>
      </c>
      <c r="H25" s="140">
        <v>252</v>
      </c>
      <c r="I25" s="115">
        <v>-71</v>
      </c>
      <c r="J25" s="116">
        <v>-28.174603174603174</v>
      </c>
    </row>
    <row r="26" spans="1:15" s="110" customFormat="1" ht="24.95" customHeight="1" x14ac:dyDescent="0.2">
      <c r="A26" s="201">
        <v>782.78300000000002</v>
      </c>
      <c r="B26" s="203" t="s">
        <v>160</v>
      </c>
      <c r="C26" s="113">
        <v>5.1036189297865757</v>
      </c>
      <c r="D26" s="115">
        <v>165</v>
      </c>
      <c r="E26" s="114">
        <v>152</v>
      </c>
      <c r="F26" s="114">
        <v>224</v>
      </c>
      <c r="G26" s="114">
        <v>156</v>
      </c>
      <c r="H26" s="140">
        <v>188</v>
      </c>
      <c r="I26" s="115">
        <v>-23</v>
      </c>
      <c r="J26" s="116">
        <v>-12.23404255319149</v>
      </c>
    </row>
    <row r="27" spans="1:15" s="110" customFormat="1" ht="24.95" customHeight="1" x14ac:dyDescent="0.2">
      <c r="A27" s="193" t="s">
        <v>161</v>
      </c>
      <c r="B27" s="199" t="s">
        <v>162</v>
      </c>
      <c r="C27" s="113">
        <v>4.3612743581812561</v>
      </c>
      <c r="D27" s="115">
        <v>141</v>
      </c>
      <c r="E27" s="114">
        <v>78</v>
      </c>
      <c r="F27" s="114">
        <v>135</v>
      </c>
      <c r="G27" s="114">
        <v>99</v>
      </c>
      <c r="H27" s="140">
        <v>163</v>
      </c>
      <c r="I27" s="115">
        <v>-22</v>
      </c>
      <c r="J27" s="116">
        <v>-13.496932515337424</v>
      </c>
    </row>
    <row r="28" spans="1:15" s="110" customFormat="1" ht="24.95" customHeight="1" x14ac:dyDescent="0.2">
      <c r="A28" s="193" t="s">
        <v>163</v>
      </c>
      <c r="B28" s="199" t="s">
        <v>164</v>
      </c>
      <c r="C28" s="113">
        <v>4.2684812867305908</v>
      </c>
      <c r="D28" s="115">
        <v>138</v>
      </c>
      <c r="E28" s="114">
        <v>84</v>
      </c>
      <c r="F28" s="114">
        <v>396</v>
      </c>
      <c r="G28" s="114">
        <v>73</v>
      </c>
      <c r="H28" s="140">
        <v>123</v>
      </c>
      <c r="I28" s="115">
        <v>15</v>
      </c>
      <c r="J28" s="116">
        <v>12.195121951219512</v>
      </c>
    </row>
    <row r="29" spans="1:15" s="110" customFormat="1" ht="24.95" customHeight="1" x14ac:dyDescent="0.2">
      <c r="A29" s="193">
        <v>86</v>
      </c>
      <c r="B29" s="199" t="s">
        <v>165</v>
      </c>
      <c r="C29" s="113">
        <v>3.8663779771110423</v>
      </c>
      <c r="D29" s="115">
        <v>125</v>
      </c>
      <c r="E29" s="114">
        <v>129</v>
      </c>
      <c r="F29" s="114">
        <v>150</v>
      </c>
      <c r="G29" s="114">
        <v>139</v>
      </c>
      <c r="H29" s="140">
        <v>132</v>
      </c>
      <c r="I29" s="115">
        <v>-7</v>
      </c>
      <c r="J29" s="116">
        <v>-5.3030303030303028</v>
      </c>
    </row>
    <row r="30" spans="1:15" s="110" customFormat="1" ht="24.95" customHeight="1" x14ac:dyDescent="0.2">
      <c r="A30" s="193">
        <v>87.88</v>
      </c>
      <c r="B30" s="204" t="s">
        <v>166</v>
      </c>
      <c r="C30" s="113">
        <v>8.877203835446954</v>
      </c>
      <c r="D30" s="115">
        <v>287</v>
      </c>
      <c r="E30" s="114">
        <v>268</v>
      </c>
      <c r="F30" s="114">
        <v>478</v>
      </c>
      <c r="G30" s="114">
        <v>316</v>
      </c>
      <c r="H30" s="140">
        <v>658</v>
      </c>
      <c r="I30" s="115">
        <v>-371</v>
      </c>
      <c r="J30" s="116">
        <v>-56.382978723404257</v>
      </c>
    </row>
    <row r="31" spans="1:15" s="110" customFormat="1" ht="24.95" customHeight="1" x14ac:dyDescent="0.2">
      <c r="A31" s="193" t="s">
        <v>167</v>
      </c>
      <c r="B31" s="199" t="s">
        <v>168</v>
      </c>
      <c r="C31" s="113">
        <v>3.2168264769563875</v>
      </c>
      <c r="D31" s="115">
        <v>104</v>
      </c>
      <c r="E31" s="114">
        <v>86</v>
      </c>
      <c r="F31" s="114">
        <v>94</v>
      </c>
      <c r="G31" s="114">
        <v>76</v>
      </c>
      <c r="H31" s="140">
        <v>95</v>
      </c>
      <c r="I31" s="115">
        <v>9</v>
      </c>
      <c r="J31" s="116">
        <v>9.473684210526315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2.6291370244355088</v>
      </c>
      <c r="D34" s="115">
        <v>85</v>
      </c>
      <c r="E34" s="114">
        <v>98</v>
      </c>
      <c r="F34" s="114">
        <v>99</v>
      </c>
      <c r="G34" s="114">
        <v>61</v>
      </c>
      <c r="H34" s="140">
        <v>76</v>
      </c>
      <c r="I34" s="115">
        <v>9</v>
      </c>
      <c r="J34" s="116">
        <v>11.842105263157896</v>
      </c>
    </row>
    <row r="35" spans="1:10" s="110" customFormat="1" ht="24.95" customHeight="1" x14ac:dyDescent="0.2">
      <c r="A35" s="292" t="s">
        <v>171</v>
      </c>
      <c r="B35" s="293" t="s">
        <v>172</v>
      </c>
      <c r="C35" s="113">
        <v>32.013609650479431</v>
      </c>
      <c r="D35" s="115">
        <v>1035</v>
      </c>
      <c r="E35" s="114">
        <v>719</v>
      </c>
      <c r="F35" s="114">
        <v>775</v>
      </c>
      <c r="G35" s="114">
        <v>700</v>
      </c>
      <c r="H35" s="140">
        <v>845</v>
      </c>
      <c r="I35" s="115">
        <v>190</v>
      </c>
      <c r="J35" s="116">
        <v>22.485207100591715</v>
      </c>
    </row>
    <row r="36" spans="1:10" s="110" customFormat="1" ht="24.95" customHeight="1" x14ac:dyDescent="0.2">
      <c r="A36" s="294" t="s">
        <v>173</v>
      </c>
      <c r="B36" s="295" t="s">
        <v>174</v>
      </c>
      <c r="C36" s="125">
        <v>65.357253325085054</v>
      </c>
      <c r="D36" s="143">
        <v>2113</v>
      </c>
      <c r="E36" s="144">
        <v>1727</v>
      </c>
      <c r="F36" s="144">
        <v>2650</v>
      </c>
      <c r="G36" s="144">
        <v>1783</v>
      </c>
      <c r="H36" s="145">
        <v>2706</v>
      </c>
      <c r="I36" s="143">
        <v>-593</v>
      </c>
      <c r="J36" s="146">
        <v>-21.914264597191426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3233</v>
      </c>
      <c r="F11" s="264">
        <v>2544</v>
      </c>
      <c r="G11" s="264">
        <v>3524</v>
      </c>
      <c r="H11" s="264">
        <v>2544</v>
      </c>
      <c r="I11" s="265">
        <v>3627</v>
      </c>
      <c r="J11" s="263">
        <v>-394</v>
      </c>
      <c r="K11" s="266">
        <v>-10.862972153294734</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22.548716362511598</v>
      </c>
      <c r="E13" s="115">
        <v>729</v>
      </c>
      <c r="F13" s="114">
        <v>665</v>
      </c>
      <c r="G13" s="114">
        <v>1123</v>
      </c>
      <c r="H13" s="114">
        <v>602</v>
      </c>
      <c r="I13" s="140">
        <v>887</v>
      </c>
      <c r="J13" s="115">
        <v>-158</v>
      </c>
      <c r="K13" s="116">
        <v>-17.812852311161219</v>
      </c>
    </row>
    <row r="14" spans="1:17" ht="15.95" customHeight="1" x14ac:dyDescent="0.2">
      <c r="A14" s="306" t="s">
        <v>230</v>
      </c>
      <c r="B14" s="307"/>
      <c r="C14" s="308"/>
      <c r="D14" s="113">
        <v>64.1818744200433</v>
      </c>
      <c r="E14" s="115">
        <v>2075</v>
      </c>
      <c r="F14" s="114">
        <v>1578</v>
      </c>
      <c r="G14" s="114">
        <v>1953</v>
      </c>
      <c r="H14" s="114">
        <v>1592</v>
      </c>
      <c r="I14" s="140">
        <v>2230</v>
      </c>
      <c r="J14" s="115">
        <v>-155</v>
      </c>
      <c r="K14" s="116">
        <v>-6.9506726457399104</v>
      </c>
    </row>
    <row r="15" spans="1:17" ht="15.95" customHeight="1" x14ac:dyDescent="0.2">
      <c r="A15" s="306" t="s">
        <v>231</v>
      </c>
      <c r="B15" s="307"/>
      <c r="C15" s="308"/>
      <c r="D15" s="113">
        <v>6.5883080729972159</v>
      </c>
      <c r="E15" s="115">
        <v>213</v>
      </c>
      <c r="F15" s="114">
        <v>152</v>
      </c>
      <c r="G15" s="114">
        <v>184</v>
      </c>
      <c r="H15" s="114">
        <v>180</v>
      </c>
      <c r="I15" s="140">
        <v>257</v>
      </c>
      <c r="J15" s="115">
        <v>-44</v>
      </c>
      <c r="K15" s="116">
        <v>-17.120622568093385</v>
      </c>
    </row>
    <row r="16" spans="1:17" ht="15.95" customHeight="1" x14ac:dyDescent="0.2">
      <c r="A16" s="306" t="s">
        <v>232</v>
      </c>
      <c r="B16" s="307"/>
      <c r="C16" s="308"/>
      <c r="D16" s="113">
        <v>6.1243427157438912</v>
      </c>
      <c r="E16" s="115">
        <v>198</v>
      </c>
      <c r="F16" s="114">
        <v>128</v>
      </c>
      <c r="G16" s="114">
        <v>180</v>
      </c>
      <c r="H16" s="114">
        <v>149</v>
      </c>
      <c r="I16" s="140">
        <v>232</v>
      </c>
      <c r="J16" s="115">
        <v>-34</v>
      </c>
      <c r="K16" s="116">
        <v>-14.655172413793103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2.3507578100835138</v>
      </c>
      <c r="E18" s="115">
        <v>76</v>
      </c>
      <c r="F18" s="114">
        <v>97</v>
      </c>
      <c r="G18" s="114">
        <v>101</v>
      </c>
      <c r="H18" s="114">
        <v>59</v>
      </c>
      <c r="I18" s="140">
        <v>67</v>
      </c>
      <c r="J18" s="115">
        <v>9</v>
      </c>
      <c r="K18" s="116">
        <v>13.432835820895523</v>
      </c>
    </row>
    <row r="19" spans="1:11" ht="14.1" customHeight="1" x14ac:dyDescent="0.2">
      <c r="A19" s="306" t="s">
        <v>235</v>
      </c>
      <c r="B19" s="307" t="s">
        <v>236</v>
      </c>
      <c r="C19" s="308"/>
      <c r="D19" s="113">
        <v>1.2372409526755335</v>
      </c>
      <c r="E19" s="115">
        <v>40</v>
      </c>
      <c r="F19" s="114">
        <v>52</v>
      </c>
      <c r="G19" s="114">
        <v>48</v>
      </c>
      <c r="H19" s="114">
        <v>21</v>
      </c>
      <c r="I19" s="140">
        <v>32</v>
      </c>
      <c r="J19" s="115">
        <v>8</v>
      </c>
      <c r="K19" s="116">
        <v>25</v>
      </c>
    </row>
    <row r="20" spans="1:11" ht="14.1" customHeight="1" x14ac:dyDescent="0.2">
      <c r="A20" s="306">
        <v>12</v>
      </c>
      <c r="B20" s="307" t="s">
        <v>237</v>
      </c>
      <c r="C20" s="308"/>
      <c r="D20" s="113">
        <v>1.5156201670275287</v>
      </c>
      <c r="E20" s="115">
        <v>49</v>
      </c>
      <c r="F20" s="114">
        <v>49</v>
      </c>
      <c r="G20" s="114">
        <v>59</v>
      </c>
      <c r="H20" s="114">
        <v>62</v>
      </c>
      <c r="I20" s="140">
        <v>92</v>
      </c>
      <c r="J20" s="115">
        <v>-43</v>
      </c>
      <c r="K20" s="116">
        <v>-46.739130434782609</v>
      </c>
    </row>
    <row r="21" spans="1:11" ht="14.1" customHeight="1" x14ac:dyDescent="0.2">
      <c r="A21" s="306">
        <v>21</v>
      </c>
      <c r="B21" s="307" t="s">
        <v>238</v>
      </c>
      <c r="C21" s="308"/>
      <c r="D21" s="113">
        <v>1.268171976492422</v>
      </c>
      <c r="E21" s="115">
        <v>41</v>
      </c>
      <c r="F21" s="114">
        <v>31</v>
      </c>
      <c r="G21" s="114">
        <v>17</v>
      </c>
      <c r="H21" s="114">
        <v>8</v>
      </c>
      <c r="I21" s="140">
        <v>21</v>
      </c>
      <c r="J21" s="115">
        <v>20</v>
      </c>
      <c r="K21" s="116">
        <v>95.238095238095241</v>
      </c>
    </row>
    <row r="22" spans="1:11" ht="14.1" customHeight="1" x14ac:dyDescent="0.2">
      <c r="A22" s="306">
        <v>22</v>
      </c>
      <c r="B22" s="307" t="s">
        <v>239</v>
      </c>
      <c r="C22" s="308"/>
      <c r="D22" s="113">
        <v>2.0105165480977418</v>
      </c>
      <c r="E22" s="115">
        <v>65</v>
      </c>
      <c r="F22" s="114">
        <v>53</v>
      </c>
      <c r="G22" s="114">
        <v>75</v>
      </c>
      <c r="H22" s="114">
        <v>54</v>
      </c>
      <c r="I22" s="140">
        <v>70</v>
      </c>
      <c r="J22" s="115">
        <v>-5</v>
      </c>
      <c r="K22" s="116">
        <v>-7.1428571428571432</v>
      </c>
    </row>
    <row r="23" spans="1:11" ht="14.1" customHeight="1" x14ac:dyDescent="0.2">
      <c r="A23" s="306">
        <v>23</v>
      </c>
      <c r="B23" s="307" t="s">
        <v>240</v>
      </c>
      <c r="C23" s="308"/>
      <c r="D23" s="113">
        <v>0.43303433343643677</v>
      </c>
      <c r="E23" s="115">
        <v>14</v>
      </c>
      <c r="F23" s="114">
        <v>5</v>
      </c>
      <c r="G23" s="114">
        <v>5</v>
      </c>
      <c r="H23" s="114">
        <v>7</v>
      </c>
      <c r="I23" s="140">
        <v>8</v>
      </c>
      <c r="J23" s="115">
        <v>6</v>
      </c>
      <c r="K23" s="116">
        <v>75</v>
      </c>
    </row>
    <row r="24" spans="1:11" ht="14.1" customHeight="1" x14ac:dyDescent="0.2">
      <c r="A24" s="306">
        <v>24</v>
      </c>
      <c r="B24" s="307" t="s">
        <v>241</v>
      </c>
      <c r="C24" s="308"/>
      <c r="D24" s="113">
        <v>9.0627899783482828</v>
      </c>
      <c r="E24" s="115">
        <v>293</v>
      </c>
      <c r="F24" s="114">
        <v>152</v>
      </c>
      <c r="G24" s="114">
        <v>226</v>
      </c>
      <c r="H24" s="114">
        <v>143</v>
      </c>
      <c r="I24" s="140">
        <v>181</v>
      </c>
      <c r="J24" s="115">
        <v>112</v>
      </c>
      <c r="K24" s="116">
        <v>61.878453038674031</v>
      </c>
    </row>
    <row r="25" spans="1:11" ht="14.1" customHeight="1" x14ac:dyDescent="0.2">
      <c r="A25" s="306">
        <v>25</v>
      </c>
      <c r="B25" s="307" t="s">
        <v>242</v>
      </c>
      <c r="C25" s="308"/>
      <c r="D25" s="113">
        <v>7.0213424064336527</v>
      </c>
      <c r="E25" s="115">
        <v>227</v>
      </c>
      <c r="F25" s="114">
        <v>146</v>
      </c>
      <c r="G25" s="114">
        <v>164</v>
      </c>
      <c r="H25" s="114">
        <v>134</v>
      </c>
      <c r="I25" s="140">
        <v>196</v>
      </c>
      <c r="J25" s="115">
        <v>31</v>
      </c>
      <c r="K25" s="116">
        <v>15.816326530612244</v>
      </c>
    </row>
    <row r="26" spans="1:11" ht="14.1" customHeight="1" x14ac:dyDescent="0.2">
      <c r="A26" s="306">
        <v>26</v>
      </c>
      <c r="B26" s="307" t="s">
        <v>243</v>
      </c>
      <c r="C26" s="308"/>
      <c r="D26" s="113">
        <v>2.5982060006186205</v>
      </c>
      <c r="E26" s="115">
        <v>84</v>
      </c>
      <c r="F26" s="114">
        <v>58</v>
      </c>
      <c r="G26" s="114">
        <v>73</v>
      </c>
      <c r="H26" s="114">
        <v>72</v>
      </c>
      <c r="I26" s="140">
        <v>109</v>
      </c>
      <c r="J26" s="115">
        <v>-25</v>
      </c>
      <c r="K26" s="116">
        <v>-22.935779816513762</v>
      </c>
    </row>
    <row r="27" spans="1:11" ht="14.1" customHeight="1" x14ac:dyDescent="0.2">
      <c r="A27" s="306">
        <v>27</v>
      </c>
      <c r="B27" s="307" t="s">
        <v>244</v>
      </c>
      <c r="C27" s="308"/>
      <c r="D27" s="113">
        <v>2.1033096195484071</v>
      </c>
      <c r="E27" s="115">
        <v>68</v>
      </c>
      <c r="F27" s="114">
        <v>24</v>
      </c>
      <c r="G27" s="114">
        <v>26</v>
      </c>
      <c r="H27" s="114">
        <v>31</v>
      </c>
      <c r="I27" s="140">
        <v>42</v>
      </c>
      <c r="J27" s="115">
        <v>26</v>
      </c>
      <c r="K27" s="116">
        <v>61.904761904761905</v>
      </c>
    </row>
    <row r="28" spans="1:11" ht="14.1" customHeight="1" x14ac:dyDescent="0.2">
      <c r="A28" s="306">
        <v>28</v>
      </c>
      <c r="B28" s="307" t="s">
        <v>245</v>
      </c>
      <c r="C28" s="308"/>
      <c r="D28" s="113">
        <v>0.12372409526755336</v>
      </c>
      <c r="E28" s="115">
        <v>4</v>
      </c>
      <c r="F28" s="114">
        <v>3</v>
      </c>
      <c r="G28" s="114">
        <v>7</v>
      </c>
      <c r="H28" s="114">
        <v>6</v>
      </c>
      <c r="I28" s="140">
        <v>11</v>
      </c>
      <c r="J28" s="115">
        <v>-7</v>
      </c>
      <c r="K28" s="116">
        <v>-63.636363636363633</v>
      </c>
    </row>
    <row r="29" spans="1:11" ht="14.1" customHeight="1" x14ac:dyDescent="0.2">
      <c r="A29" s="306">
        <v>29</v>
      </c>
      <c r="B29" s="307" t="s">
        <v>246</v>
      </c>
      <c r="C29" s="308"/>
      <c r="D29" s="113">
        <v>5.5057222394061247</v>
      </c>
      <c r="E29" s="115">
        <v>178</v>
      </c>
      <c r="F29" s="114">
        <v>166</v>
      </c>
      <c r="G29" s="114">
        <v>220</v>
      </c>
      <c r="H29" s="114">
        <v>189</v>
      </c>
      <c r="I29" s="140">
        <v>235</v>
      </c>
      <c r="J29" s="115">
        <v>-57</v>
      </c>
      <c r="K29" s="116">
        <v>-24.25531914893617</v>
      </c>
    </row>
    <row r="30" spans="1:11" ht="14.1" customHeight="1" x14ac:dyDescent="0.2">
      <c r="A30" s="306" t="s">
        <v>247</v>
      </c>
      <c r="B30" s="307" t="s">
        <v>248</v>
      </c>
      <c r="C30" s="308"/>
      <c r="D30" s="113">
        <v>3.0312403340550573</v>
      </c>
      <c r="E30" s="115">
        <v>98</v>
      </c>
      <c r="F30" s="114">
        <v>90</v>
      </c>
      <c r="G30" s="114">
        <v>128</v>
      </c>
      <c r="H30" s="114">
        <v>128</v>
      </c>
      <c r="I30" s="140">
        <v>126</v>
      </c>
      <c r="J30" s="115">
        <v>-28</v>
      </c>
      <c r="K30" s="116">
        <v>-22.222222222222221</v>
      </c>
    </row>
    <row r="31" spans="1:11" ht="14.1" customHeight="1" x14ac:dyDescent="0.2">
      <c r="A31" s="306" t="s">
        <v>249</v>
      </c>
      <c r="B31" s="307" t="s">
        <v>250</v>
      </c>
      <c r="C31" s="308"/>
      <c r="D31" s="113" t="s">
        <v>514</v>
      </c>
      <c r="E31" s="115" t="s">
        <v>514</v>
      </c>
      <c r="F31" s="114">
        <v>72</v>
      </c>
      <c r="G31" s="114">
        <v>84</v>
      </c>
      <c r="H31" s="114" t="s">
        <v>514</v>
      </c>
      <c r="I31" s="140">
        <v>109</v>
      </c>
      <c r="J31" s="115" t="s">
        <v>514</v>
      </c>
      <c r="K31" s="116" t="s">
        <v>514</v>
      </c>
    </row>
    <row r="32" spans="1:11" ht="14.1" customHeight="1" x14ac:dyDescent="0.2">
      <c r="A32" s="306">
        <v>31</v>
      </c>
      <c r="B32" s="307" t="s">
        <v>251</v>
      </c>
      <c r="C32" s="308"/>
      <c r="D32" s="113">
        <v>0.30931023816888337</v>
      </c>
      <c r="E32" s="115">
        <v>10</v>
      </c>
      <c r="F32" s="114">
        <v>9</v>
      </c>
      <c r="G32" s="114">
        <v>6</v>
      </c>
      <c r="H32" s="114">
        <v>14</v>
      </c>
      <c r="I32" s="140">
        <v>15</v>
      </c>
      <c r="J32" s="115">
        <v>-5</v>
      </c>
      <c r="K32" s="116">
        <v>-33.333333333333336</v>
      </c>
    </row>
    <row r="33" spans="1:11" ht="14.1" customHeight="1" x14ac:dyDescent="0.2">
      <c r="A33" s="306">
        <v>32</v>
      </c>
      <c r="B33" s="307" t="s">
        <v>252</v>
      </c>
      <c r="C33" s="308"/>
      <c r="D33" s="113">
        <v>4.9798948345190226</v>
      </c>
      <c r="E33" s="115">
        <v>161</v>
      </c>
      <c r="F33" s="114">
        <v>172</v>
      </c>
      <c r="G33" s="114">
        <v>100</v>
      </c>
      <c r="H33" s="114">
        <v>114</v>
      </c>
      <c r="I33" s="140">
        <v>143</v>
      </c>
      <c r="J33" s="115">
        <v>18</v>
      </c>
      <c r="K33" s="116">
        <v>12.587412587412587</v>
      </c>
    </row>
    <row r="34" spans="1:11" ht="14.1" customHeight="1" x14ac:dyDescent="0.2">
      <c r="A34" s="306">
        <v>33</v>
      </c>
      <c r="B34" s="307" t="s">
        <v>253</v>
      </c>
      <c r="C34" s="308"/>
      <c r="D34" s="113">
        <v>1.4537581193937519</v>
      </c>
      <c r="E34" s="115">
        <v>47</v>
      </c>
      <c r="F34" s="114">
        <v>46</v>
      </c>
      <c r="G34" s="114">
        <v>38</v>
      </c>
      <c r="H34" s="114">
        <v>27</v>
      </c>
      <c r="I34" s="140">
        <v>72</v>
      </c>
      <c r="J34" s="115">
        <v>-25</v>
      </c>
      <c r="K34" s="116">
        <v>-34.722222222222221</v>
      </c>
    </row>
    <row r="35" spans="1:11" ht="14.1" customHeight="1" x14ac:dyDescent="0.2">
      <c r="A35" s="306">
        <v>34</v>
      </c>
      <c r="B35" s="307" t="s">
        <v>254</v>
      </c>
      <c r="C35" s="308"/>
      <c r="D35" s="113">
        <v>2.7528611197030624</v>
      </c>
      <c r="E35" s="115">
        <v>89</v>
      </c>
      <c r="F35" s="114">
        <v>76</v>
      </c>
      <c r="G35" s="114">
        <v>87</v>
      </c>
      <c r="H35" s="114">
        <v>86</v>
      </c>
      <c r="I35" s="140">
        <v>145</v>
      </c>
      <c r="J35" s="115">
        <v>-56</v>
      </c>
      <c r="K35" s="116">
        <v>-38.620689655172413</v>
      </c>
    </row>
    <row r="36" spans="1:11" ht="14.1" customHeight="1" x14ac:dyDescent="0.2">
      <c r="A36" s="306">
        <v>41</v>
      </c>
      <c r="B36" s="307" t="s">
        <v>255</v>
      </c>
      <c r="C36" s="308"/>
      <c r="D36" s="113">
        <v>0.55675842870399006</v>
      </c>
      <c r="E36" s="115">
        <v>18</v>
      </c>
      <c r="F36" s="114">
        <v>9</v>
      </c>
      <c r="G36" s="114">
        <v>6</v>
      </c>
      <c r="H36" s="114">
        <v>8</v>
      </c>
      <c r="I36" s="140">
        <v>13</v>
      </c>
      <c r="J36" s="115">
        <v>5</v>
      </c>
      <c r="K36" s="116">
        <v>38.46153846153846</v>
      </c>
    </row>
    <row r="37" spans="1:11" ht="14.1" customHeight="1" x14ac:dyDescent="0.2">
      <c r="A37" s="306">
        <v>42</v>
      </c>
      <c r="B37" s="307" t="s">
        <v>256</v>
      </c>
      <c r="C37" s="308"/>
      <c r="D37" s="113">
        <v>0</v>
      </c>
      <c r="E37" s="115">
        <v>0</v>
      </c>
      <c r="F37" s="114">
        <v>6</v>
      </c>
      <c r="G37" s="114">
        <v>5</v>
      </c>
      <c r="H37" s="114" t="s">
        <v>514</v>
      </c>
      <c r="I37" s="140" t="s">
        <v>514</v>
      </c>
      <c r="J37" s="115" t="s">
        <v>514</v>
      </c>
      <c r="K37" s="116" t="s">
        <v>514</v>
      </c>
    </row>
    <row r="38" spans="1:11" ht="14.1" customHeight="1" x14ac:dyDescent="0.2">
      <c r="A38" s="306">
        <v>43</v>
      </c>
      <c r="B38" s="307" t="s">
        <v>257</v>
      </c>
      <c r="C38" s="308"/>
      <c r="D38" s="113">
        <v>0.18558614290133005</v>
      </c>
      <c r="E38" s="115">
        <v>6</v>
      </c>
      <c r="F38" s="114" t="s">
        <v>514</v>
      </c>
      <c r="G38" s="114">
        <v>26</v>
      </c>
      <c r="H38" s="114">
        <v>4</v>
      </c>
      <c r="I38" s="140">
        <v>12</v>
      </c>
      <c r="J38" s="115">
        <v>-6</v>
      </c>
      <c r="K38" s="116">
        <v>-50</v>
      </c>
    </row>
    <row r="39" spans="1:11" ht="14.1" customHeight="1" x14ac:dyDescent="0.2">
      <c r="A39" s="306">
        <v>51</v>
      </c>
      <c r="B39" s="307" t="s">
        <v>258</v>
      </c>
      <c r="C39" s="308"/>
      <c r="D39" s="113">
        <v>5.3510671203216829</v>
      </c>
      <c r="E39" s="115">
        <v>173</v>
      </c>
      <c r="F39" s="114">
        <v>155</v>
      </c>
      <c r="G39" s="114">
        <v>188</v>
      </c>
      <c r="H39" s="114">
        <v>155</v>
      </c>
      <c r="I39" s="140">
        <v>195</v>
      </c>
      <c r="J39" s="115">
        <v>-22</v>
      </c>
      <c r="K39" s="116">
        <v>-11.282051282051283</v>
      </c>
    </row>
    <row r="40" spans="1:11" ht="14.1" customHeight="1" x14ac:dyDescent="0.2">
      <c r="A40" s="306" t="s">
        <v>259</v>
      </c>
      <c r="B40" s="307" t="s">
        <v>260</v>
      </c>
      <c r="C40" s="308"/>
      <c r="D40" s="113">
        <v>4.4540674296319205</v>
      </c>
      <c r="E40" s="115">
        <v>144</v>
      </c>
      <c r="F40" s="114">
        <v>138</v>
      </c>
      <c r="G40" s="114">
        <v>168</v>
      </c>
      <c r="H40" s="114">
        <v>137</v>
      </c>
      <c r="I40" s="140">
        <v>177</v>
      </c>
      <c r="J40" s="115">
        <v>-33</v>
      </c>
      <c r="K40" s="116">
        <v>-18.64406779661017</v>
      </c>
    </row>
    <row r="41" spans="1:11" ht="14.1" customHeight="1" x14ac:dyDescent="0.2">
      <c r="A41" s="306"/>
      <c r="B41" s="307" t="s">
        <v>261</v>
      </c>
      <c r="C41" s="308"/>
      <c r="D41" s="113">
        <v>2.3507578100835138</v>
      </c>
      <c r="E41" s="115">
        <v>76</v>
      </c>
      <c r="F41" s="114">
        <v>61</v>
      </c>
      <c r="G41" s="114">
        <v>102</v>
      </c>
      <c r="H41" s="114">
        <v>57</v>
      </c>
      <c r="I41" s="140">
        <v>87</v>
      </c>
      <c r="J41" s="115">
        <v>-11</v>
      </c>
      <c r="K41" s="116">
        <v>-12.64367816091954</v>
      </c>
    </row>
    <row r="42" spans="1:11" ht="14.1" customHeight="1" x14ac:dyDescent="0.2">
      <c r="A42" s="306">
        <v>52</v>
      </c>
      <c r="B42" s="307" t="s">
        <v>262</v>
      </c>
      <c r="C42" s="308"/>
      <c r="D42" s="113">
        <v>6.7738942158985465</v>
      </c>
      <c r="E42" s="115">
        <v>219</v>
      </c>
      <c r="F42" s="114">
        <v>147</v>
      </c>
      <c r="G42" s="114">
        <v>188</v>
      </c>
      <c r="H42" s="114">
        <v>124</v>
      </c>
      <c r="I42" s="140">
        <v>200</v>
      </c>
      <c r="J42" s="115">
        <v>19</v>
      </c>
      <c r="K42" s="116">
        <v>9.5</v>
      </c>
    </row>
    <row r="43" spans="1:11" ht="14.1" customHeight="1" x14ac:dyDescent="0.2">
      <c r="A43" s="306" t="s">
        <v>263</v>
      </c>
      <c r="B43" s="307" t="s">
        <v>264</v>
      </c>
      <c r="C43" s="308"/>
      <c r="D43" s="113">
        <v>5.8768945252087841</v>
      </c>
      <c r="E43" s="115">
        <v>190</v>
      </c>
      <c r="F43" s="114">
        <v>117</v>
      </c>
      <c r="G43" s="114">
        <v>167</v>
      </c>
      <c r="H43" s="114">
        <v>105</v>
      </c>
      <c r="I43" s="140">
        <v>171</v>
      </c>
      <c r="J43" s="115">
        <v>19</v>
      </c>
      <c r="K43" s="116">
        <v>11.111111111111111</v>
      </c>
    </row>
    <row r="44" spans="1:11" ht="14.1" customHeight="1" x14ac:dyDescent="0.2">
      <c r="A44" s="306">
        <v>53</v>
      </c>
      <c r="B44" s="307" t="s">
        <v>265</v>
      </c>
      <c r="C44" s="308"/>
      <c r="D44" s="113">
        <v>1.1753789050417569</v>
      </c>
      <c r="E44" s="115">
        <v>38</v>
      </c>
      <c r="F44" s="114">
        <v>31</v>
      </c>
      <c r="G44" s="114">
        <v>32</v>
      </c>
      <c r="H44" s="114">
        <v>32</v>
      </c>
      <c r="I44" s="140">
        <v>40</v>
      </c>
      <c r="J44" s="115">
        <v>-2</v>
      </c>
      <c r="K44" s="116">
        <v>-5</v>
      </c>
    </row>
    <row r="45" spans="1:11" ht="14.1" customHeight="1" x14ac:dyDescent="0.2">
      <c r="A45" s="306" t="s">
        <v>266</v>
      </c>
      <c r="B45" s="307" t="s">
        <v>267</v>
      </c>
      <c r="C45" s="308"/>
      <c r="D45" s="113">
        <v>1.1753789050417569</v>
      </c>
      <c r="E45" s="115">
        <v>38</v>
      </c>
      <c r="F45" s="114">
        <v>31</v>
      </c>
      <c r="G45" s="114">
        <v>32</v>
      </c>
      <c r="H45" s="114">
        <v>32</v>
      </c>
      <c r="I45" s="140">
        <v>40</v>
      </c>
      <c r="J45" s="115">
        <v>-2</v>
      </c>
      <c r="K45" s="116">
        <v>-5</v>
      </c>
    </row>
    <row r="46" spans="1:11" ht="14.1" customHeight="1" x14ac:dyDescent="0.2">
      <c r="A46" s="306">
        <v>54</v>
      </c>
      <c r="B46" s="307" t="s">
        <v>268</v>
      </c>
      <c r="C46" s="308"/>
      <c r="D46" s="113">
        <v>1.8558614290133004</v>
      </c>
      <c r="E46" s="115">
        <v>60</v>
      </c>
      <c r="F46" s="114">
        <v>56</v>
      </c>
      <c r="G46" s="114">
        <v>95</v>
      </c>
      <c r="H46" s="114">
        <v>80</v>
      </c>
      <c r="I46" s="140">
        <v>82</v>
      </c>
      <c r="J46" s="115">
        <v>-22</v>
      </c>
      <c r="K46" s="116">
        <v>-26.829268292682926</v>
      </c>
    </row>
    <row r="47" spans="1:11" ht="14.1" customHeight="1" x14ac:dyDescent="0.2">
      <c r="A47" s="306">
        <v>61</v>
      </c>
      <c r="B47" s="307" t="s">
        <v>269</v>
      </c>
      <c r="C47" s="308"/>
      <c r="D47" s="113">
        <v>1.3300340241261985</v>
      </c>
      <c r="E47" s="115">
        <v>43</v>
      </c>
      <c r="F47" s="114">
        <v>19</v>
      </c>
      <c r="G47" s="114">
        <v>39</v>
      </c>
      <c r="H47" s="114">
        <v>23</v>
      </c>
      <c r="I47" s="140">
        <v>57</v>
      </c>
      <c r="J47" s="115">
        <v>-14</v>
      </c>
      <c r="K47" s="116">
        <v>-24.561403508771932</v>
      </c>
    </row>
    <row r="48" spans="1:11" ht="14.1" customHeight="1" x14ac:dyDescent="0.2">
      <c r="A48" s="306">
        <v>62</v>
      </c>
      <c r="B48" s="307" t="s">
        <v>270</v>
      </c>
      <c r="C48" s="308"/>
      <c r="D48" s="113">
        <v>7.9183420971234151</v>
      </c>
      <c r="E48" s="115">
        <v>256</v>
      </c>
      <c r="F48" s="114">
        <v>226</v>
      </c>
      <c r="G48" s="114">
        <v>305</v>
      </c>
      <c r="H48" s="114">
        <v>210</v>
      </c>
      <c r="I48" s="140">
        <v>335</v>
      </c>
      <c r="J48" s="115">
        <v>-79</v>
      </c>
      <c r="K48" s="116">
        <v>-23.582089552238806</v>
      </c>
    </row>
    <row r="49" spans="1:11" ht="14.1" customHeight="1" x14ac:dyDescent="0.2">
      <c r="A49" s="306">
        <v>63</v>
      </c>
      <c r="B49" s="307" t="s">
        <v>271</v>
      </c>
      <c r="C49" s="308"/>
      <c r="D49" s="113">
        <v>3.000309310238169</v>
      </c>
      <c r="E49" s="115">
        <v>97</v>
      </c>
      <c r="F49" s="114">
        <v>98</v>
      </c>
      <c r="G49" s="114">
        <v>98</v>
      </c>
      <c r="H49" s="114">
        <v>86</v>
      </c>
      <c r="I49" s="140">
        <v>90</v>
      </c>
      <c r="J49" s="115">
        <v>7</v>
      </c>
      <c r="K49" s="116">
        <v>7.7777777777777777</v>
      </c>
    </row>
    <row r="50" spans="1:11" ht="14.1" customHeight="1" x14ac:dyDescent="0.2">
      <c r="A50" s="306" t="s">
        <v>272</v>
      </c>
      <c r="B50" s="307" t="s">
        <v>273</v>
      </c>
      <c r="C50" s="308"/>
      <c r="D50" s="113">
        <v>0.46396535725332511</v>
      </c>
      <c r="E50" s="115">
        <v>15</v>
      </c>
      <c r="F50" s="114">
        <v>16</v>
      </c>
      <c r="G50" s="114">
        <v>15</v>
      </c>
      <c r="H50" s="114">
        <v>14</v>
      </c>
      <c r="I50" s="140">
        <v>23</v>
      </c>
      <c r="J50" s="115">
        <v>-8</v>
      </c>
      <c r="K50" s="116">
        <v>-34.782608695652172</v>
      </c>
    </row>
    <row r="51" spans="1:11" ht="14.1" customHeight="1" x14ac:dyDescent="0.2">
      <c r="A51" s="306" t="s">
        <v>274</v>
      </c>
      <c r="B51" s="307" t="s">
        <v>275</v>
      </c>
      <c r="C51" s="308"/>
      <c r="D51" s="113">
        <v>2.3507578100835138</v>
      </c>
      <c r="E51" s="115">
        <v>76</v>
      </c>
      <c r="F51" s="114">
        <v>79</v>
      </c>
      <c r="G51" s="114">
        <v>72</v>
      </c>
      <c r="H51" s="114">
        <v>68</v>
      </c>
      <c r="I51" s="140">
        <v>58</v>
      </c>
      <c r="J51" s="115">
        <v>18</v>
      </c>
      <c r="K51" s="116">
        <v>31.03448275862069</v>
      </c>
    </row>
    <row r="52" spans="1:11" ht="14.1" customHeight="1" x14ac:dyDescent="0.2">
      <c r="A52" s="306">
        <v>71</v>
      </c>
      <c r="B52" s="307" t="s">
        <v>276</v>
      </c>
      <c r="C52" s="308"/>
      <c r="D52" s="113">
        <v>5.0108258583359113</v>
      </c>
      <c r="E52" s="115">
        <v>162</v>
      </c>
      <c r="F52" s="114">
        <v>117</v>
      </c>
      <c r="G52" s="114">
        <v>176</v>
      </c>
      <c r="H52" s="114">
        <v>156</v>
      </c>
      <c r="I52" s="140">
        <v>191</v>
      </c>
      <c r="J52" s="115">
        <v>-29</v>
      </c>
      <c r="K52" s="116">
        <v>-15.183246073298429</v>
      </c>
    </row>
    <row r="53" spans="1:11" ht="14.1" customHeight="1" x14ac:dyDescent="0.2">
      <c r="A53" s="306" t="s">
        <v>277</v>
      </c>
      <c r="B53" s="307" t="s">
        <v>278</v>
      </c>
      <c r="C53" s="308"/>
      <c r="D53" s="113">
        <v>1.6702752861119703</v>
      </c>
      <c r="E53" s="115">
        <v>54</v>
      </c>
      <c r="F53" s="114">
        <v>29</v>
      </c>
      <c r="G53" s="114">
        <v>48</v>
      </c>
      <c r="H53" s="114">
        <v>60</v>
      </c>
      <c r="I53" s="140">
        <v>73</v>
      </c>
      <c r="J53" s="115">
        <v>-19</v>
      </c>
      <c r="K53" s="116">
        <v>-26.027397260273972</v>
      </c>
    </row>
    <row r="54" spans="1:11" ht="14.1" customHeight="1" x14ac:dyDescent="0.2">
      <c r="A54" s="306" t="s">
        <v>279</v>
      </c>
      <c r="B54" s="307" t="s">
        <v>280</v>
      </c>
      <c r="C54" s="308"/>
      <c r="D54" s="113">
        <v>2.7219300958861736</v>
      </c>
      <c r="E54" s="115">
        <v>88</v>
      </c>
      <c r="F54" s="114">
        <v>81</v>
      </c>
      <c r="G54" s="114">
        <v>115</v>
      </c>
      <c r="H54" s="114">
        <v>87</v>
      </c>
      <c r="I54" s="140">
        <v>97</v>
      </c>
      <c r="J54" s="115">
        <v>-9</v>
      </c>
      <c r="K54" s="116">
        <v>-9.2783505154639183</v>
      </c>
    </row>
    <row r="55" spans="1:11" ht="14.1" customHeight="1" x14ac:dyDescent="0.2">
      <c r="A55" s="306">
        <v>72</v>
      </c>
      <c r="B55" s="307" t="s">
        <v>281</v>
      </c>
      <c r="C55" s="308"/>
      <c r="D55" s="113">
        <v>1.7321373337457471</v>
      </c>
      <c r="E55" s="115">
        <v>56</v>
      </c>
      <c r="F55" s="114">
        <v>27</v>
      </c>
      <c r="G55" s="114">
        <v>47</v>
      </c>
      <c r="H55" s="114">
        <v>32</v>
      </c>
      <c r="I55" s="140">
        <v>53</v>
      </c>
      <c r="J55" s="115">
        <v>3</v>
      </c>
      <c r="K55" s="116">
        <v>5.6603773584905657</v>
      </c>
    </row>
    <row r="56" spans="1:11" ht="14.1" customHeight="1" x14ac:dyDescent="0.2">
      <c r="A56" s="306" t="s">
        <v>282</v>
      </c>
      <c r="B56" s="307" t="s">
        <v>283</v>
      </c>
      <c r="C56" s="308"/>
      <c r="D56" s="113">
        <v>0.49489638107021344</v>
      </c>
      <c r="E56" s="115">
        <v>16</v>
      </c>
      <c r="F56" s="114">
        <v>9</v>
      </c>
      <c r="G56" s="114">
        <v>11</v>
      </c>
      <c r="H56" s="114" t="s">
        <v>514</v>
      </c>
      <c r="I56" s="140">
        <v>14</v>
      </c>
      <c r="J56" s="115">
        <v>2</v>
      </c>
      <c r="K56" s="116">
        <v>14.285714285714286</v>
      </c>
    </row>
    <row r="57" spans="1:11" ht="14.1" customHeight="1" x14ac:dyDescent="0.2">
      <c r="A57" s="306" t="s">
        <v>284</v>
      </c>
      <c r="B57" s="307" t="s">
        <v>285</v>
      </c>
      <c r="C57" s="308"/>
      <c r="D57" s="113">
        <v>0.86606866687287354</v>
      </c>
      <c r="E57" s="115">
        <v>28</v>
      </c>
      <c r="F57" s="114">
        <v>13</v>
      </c>
      <c r="G57" s="114">
        <v>30</v>
      </c>
      <c r="H57" s="114">
        <v>15</v>
      </c>
      <c r="I57" s="140">
        <v>29</v>
      </c>
      <c r="J57" s="115">
        <v>-1</v>
      </c>
      <c r="K57" s="116">
        <v>-3.4482758620689653</v>
      </c>
    </row>
    <row r="58" spans="1:11" ht="14.1" customHeight="1" x14ac:dyDescent="0.2">
      <c r="A58" s="306">
        <v>73</v>
      </c>
      <c r="B58" s="307" t="s">
        <v>286</v>
      </c>
      <c r="C58" s="308"/>
      <c r="D58" s="113">
        <v>2.8456541911537272</v>
      </c>
      <c r="E58" s="115">
        <v>92</v>
      </c>
      <c r="F58" s="114">
        <v>42</v>
      </c>
      <c r="G58" s="114">
        <v>90</v>
      </c>
      <c r="H58" s="114">
        <v>58</v>
      </c>
      <c r="I58" s="140">
        <v>65</v>
      </c>
      <c r="J58" s="115">
        <v>27</v>
      </c>
      <c r="K58" s="116">
        <v>41.53846153846154</v>
      </c>
    </row>
    <row r="59" spans="1:11" ht="14.1" customHeight="1" x14ac:dyDescent="0.2">
      <c r="A59" s="306" t="s">
        <v>287</v>
      </c>
      <c r="B59" s="307" t="s">
        <v>288</v>
      </c>
      <c r="C59" s="308"/>
      <c r="D59" s="113">
        <v>2.6600680482523971</v>
      </c>
      <c r="E59" s="115">
        <v>86</v>
      </c>
      <c r="F59" s="114">
        <v>36</v>
      </c>
      <c r="G59" s="114">
        <v>86</v>
      </c>
      <c r="H59" s="114">
        <v>52</v>
      </c>
      <c r="I59" s="140">
        <v>65</v>
      </c>
      <c r="J59" s="115">
        <v>21</v>
      </c>
      <c r="K59" s="116">
        <v>32.307692307692307</v>
      </c>
    </row>
    <row r="60" spans="1:11" ht="14.1" customHeight="1" x14ac:dyDescent="0.2">
      <c r="A60" s="306">
        <v>81</v>
      </c>
      <c r="B60" s="307" t="s">
        <v>289</v>
      </c>
      <c r="C60" s="308"/>
      <c r="D60" s="113">
        <v>4.7943086916176929</v>
      </c>
      <c r="E60" s="115">
        <v>155</v>
      </c>
      <c r="F60" s="114">
        <v>130</v>
      </c>
      <c r="G60" s="114">
        <v>182</v>
      </c>
      <c r="H60" s="114">
        <v>161</v>
      </c>
      <c r="I60" s="140">
        <v>159</v>
      </c>
      <c r="J60" s="115">
        <v>-4</v>
      </c>
      <c r="K60" s="116">
        <v>-2.5157232704402515</v>
      </c>
    </row>
    <row r="61" spans="1:11" ht="14.1" customHeight="1" x14ac:dyDescent="0.2">
      <c r="A61" s="306" t="s">
        <v>290</v>
      </c>
      <c r="B61" s="307" t="s">
        <v>291</v>
      </c>
      <c r="C61" s="308"/>
      <c r="D61" s="113">
        <v>1.3918960717599753</v>
      </c>
      <c r="E61" s="115">
        <v>45</v>
      </c>
      <c r="F61" s="114">
        <v>38</v>
      </c>
      <c r="G61" s="114">
        <v>42</v>
      </c>
      <c r="H61" s="114">
        <v>48</v>
      </c>
      <c r="I61" s="140">
        <v>39</v>
      </c>
      <c r="J61" s="115">
        <v>6</v>
      </c>
      <c r="K61" s="116">
        <v>15.384615384615385</v>
      </c>
    </row>
    <row r="62" spans="1:11" ht="14.1" customHeight="1" x14ac:dyDescent="0.2">
      <c r="A62" s="306" t="s">
        <v>292</v>
      </c>
      <c r="B62" s="307" t="s">
        <v>293</v>
      </c>
      <c r="C62" s="308"/>
      <c r="D62" s="113">
        <v>1.5465511908444169</v>
      </c>
      <c r="E62" s="115">
        <v>50</v>
      </c>
      <c r="F62" s="114">
        <v>50</v>
      </c>
      <c r="G62" s="114">
        <v>85</v>
      </c>
      <c r="H62" s="114">
        <v>53</v>
      </c>
      <c r="I62" s="140">
        <v>54</v>
      </c>
      <c r="J62" s="115">
        <v>-4</v>
      </c>
      <c r="K62" s="116">
        <v>-7.4074074074074074</v>
      </c>
    </row>
    <row r="63" spans="1:11" ht="14.1" customHeight="1" x14ac:dyDescent="0.2">
      <c r="A63" s="306"/>
      <c r="B63" s="307" t="s">
        <v>294</v>
      </c>
      <c r="C63" s="308"/>
      <c r="D63" s="113">
        <v>1.3609650479430868</v>
      </c>
      <c r="E63" s="115">
        <v>44</v>
      </c>
      <c r="F63" s="114">
        <v>45</v>
      </c>
      <c r="G63" s="114">
        <v>77</v>
      </c>
      <c r="H63" s="114">
        <v>47</v>
      </c>
      <c r="I63" s="140">
        <v>52</v>
      </c>
      <c r="J63" s="115">
        <v>-8</v>
      </c>
      <c r="K63" s="116">
        <v>-15.384615384615385</v>
      </c>
    </row>
    <row r="64" spans="1:11" ht="14.1" customHeight="1" x14ac:dyDescent="0.2">
      <c r="A64" s="306" t="s">
        <v>295</v>
      </c>
      <c r="B64" s="307" t="s">
        <v>296</v>
      </c>
      <c r="C64" s="308"/>
      <c r="D64" s="113">
        <v>0.49489638107021344</v>
      </c>
      <c r="E64" s="115">
        <v>16</v>
      </c>
      <c r="F64" s="114">
        <v>12</v>
      </c>
      <c r="G64" s="114">
        <v>19</v>
      </c>
      <c r="H64" s="114">
        <v>17</v>
      </c>
      <c r="I64" s="140">
        <v>22</v>
      </c>
      <c r="J64" s="115">
        <v>-6</v>
      </c>
      <c r="K64" s="116">
        <v>-27.272727272727273</v>
      </c>
    </row>
    <row r="65" spans="1:11" ht="14.1" customHeight="1" x14ac:dyDescent="0.2">
      <c r="A65" s="306" t="s">
        <v>297</v>
      </c>
      <c r="B65" s="307" t="s">
        <v>298</v>
      </c>
      <c r="C65" s="308"/>
      <c r="D65" s="113">
        <v>0.74234457160532019</v>
      </c>
      <c r="E65" s="115">
        <v>24</v>
      </c>
      <c r="F65" s="114">
        <v>16</v>
      </c>
      <c r="G65" s="114">
        <v>21</v>
      </c>
      <c r="H65" s="114">
        <v>23</v>
      </c>
      <c r="I65" s="140">
        <v>27</v>
      </c>
      <c r="J65" s="115">
        <v>-3</v>
      </c>
      <c r="K65" s="116">
        <v>-11.111111111111111</v>
      </c>
    </row>
    <row r="66" spans="1:11" ht="14.1" customHeight="1" x14ac:dyDescent="0.2">
      <c r="A66" s="306">
        <v>82</v>
      </c>
      <c r="B66" s="307" t="s">
        <v>299</v>
      </c>
      <c r="C66" s="308"/>
      <c r="D66" s="113">
        <v>4.8561707392514695</v>
      </c>
      <c r="E66" s="115">
        <v>157</v>
      </c>
      <c r="F66" s="114">
        <v>132</v>
      </c>
      <c r="G66" s="114">
        <v>168</v>
      </c>
      <c r="H66" s="114">
        <v>145</v>
      </c>
      <c r="I66" s="140">
        <v>367</v>
      </c>
      <c r="J66" s="115">
        <v>-210</v>
      </c>
      <c r="K66" s="116">
        <v>-57.220708446866482</v>
      </c>
    </row>
    <row r="67" spans="1:11" ht="14.1" customHeight="1" x14ac:dyDescent="0.2">
      <c r="A67" s="306" t="s">
        <v>300</v>
      </c>
      <c r="B67" s="307" t="s">
        <v>301</v>
      </c>
      <c r="C67" s="308"/>
      <c r="D67" s="113">
        <v>3.1240334055057222</v>
      </c>
      <c r="E67" s="115">
        <v>101</v>
      </c>
      <c r="F67" s="114">
        <v>106</v>
      </c>
      <c r="G67" s="114">
        <v>140</v>
      </c>
      <c r="H67" s="114">
        <v>109</v>
      </c>
      <c r="I67" s="140">
        <v>331</v>
      </c>
      <c r="J67" s="115">
        <v>-230</v>
      </c>
      <c r="K67" s="116">
        <v>-69.486404833836858</v>
      </c>
    </row>
    <row r="68" spans="1:11" ht="14.1" customHeight="1" x14ac:dyDescent="0.2">
      <c r="A68" s="306" t="s">
        <v>302</v>
      </c>
      <c r="B68" s="307" t="s">
        <v>303</v>
      </c>
      <c r="C68" s="308"/>
      <c r="D68" s="113">
        <v>1.2991030003093103</v>
      </c>
      <c r="E68" s="115">
        <v>42</v>
      </c>
      <c r="F68" s="114">
        <v>16</v>
      </c>
      <c r="G68" s="114">
        <v>20</v>
      </c>
      <c r="H68" s="114">
        <v>24</v>
      </c>
      <c r="I68" s="140">
        <v>23</v>
      </c>
      <c r="J68" s="115">
        <v>19</v>
      </c>
      <c r="K68" s="116">
        <v>82.608695652173907</v>
      </c>
    </row>
    <row r="69" spans="1:11" ht="14.1" customHeight="1" x14ac:dyDescent="0.2">
      <c r="A69" s="306">
        <v>83</v>
      </c>
      <c r="B69" s="307" t="s">
        <v>304</v>
      </c>
      <c r="C69" s="308"/>
      <c r="D69" s="113">
        <v>6.0934116919270025</v>
      </c>
      <c r="E69" s="115">
        <v>197</v>
      </c>
      <c r="F69" s="114">
        <v>178</v>
      </c>
      <c r="G69" s="114">
        <v>506</v>
      </c>
      <c r="H69" s="114">
        <v>185</v>
      </c>
      <c r="I69" s="140">
        <v>255</v>
      </c>
      <c r="J69" s="115">
        <v>-58</v>
      </c>
      <c r="K69" s="116">
        <v>-22.745098039215687</v>
      </c>
    </row>
    <row r="70" spans="1:11" ht="14.1" customHeight="1" x14ac:dyDescent="0.2">
      <c r="A70" s="306" t="s">
        <v>305</v>
      </c>
      <c r="B70" s="307" t="s">
        <v>306</v>
      </c>
      <c r="C70" s="308"/>
      <c r="D70" s="113">
        <v>5.4129291679554594</v>
      </c>
      <c r="E70" s="115">
        <v>175</v>
      </c>
      <c r="F70" s="114">
        <v>147</v>
      </c>
      <c r="G70" s="114">
        <v>482</v>
      </c>
      <c r="H70" s="114">
        <v>166</v>
      </c>
      <c r="I70" s="140">
        <v>239</v>
      </c>
      <c r="J70" s="115">
        <v>-64</v>
      </c>
      <c r="K70" s="116">
        <v>-26.778242677824267</v>
      </c>
    </row>
    <row r="71" spans="1:11" ht="14.1" customHeight="1" x14ac:dyDescent="0.2">
      <c r="A71" s="306"/>
      <c r="B71" s="307" t="s">
        <v>307</v>
      </c>
      <c r="C71" s="308"/>
      <c r="D71" s="113">
        <v>3.1240334055057222</v>
      </c>
      <c r="E71" s="115">
        <v>101</v>
      </c>
      <c r="F71" s="114">
        <v>74</v>
      </c>
      <c r="G71" s="114">
        <v>158</v>
      </c>
      <c r="H71" s="114">
        <v>106</v>
      </c>
      <c r="I71" s="140">
        <v>130</v>
      </c>
      <c r="J71" s="115">
        <v>-29</v>
      </c>
      <c r="K71" s="116">
        <v>-22.307692307692307</v>
      </c>
    </row>
    <row r="72" spans="1:11" ht="14.1" customHeight="1" x14ac:dyDescent="0.2">
      <c r="A72" s="306">
        <v>84</v>
      </c>
      <c r="B72" s="307" t="s">
        <v>308</v>
      </c>
      <c r="C72" s="308"/>
      <c r="D72" s="113">
        <v>1.3300340241261985</v>
      </c>
      <c r="E72" s="115">
        <v>43</v>
      </c>
      <c r="F72" s="114">
        <v>30</v>
      </c>
      <c r="G72" s="114">
        <v>69</v>
      </c>
      <c r="H72" s="114">
        <v>28</v>
      </c>
      <c r="I72" s="140">
        <v>38</v>
      </c>
      <c r="J72" s="115">
        <v>5</v>
      </c>
      <c r="K72" s="116">
        <v>13.157894736842104</v>
      </c>
    </row>
    <row r="73" spans="1:11" ht="14.1" customHeight="1" x14ac:dyDescent="0.2">
      <c r="A73" s="306" t="s">
        <v>309</v>
      </c>
      <c r="B73" s="307" t="s">
        <v>310</v>
      </c>
      <c r="C73" s="308"/>
      <c r="D73" s="113">
        <v>0.68048252397154341</v>
      </c>
      <c r="E73" s="115">
        <v>22</v>
      </c>
      <c r="F73" s="114">
        <v>19</v>
      </c>
      <c r="G73" s="114">
        <v>41</v>
      </c>
      <c r="H73" s="114">
        <v>17</v>
      </c>
      <c r="I73" s="140">
        <v>23</v>
      </c>
      <c r="J73" s="115">
        <v>-1</v>
      </c>
      <c r="K73" s="116">
        <v>-4.3478260869565215</v>
      </c>
    </row>
    <row r="74" spans="1:11" ht="14.1" customHeight="1" x14ac:dyDescent="0.2">
      <c r="A74" s="306" t="s">
        <v>311</v>
      </c>
      <c r="B74" s="307" t="s">
        <v>312</v>
      </c>
      <c r="C74" s="308"/>
      <c r="D74" s="113">
        <v>0.24744819053510672</v>
      </c>
      <c r="E74" s="115">
        <v>8</v>
      </c>
      <c r="F74" s="114">
        <v>8</v>
      </c>
      <c r="G74" s="114">
        <v>19</v>
      </c>
      <c r="H74" s="114">
        <v>5</v>
      </c>
      <c r="I74" s="140">
        <v>9</v>
      </c>
      <c r="J74" s="115">
        <v>-1</v>
      </c>
      <c r="K74" s="116">
        <v>-11.111111111111111</v>
      </c>
    </row>
    <row r="75" spans="1:11" ht="14.1" customHeight="1" x14ac:dyDescent="0.2">
      <c r="A75" s="306" t="s">
        <v>313</v>
      </c>
      <c r="B75" s="307" t="s">
        <v>314</v>
      </c>
      <c r="C75" s="308"/>
      <c r="D75" s="113" t="s">
        <v>514</v>
      </c>
      <c r="E75" s="115" t="s">
        <v>514</v>
      </c>
      <c r="F75" s="114">
        <v>0</v>
      </c>
      <c r="G75" s="114" t="s">
        <v>514</v>
      </c>
      <c r="H75" s="114">
        <v>0</v>
      </c>
      <c r="I75" s="140">
        <v>0</v>
      </c>
      <c r="J75" s="115" t="s">
        <v>514</v>
      </c>
      <c r="K75" s="116" t="s">
        <v>514</v>
      </c>
    </row>
    <row r="76" spans="1:11" ht="14.1" customHeight="1" x14ac:dyDescent="0.2">
      <c r="A76" s="306">
        <v>91</v>
      </c>
      <c r="B76" s="307" t="s">
        <v>315</v>
      </c>
      <c r="C76" s="308"/>
      <c r="D76" s="113" t="s">
        <v>514</v>
      </c>
      <c r="E76" s="115" t="s">
        <v>514</v>
      </c>
      <c r="F76" s="114">
        <v>4</v>
      </c>
      <c r="G76" s="114" t="s">
        <v>514</v>
      </c>
      <c r="H76" s="114">
        <v>3</v>
      </c>
      <c r="I76" s="140">
        <v>4</v>
      </c>
      <c r="J76" s="115" t="s">
        <v>514</v>
      </c>
      <c r="K76" s="116" t="s">
        <v>514</v>
      </c>
    </row>
    <row r="77" spans="1:11" ht="14.1" customHeight="1" x14ac:dyDescent="0.2">
      <c r="A77" s="306">
        <v>92</v>
      </c>
      <c r="B77" s="307" t="s">
        <v>316</v>
      </c>
      <c r="C77" s="308"/>
      <c r="D77" s="113">
        <v>0.49489638107021344</v>
      </c>
      <c r="E77" s="115">
        <v>16</v>
      </c>
      <c r="F77" s="114">
        <v>10</v>
      </c>
      <c r="G77" s="114">
        <v>6</v>
      </c>
      <c r="H77" s="114">
        <v>10</v>
      </c>
      <c r="I77" s="140">
        <v>15</v>
      </c>
      <c r="J77" s="115">
        <v>1</v>
      </c>
      <c r="K77" s="116">
        <v>6.666666666666667</v>
      </c>
    </row>
    <row r="78" spans="1:11" ht="14.1" customHeight="1" x14ac:dyDescent="0.2">
      <c r="A78" s="306">
        <v>93</v>
      </c>
      <c r="B78" s="307" t="s">
        <v>317</v>
      </c>
      <c r="C78" s="308"/>
      <c r="D78" s="113">
        <v>9.2793071450665024E-2</v>
      </c>
      <c r="E78" s="115">
        <v>3</v>
      </c>
      <c r="F78" s="114" t="s">
        <v>514</v>
      </c>
      <c r="G78" s="114" t="s">
        <v>514</v>
      </c>
      <c r="H78" s="114" t="s">
        <v>514</v>
      </c>
      <c r="I78" s="140" t="s">
        <v>514</v>
      </c>
      <c r="J78" s="115" t="s">
        <v>514</v>
      </c>
      <c r="K78" s="116" t="s">
        <v>514</v>
      </c>
    </row>
    <row r="79" spans="1:11" ht="14.1" customHeight="1" x14ac:dyDescent="0.2">
      <c r="A79" s="306">
        <v>94</v>
      </c>
      <c r="B79" s="307" t="s">
        <v>318</v>
      </c>
      <c r="C79" s="308"/>
      <c r="D79" s="113">
        <v>0.43303433343643677</v>
      </c>
      <c r="E79" s="115">
        <v>14</v>
      </c>
      <c r="F79" s="114">
        <v>15</v>
      </c>
      <c r="G79" s="114">
        <v>5</v>
      </c>
      <c r="H79" s="114">
        <v>13</v>
      </c>
      <c r="I79" s="140">
        <v>24</v>
      </c>
      <c r="J79" s="115">
        <v>-10</v>
      </c>
      <c r="K79" s="116">
        <v>-41.666666666666664</v>
      </c>
    </row>
    <row r="80" spans="1:11" ht="14.1" customHeight="1" x14ac:dyDescent="0.2">
      <c r="A80" s="306" t="s">
        <v>319</v>
      </c>
      <c r="B80" s="307" t="s">
        <v>320</v>
      </c>
      <c r="C80" s="308"/>
      <c r="D80" s="113" t="s">
        <v>514</v>
      </c>
      <c r="E80" s="115" t="s">
        <v>514</v>
      </c>
      <c r="F80" s="114">
        <v>0</v>
      </c>
      <c r="G80" s="114">
        <v>0</v>
      </c>
      <c r="H80" s="114" t="s">
        <v>514</v>
      </c>
      <c r="I80" s="140">
        <v>0</v>
      </c>
      <c r="J80" s="115" t="s">
        <v>514</v>
      </c>
      <c r="K80" s="116" t="s">
        <v>514</v>
      </c>
    </row>
    <row r="81" spans="1:11" ht="14.1" customHeight="1" x14ac:dyDescent="0.2">
      <c r="A81" s="310" t="s">
        <v>321</v>
      </c>
      <c r="B81" s="311" t="s">
        <v>334</v>
      </c>
      <c r="C81" s="312"/>
      <c r="D81" s="125">
        <v>0.55675842870399006</v>
      </c>
      <c r="E81" s="143">
        <v>18</v>
      </c>
      <c r="F81" s="144">
        <v>21</v>
      </c>
      <c r="G81" s="144">
        <v>84</v>
      </c>
      <c r="H81" s="144">
        <v>21</v>
      </c>
      <c r="I81" s="145">
        <v>21</v>
      </c>
      <c r="J81" s="143">
        <v>-3</v>
      </c>
      <c r="K81" s="146">
        <v>-14.285714285714286</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39810</v>
      </c>
      <c r="C10" s="114">
        <v>19769</v>
      </c>
      <c r="D10" s="114">
        <v>20041</v>
      </c>
      <c r="E10" s="114">
        <v>29785</v>
      </c>
      <c r="F10" s="114">
        <v>8937</v>
      </c>
      <c r="G10" s="114">
        <v>4847</v>
      </c>
      <c r="H10" s="114">
        <v>12769</v>
      </c>
      <c r="I10" s="115">
        <v>5529</v>
      </c>
      <c r="J10" s="114">
        <v>4680</v>
      </c>
      <c r="K10" s="114">
        <v>849</v>
      </c>
      <c r="L10" s="423">
        <v>3551</v>
      </c>
      <c r="M10" s="424">
        <v>4009</v>
      </c>
    </row>
    <row r="11" spans="1:13" ht="11.1" customHeight="1" x14ac:dyDescent="0.2">
      <c r="A11" s="422" t="s">
        <v>388</v>
      </c>
      <c r="B11" s="115">
        <v>40666</v>
      </c>
      <c r="C11" s="114">
        <v>20494</v>
      </c>
      <c r="D11" s="114">
        <v>20172</v>
      </c>
      <c r="E11" s="114">
        <v>30433</v>
      </c>
      <c r="F11" s="114">
        <v>9154</v>
      </c>
      <c r="G11" s="114">
        <v>4814</v>
      </c>
      <c r="H11" s="114">
        <v>13054</v>
      </c>
      <c r="I11" s="115">
        <v>5585</v>
      </c>
      <c r="J11" s="114">
        <v>4718</v>
      </c>
      <c r="K11" s="114">
        <v>867</v>
      </c>
      <c r="L11" s="423">
        <v>3275</v>
      </c>
      <c r="M11" s="424">
        <v>2449</v>
      </c>
    </row>
    <row r="12" spans="1:13" ht="11.1" customHeight="1" x14ac:dyDescent="0.2">
      <c r="A12" s="422" t="s">
        <v>389</v>
      </c>
      <c r="B12" s="115">
        <v>41288</v>
      </c>
      <c r="C12" s="114">
        <v>20917</v>
      </c>
      <c r="D12" s="114">
        <v>20371</v>
      </c>
      <c r="E12" s="114">
        <v>30912</v>
      </c>
      <c r="F12" s="114">
        <v>9284</v>
      </c>
      <c r="G12" s="114">
        <v>5123</v>
      </c>
      <c r="H12" s="114">
        <v>13288</v>
      </c>
      <c r="I12" s="115">
        <v>5652</v>
      </c>
      <c r="J12" s="114">
        <v>4766</v>
      </c>
      <c r="K12" s="114">
        <v>886</v>
      </c>
      <c r="L12" s="423">
        <v>4204</v>
      </c>
      <c r="M12" s="424">
        <v>3753</v>
      </c>
    </row>
    <row r="13" spans="1:13" s="110" customFormat="1" ht="11.1" customHeight="1" x14ac:dyDescent="0.2">
      <c r="A13" s="422" t="s">
        <v>390</v>
      </c>
      <c r="B13" s="115">
        <v>40222</v>
      </c>
      <c r="C13" s="114">
        <v>20058</v>
      </c>
      <c r="D13" s="114">
        <v>20164</v>
      </c>
      <c r="E13" s="114">
        <v>29822</v>
      </c>
      <c r="F13" s="114">
        <v>9308</v>
      </c>
      <c r="G13" s="114">
        <v>4962</v>
      </c>
      <c r="H13" s="114">
        <v>13112</v>
      </c>
      <c r="I13" s="115">
        <v>5577</v>
      </c>
      <c r="J13" s="114">
        <v>4714</v>
      </c>
      <c r="K13" s="114">
        <v>863</v>
      </c>
      <c r="L13" s="423">
        <v>2266</v>
      </c>
      <c r="M13" s="424">
        <v>3307</v>
      </c>
    </row>
    <row r="14" spans="1:13" ht="15" customHeight="1" x14ac:dyDescent="0.2">
      <c r="A14" s="422" t="s">
        <v>391</v>
      </c>
      <c r="B14" s="115">
        <v>40066</v>
      </c>
      <c r="C14" s="114">
        <v>20091</v>
      </c>
      <c r="D14" s="114">
        <v>19975</v>
      </c>
      <c r="E14" s="114">
        <v>28886</v>
      </c>
      <c r="F14" s="114">
        <v>10247</v>
      </c>
      <c r="G14" s="114">
        <v>4751</v>
      </c>
      <c r="H14" s="114">
        <v>13257</v>
      </c>
      <c r="I14" s="115">
        <v>5567</v>
      </c>
      <c r="J14" s="114">
        <v>4690</v>
      </c>
      <c r="K14" s="114">
        <v>877</v>
      </c>
      <c r="L14" s="423">
        <v>3270</v>
      </c>
      <c r="M14" s="424">
        <v>3501</v>
      </c>
    </row>
    <row r="15" spans="1:13" ht="11.1" customHeight="1" x14ac:dyDescent="0.2">
      <c r="A15" s="422" t="s">
        <v>388</v>
      </c>
      <c r="B15" s="115">
        <v>41158</v>
      </c>
      <c r="C15" s="114">
        <v>20752</v>
      </c>
      <c r="D15" s="114">
        <v>20406</v>
      </c>
      <c r="E15" s="114">
        <v>29376</v>
      </c>
      <c r="F15" s="114">
        <v>10870</v>
      </c>
      <c r="G15" s="114">
        <v>4702</v>
      </c>
      <c r="H15" s="114">
        <v>13667</v>
      </c>
      <c r="I15" s="115">
        <v>5643</v>
      </c>
      <c r="J15" s="114">
        <v>4687</v>
      </c>
      <c r="K15" s="114">
        <v>956</v>
      </c>
      <c r="L15" s="423">
        <v>3394</v>
      </c>
      <c r="M15" s="424">
        <v>2334</v>
      </c>
    </row>
    <row r="16" spans="1:13" ht="11.1" customHeight="1" x14ac:dyDescent="0.2">
      <c r="A16" s="422" t="s">
        <v>389</v>
      </c>
      <c r="B16" s="115">
        <v>41317</v>
      </c>
      <c r="C16" s="114">
        <v>20908</v>
      </c>
      <c r="D16" s="114">
        <v>20409</v>
      </c>
      <c r="E16" s="114">
        <v>29521</v>
      </c>
      <c r="F16" s="114">
        <v>10935</v>
      </c>
      <c r="G16" s="114">
        <v>4909</v>
      </c>
      <c r="H16" s="114">
        <v>13791</v>
      </c>
      <c r="I16" s="115">
        <v>5615</v>
      </c>
      <c r="J16" s="114">
        <v>4654</v>
      </c>
      <c r="K16" s="114">
        <v>961</v>
      </c>
      <c r="L16" s="423">
        <v>3961</v>
      </c>
      <c r="M16" s="424">
        <v>3913</v>
      </c>
    </row>
    <row r="17" spans="1:13" s="110" customFormat="1" ht="11.1" customHeight="1" x14ac:dyDescent="0.2">
      <c r="A17" s="422" t="s">
        <v>390</v>
      </c>
      <c r="B17" s="115">
        <v>40579</v>
      </c>
      <c r="C17" s="114">
        <v>20290</v>
      </c>
      <c r="D17" s="114">
        <v>20289</v>
      </c>
      <c r="E17" s="114">
        <v>29570</v>
      </c>
      <c r="F17" s="114">
        <v>10985</v>
      </c>
      <c r="G17" s="114">
        <v>4651</v>
      </c>
      <c r="H17" s="114">
        <v>13687</v>
      </c>
      <c r="I17" s="115">
        <v>5555</v>
      </c>
      <c r="J17" s="114">
        <v>4620</v>
      </c>
      <c r="K17" s="114">
        <v>935</v>
      </c>
      <c r="L17" s="423">
        <v>2168</v>
      </c>
      <c r="M17" s="424">
        <v>3003</v>
      </c>
    </row>
    <row r="18" spans="1:13" ht="15" customHeight="1" x14ac:dyDescent="0.2">
      <c r="A18" s="422" t="s">
        <v>392</v>
      </c>
      <c r="B18" s="115">
        <v>40807</v>
      </c>
      <c r="C18" s="114">
        <v>20366</v>
      </c>
      <c r="D18" s="114">
        <v>20441</v>
      </c>
      <c r="E18" s="114">
        <v>29323</v>
      </c>
      <c r="F18" s="114">
        <v>11444</v>
      </c>
      <c r="G18" s="114">
        <v>4560</v>
      </c>
      <c r="H18" s="114">
        <v>13859</v>
      </c>
      <c r="I18" s="115">
        <v>5429</v>
      </c>
      <c r="J18" s="114">
        <v>4511</v>
      </c>
      <c r="K18" s="114">
        <v>918</v>
      </c>
      <c r="L18" s="423">
        <v>3518</v>
      </c>
      <c r="M18" s="424">
        <v>3221</v>
      </c>
    </row>
    <row r="19" spans="1:13" ht="11.1" customHeight="1" x14ac:dyDescent="0.2">
      <c r="A19" s="422" t="s">
        <v>388</v>
      </c>
      <c r="B19" s="115">
        <v>41275</v>
      </c>
      <c r="C19" s="114">
        <v>20683</v>
      </c>
      <c r="D19" s="114">
        <v>20592</v>
      </c>
      <c r="E19" s="114">
        <v>29524</v>
      </c>
      <c r="F19" s="114">
        <v>11703</v>
      </c>
      <c r="G19" s="114">
        <v>4322</v>
      </c>
      <c r="H19" s="114">
        <v>14283</v>
      </c>
      <c r="I19" s="115">
        <v>5589</v>
      </c>
      <c r="J19" s="114">
        <v>4594</v>
      </c>
      <c r="K19" s="114">
        <v>995</v>
      </c>
      <c r="L19" s="423">
        <v>2784</v>
      </c>
      <c r="M19" s="424">
        <v>2364</v>
      </c>
    </row>
    <row r="20" spans="1:13" ht="11.1" customHeight="1" x14ac:dyDescent="0.2">
      <c r="A20" s="422" t="s">
        <v>389</v>
      </c>
      <c r="B20" s="115">
        <v>41903</v>
      </c>
      <c r="C20" s="114">
        <v>21107</v>
      </c>
      <c r="D20" s="114">
        <v>20796</v>
      </c>
      <c r="E20" s="114">
        <v>29810</v>
      </c>
      <c r="F20" s="114">
        <v>11931</v>
      </c>
      <c r="G20" s="114">
        <v>4525</v>
      </c>
      <c r="H20" s="114">
        <v>14603</v>
      </c>
      <c r="I20" s="115">
        <v>5669</v>
      </c>
      <c r="J20" s="114">
        <v>4596</v>
      </c>
      <c r="K20" s="114">
        <v>1073</v>
      </c>
      <c r="L20" s="423">
        <v>3338</v>
      </c>
      <c r="M20" s="424">
        <v>2885</v>
      </c>
    </row>
    <row r="21" spans="1:13" s="110" customFormat="1" ht="11.1" customHeight="1" x14ac:dyDescent="0.2">
      <c r="A21" s="422" t="s">
        <v>390</v>
      </c>
      <c r="B21" s="115">
        <v>40866</v>
      </c>
      <c r="C21" s="114">
        <v>20289</v>
      </c>
      <c r="D21" s="114">
        <v>20577</v>
      </c>
      <c r="E21" s="114">
        <v>29055</v>
      </c>
      <c r="F21" s="114">
        <v>11806</v>
      </c>
      <c r="G21" s="114">
        <v>4315</v>
      </c>
      <c r="H21" s="114">
        <v>14367</v>
      </c>
      <c r="I21" s="115">
        <v>5701</v>
      </c>
      <c r="J21" s="114">
        <v>4634</v>
      </c>
      <c r="K21" s="114">
        <v>1067</v>
      </c>
      <c r="L21" s="423">
        <v>1810</v>
      </c>
      <c r="M21" s="424">
        <v>2907</v>
      </c>
    </row>
    <row r="22" spans="1:13" ht="15" customHeight="1" x14ac:dyDescent="0.2">
      <c r="A22" s="422" t="s">
        <v>393</v>
      </c>
      <c r="B22" s="115">
        <v>40865</v>
      </c>
      <c r="C22" s="114">
        <v>20222</v>
      </c>
      <c r="D22" s="114">
        <v>20643</v>
      </c>
      <c r="E22" s="114">
        <v>28479</v>
      </c>
      <c r="F22" s="114">
        <v>11780</v>
      </c>
      <c r="G22" s="114">
        <v>4168</v>
      </c>
      <c r="H22" s="114">
        <v>14554</v>
      </c>
      <c r="I22" s="115">
        <v>5688</v>
      </c>
      <c r="J22" s="114">
        <v>4621</v>
      </c>
      <c r="K22" s="114">
        <v>1067</v>
      </c>
      <c r="L22" s="423">
        <v>3011</v>
      </c>
      <c r="M22" s="424">
        <v>3000</v>
      </c>
    </row>
    <row r="23" spans="1:13" ht="11.1" customHeight="1" x14ac:dyDescent="0.2">
      <c r="A23" s="422" t="s">
        <v>388</v>
      </c>
      <c r="B23" s="115">
        <v>41189</v>
      </c>
      <c r="C23" s="114">
        <v>20628</v>
      </c>
      <c r="D23" s="114">
        <v>20561</v>
      </c>
      <c r="E23" s="114">
        <v>28674</v>
      </c>
      <c r="F23" s="114">
        <v>11888</v>
      </c>
      <c r="G23" s="114">
        <v>3901</v>
      </c>
      <c r="H23" s="114">
        <v>14981</v>
      </c>
      <c r="I23" s="115">
        <v>5780</v>
      </c>
      <c r="J23" s="114">
        <v>4658</v>
      </c>
      <c r="K23" s="114">
        <v>1122</v>
      </c>
      <c r="L23" s="423">
        <v>2690</v>
      </c>
      <c r="M23" s="424">
        <v>2339</v>
      </c>
    </row>
    <row r="24" spans="1:13" ht="11.1" customHeight="1" x14ac:dyDescent="0.2">
      <c r="A24" s="422" t="s">
        <v>389</v>
      </c>
      <c r="B24" s="115">
        <v>41826</v>
      </c>
      <c r="C24" s="114">
        <v>21012</v>
      </c>
      <c r="D24" s="114">
        <v>20814</v>
      </c>
      <c r="E24" s="114">
        <v>28509</v>
      </c>
      <c r="F24" s="114">
        <v>12205</v>
      </c>
      <c r="G24" s="114">
        <v>4093</v>
      </c>
      <c r="H24" s="114">
        <v>15263</v>
      </c>
      <c r="I24" s="115">
        <v>6079</v>
      </c>
      <c r="J24" s="114">
        <v>4920</v>
      </c>
      <c r="K24" s="114">
        <v>1159</v>
      </c>
      <c r="L24" s="423">
        <v>3653</v>
      </c>
      <c r="M24" s="424">
        <v>3123</v>
      </c>
    </row>
    <row r="25" spans="1:13" s="110" customFormat="1" ht="11.1" customHeight="1" x14ac:dyDescent="0.2">
      <c r="A25" s="422" t="s">
        <v>390</v>
      </c>
      <c r="B25" s="115">
        <v>40683</v>
      </c>
      <c r="C25" s="114">
        <v>20046</v>
      </c>
      <c r="D25" s="114">
        <v>20637</v>
      </c>
      <c r="E25" s="114">
        <v>27379</v>
      </c>
      <c r="F25" s="114">
        <v>12197</v>
      </c>
      <c r="G25" s="114">
        <v>3786</v>
      </c>
      <c r="H25" s="114">
        <v>15148</v>
      </c>
      <c r="I25" s="115">
        <v>6007</v>
      </c>
      <c r="J25" s="114">
        <v>4844</v>
      </c>
      <c r="K25" s="114">
        <v>1163</v>
      </c>
      <c r="L25" s="423">
        <v>2012</v>
      </c>
      <c r="M25" s="424">
        <v>3109</v>
      </c>
    </row>
    <row r="26" spans="1:13" ht="15" customHeight="1" x14ac:dyDescent="0.2">
      <c r="A26" s="422" t="s">
        <v>394</v>
      </c>
      <c r="B26" s="115">
        <v>40542</v>
      </c>
      <c r="C26" s="114">
        <v>20081</v>
      </c>
      <c r="D26" s="114">
        <v>20461</v>
      </c>
      <c r="E26" s="114">
        <v>27348</v>
      </c>
      <c r="F26" s="114">
        <v>12090</v>
      </c>
      <c r="G26" s="114">
        <v>3516</v>
      </c>
      <c r="H26" s="114">
        <v>15309</v>
      </c>
      <c r="I26" s="115">
        <v>5937</v>
      </c>
      <c r="J26" s="114">
        <v>4791</v>
      </c>
      <c r="K26" s="114">
        <v>1146</v>
      </c>
      <c r="L26" s="423">
        <v>2978</v>
      </c>
      <c r="M26" s="424">
        <v>3117</v>
      </c>
    </row>
    <row r="27" spans="1:13" ht="11.1" customHeight="1" x14ac:dyDescent="0.2">
      <c r="A27" s="422" t="s">
        <v>388</v>
      </c>
      <c r="B27" s="115">
        <v>40941</v>
      </c>
      <c r="C27" s="114">
        <v>20380</v>
      </c>
      <c r="D27" s="114">
        <v>20561</v>
      </c>
      <c r="E27" s="114">
        <v>27621</v>
      </c>
      <c r="F27" s="114">
        <v>12231</v>
      </c>
      <c r="G27" s="114">
        <v>3346</v>
      </c>
      <c r="H27" s="114">
        <v>15654</v>
      </c>
      <c r="I27" s="115">
        <v>6000</v>
      </c>
      <c r="J27" s="114">
        <v>4813</v>
      </c>
      <c r="K27" s="114">
        <v>1187</v>
      </c>
      <c r="L27" s="423">
        <v>2586</v>
      </c>
      <c r="M27" s="424">
        <v>2233</v>
      </c>
    </row>
    <row r="28" spans="1:13" ht="11.1" customHeight="1" x14ac:dyDescent="0.2">
      <c r="A28" s="422" t="s">
        <v>389</v>
      </c>
      <c r="B28" s="115">
        <v>41026</v>
      </c>
      <c r="C28" s="114">
        <v>20362</v>
      </c>
      <c r="D28" s="114">
        <v>20664</v>
      </c>
      <c r="E28" s="114">
        <v>28738</v>
      </c>
      <c r="F28" s="114">
        <v>12173</v>
      </c>
      <c r="G28" s="114">
        <v>3556</v>
      </c>
      <c r="H28" s="114">
        <v>15669</v>
      </c>
      <c r="I28" s="115">
        <v>6108</v>
      </c>
      <c r="J28" s="114">
        <v>4824</v>
      </c>
      <c r="K28" s="114">
        <v>1284</v>
      </c>
      <c r="L28" s="423">
        <v>3270</v>
      </c>
      <c r="M28" s="424">
        <v>3206</v>
      </c>
    </row>
    <row r="29" spans="1:13" s="110" customFormat="1" ht="11.1" customHeight="1" x14ac:dyDescent="0.2">
      <c r="A29" s="422" t="s">
        <v>390</v>
      </c>
      <c r="B29" s="115">
        <v>40058</v>
      </c>
      <c r="C29" s="114">
        <v>19550</v>
      </c>
      <c r="D29" s="114">
        <v>20508</v>
      </c>
      <c r="E29" s="114">
        <v>27906</v>
      </c>
      <c r="F29" s="114">
        <v>12104</v>
      </c>
      <c r="G29" s="114">
        <v>3346</v>
      </c>
      <c r="H29" s="114">
        <v>15411</v>
      </c>
      <c r="I29" s="115">
        <v>6073</v>
      </c>
      <c r="J29" s="114">
        <v>4845</v>
      </c>
      <c r="K29" s="114">
        <v>1228</v>
      </c>
      <c r="L29" s="423">
        <v>2354</v>
      </c>
      <c r="M29" s="424">
        <v>3322</v>
      </c>
    </row>
    <row r="30" spans="1:13" ht="15" customHeight="1" x14ac:dyDescent="0.2">
      <c r="A30" s="422" t="s">
        <v>395</v>
      </c>
      <c r="B30" s="115">
        <v>40127</v>
      </c>
      <c r="C30" s="114">
        <v>19537</v>
      </c>
      <c r="D30" s="114">
        <v>20590</v>
      </c>
      <c r="E30" s="114">
        <v>27643</v>
      </c>
      <c r="F30" s="114">
        <v>12455</v>
      </c>
      <c r="G30" s="114">
        <v>3130</v>
      </c>
      <c r="H30" s="114">
        <v>15628</v>
      </c>
      <c r="I30" s="115">
        <v>5683</v>
      </c>
      <c r="J30" s="114">
        <v>4475</v>
      </c>
      <c r="K30" s="114">
        <v>1208</v>
      </c>
      <c r="L30" s="423">
        <v>3816</v>
      </c>
      <c r="M30" s="424">
        <v>3744</v>
      </c>
    </row>
    <row r="31" spans="1:13" ht="11.1" customHeight="1" x14ac:dyDescent="0.2">
      <c r="A31" s="422" t="s">
        <v>388</v>
      </c>
      <c r="B31" s="115">
        <v>40512</v>
      </c>
      <c r="C31" s="114">
        <v>19820</v>
      </c>
      <c r="D31" s="114">
        <v>20692</v>
      </c>
      <c r="E31" s="114">
        <v>27846</v>
      </c>
      <c r="F31" s="114">
        <v>12650</v>
      </c>
      <c r="G31" s="114">
        <v>2971</v>
      </c>
      <c r="H31" s="114">
        <v>15884</v>
      </c>
      <c r="I31" s="115">
        <v>5585</v>
      </c>
      <c r="J31" s="114">
        <v>4337</v>
      </c>
      <c r="K31" s="114">
        <v>1248</v>
      </c>
      <c r="L31" s="423">
        <v>2584</v>
      </c>
      <c r="M31" s="424">
        <v>2187</v>
      </c>
    </row>
    <row r="32" spans="1:13" ht="11.1" customHeight="1" x14ac:dyDescent="0.2">
      <c r="A32" s="422" t="s">
        <v>389</v>
      </c>
      <c r="B32" s="115">
        <v>40924</v>
      </c>
      <c r="C32" s="114">
        <v>20214</v>
      </c>
      <c r="D32" s="114">
        <v>20710</v>
      </c>
      <c r="E32" s="114">
        <v>28171</v>
      </c>
      <c r="F32" s="114">
        <v>12750</v>
      </c>
      <c r="G32" s="114">
        <v>3297</v>
      </c>
      <c r="H32" s="114">
        <v>15945</v>
      </c>
      <c r="I32" s="115">
        <v>5545</v>
      </c>
      <c r="J32" s="114">
        <v>4263</v>
      </c>
      <c r="K32" s="114">
        <v>1282</v>
      </c>
      <c r="L32" s="423">
        <v>3292</v>
      </c>
      <c r="M32" s="424">
        <v>2928</v>
      </c>
    </row>
    <row r="33" spans="1:13" s="110" customFormat="1" ht="11.1" customHeight="1" x14ac:dyDescent="0.2">
      <c r="A33" s="422" t="s">
        <v>390</v>
      </c>
      <c r="B33" s="115">
        <v>40426</v>
      </c>
      <c r="C33" s="114">
        <v>19732</v>
      </c>
      <c r="D33" s="114">
        <v>20694</v>
      </c>
      <c r="E33" s="114">
        <v>27497</v>
      </c>
      <c r="F33" s="114">
        <v>12927</v>
      </c>
      <c r="G33" s="114">
        <v>3141</v>
      </c>
      <c r="H33" s="114">
        <v>15894</v>
      </c>
      <c r="I33" s="115">
        <v>5495</v>
      </c>
      <c r="J33" s="114">
        <v>4261</v>
      </c>
      <c r="K33" s="114">
        <v>1234</v>
      </c>
      <c r="L33" s="423">
        <v>2078</v>
      </c>
      <c r="M33" s="424">
        <v>2626</v>
      </c>
    </row>
    <row r="34" spans="1:13" ht="15" customHeight="1" x14ac:dyDescent="0.2">
      <c r="A34" s="422" t="s">
        <v>396</v>
      </c>
      <c r="B34" s="115">
        <v>40353</v>
      </c>
      <c r="C34" s="114">
        <v>19758</v>
      </c>
      <c r="D34" s="114">
        <v>20595</v>
      </c>
      <c r="E34" s="114">
        <v>27426</v>
      </c>
      <c r="F34" s="114">
        <v>12927</v>
      </c>
      <c r="G34" s="114">
        <v>2944</v>
      </c>
      <c r="H34" s="114">
        <v>16015</v>
      </c>
      <c r="I34" s="115">
        <v>5504</v>
      </c>
      <c r="J34" s="114">
        <v>4281</v>
      </c>
      <c r="K34" s="114">
        <v>1223</v>
      </c>
      <c r="L34" s="423">
        <v>2855</v>
      </c>
      <c r="M34" s="424">
        <v>2999</v>
      </c>
    </row>
    <row r="35" spans="1:13" ht="11.1" customHeight="1" x14ac:dyDescent="0.2">
      <c r="A35" s="422" t="s">
        <v>388</v>
      </c>
      <c r="B35" s="115">
        <v>40813</v>
      </c>
      <c r="C35" s="114">
        <v>20085</v>
      </c>
      <c r="D35" s="114">
        <v>20728</v>
      </c>
      <c r="E35" s="114">
        <v>27603</v>
      </c>
      <c r="F35" s="114">
        <v>13210</v>
      </c>
      <c r="G35" s="114">
        <v>2827</v>
      </c>
      <c r="H35" s="114">
        <v>16356</v>
      </c>
      <c r="I35" s="115">
        <v>5415</v>
      </c>
      <c r="J35" s="114">
        <v>4179</v>
      </c>
      <c r="K35" s="114">
        <v>1236</v>
      </c>
      <c r="L35" s="423">
        <v>2699</v>
      </c>
      <c r="M35" s="424">
        <v>2246</v>
      </c>
    </row>
    <row r="36" spans="1:13" ht="11.1" customHeight="1" x14ac:dyDescent="0.2">
      <c r="A36" s="422" t="s">
        <v>389</v>
      </c>
      <c r="B36" s="115">
        <v>41750</v>
      </c>
      <c r="C36" s="114">
        <v>20639</v>
      </c>
      <c r="D36" s="114">
        <v>21111</v>
      </c>
      <c r="E36" s="114">
        <v>28088</v>
      </c>
      <c r="F36" s="114">
        <v>13662</v>
      </c>
      <c r="G36" s="114">
        <v>3259</v>
      </c>
      <c r="H36" s="114">
        <v>16651</v>
      </c>
      <c r="I36" s="115">
        <v>5431</v>
      </c>
      <c r="J36" s="114">
        <v>4144</v>
      </c>
      <c r="K36" s="114">
        <v>1287</v>
      </c>
      <c r="L36" s="423">
        <v>3702</v>
      </c>
      <c r="M36" s="424">
        <v>2857</v>
      </c>
    </row>
    <row r="37" spans="1:13" s="110" customFormat="1" ht="11.1" customHeight="1" x14ac:dyDescent="0.2">
      <c r="A37" s="422" t="s">
        <v>390</v>
      </c>
      <c r="B37" s="115">
        <v>41130</v>
      </c>
      <c r="C37" s="114">
        <v>20217</v>
      </c>
      <c r="D37" s="114">
        <v>20913</v>
      </c>
      <c r="E37" s="114">
        <v>27582</v>
      </c>
      <c r="F37" s="114">
        <v>13548</v>
      </c>
      <c r="G37" s="114">
        <v>3130</v>
      </c>
      <c r="H37" s="114">
        <v>16538</v>
      </c>
      <c r="I37" s="115">
        <v>5454</v>
      </c>
      <c r="J37" s="114">
        <v>4184</v>
      </c>
      <c r="K37" s="114">
        <v>1270</v>
      </c>
      <c r="L37" s="423">
        <v>1962</v>
      </c>
      <c r="M37" s="424">
        <v>2603</v>
      </c>
    </row>
    <row r="38" spans="1:13" ht="15" customHeight="1" x14ac:dyDescent="0.2">
      <c r="A38" s="425" t="s">
        <v>397</v>
      </c>
      <c r="B38" s="115">
        <v>41020</v>
      </c>
      <c r="C38" s="114">
        <v>20151</v>
      </c>
      <c r="D38" s="114">
        <v>20869</v>
      </c>
      <c r="E38" s="114">
        <v>27409</v>
      </c>
      <c r="F38" s="114">
        <v>13611</v>
      </c>
      <c r="G38" s="114">
        <v>3014</v>
      </c>
      <c r="H38" s="114">
        <v>16585</v>
      </c>
      <c r="I38" s="115">
        <v>5350</v>
      </c>
      <c r="J38" s="114">
        <v>4116</v>
      </c>
      <c r="K38" s="114">
        <v>1234</v>
      </c>
      <c r="L38" s="423">
        <v>3322</v>
      </c>
      <c r="M38" s="424">
        <v>3639</v>
      </c>
    </row>
    <row r="39" spans="1:13" ht="11.1" customHeight="1" x14ac:dyDescent="0.2">
      <c r="A39" s="422" t="s">
        <v>388</v>
      </c>
      <c r="B39" s="115">
        <v>41668</v>
      </c>
      <c r="C39" s="114">
        <v>20543</v>
      </c>
      <c r="D39" s="114">
        <v>21125</v>
      </c>
      <c r="E39" s="114">
        <v>27554</v>
      </c>
      <c r="F39" s="114">
        <v>14114</v>
      </c>
      <c r="G39" s="114">
        <v>2907</v>
      </c>
      <c r="H39" s="114">
        <v>17046</v>
      </c>
      <c r="I39" s="115">
        <v>5560</v>
      </c>
      <c r="J39" s="114">
        <v>4198</v>
      </c>
      <c r="K39" s="114">
        <v>1362</v>
      </c>
      <c r="L39" s="423">
        <v>3372</v>
      </c>
      <c r="M39" s="424">
        <v>2747</v>
      </c>
    </row>
    <row r="40" spans="1:13" ht="11.1" customHeight="1" x14ac:dyDescent="0.2">
      <c r="A40" s="425" t="s">
        <v>389</v>
      </c>
      <c r="B40" s="115">
        <v>42293</v>
      </c>
      <c r="C40" s="114">
        <v>20898</v>
      </c>
      <c r="D40" s="114">
        <v>21395</v>
      </c>
      <c r="E40" s="114">
        <v>27906</v>
      </c>
      <c r="F40" s="114">
        <v>14387</v>
      </c>
      <c r="G40" s="114">
        <v>3327</v>
      </c>
      <c r="H40" s="114">
        <v>17086</v>
      </c>
      <c r="I40" s="115">
        <v>5485</v>
      </c>
      <c r="J40" s="114">
        <v>4110</v>
      </c>
      <c r="K40" s="114">
        <v>1375</v>
      </c>
      <c r="L40" s="423">
        <v>3705</v>
      </c>
      <c r="M40" s="424">
        <v>3211</v>
      </c>
    </row>
    <row r="41" spans="1:13" s="110" customFormat="1" ht="11.1" customHeight="1" x14ac:dyDescent="0.2">
      <c r="A41" s="422" t="s">
        <v>390</v>
      </c>
      <c r="B41" s="115">
        <v>41807</v>
      </c>
      <c r="C41" s="114">
        <v>20490</v>
      </c>
      <c r="D41" s="114">
        <v>21317</v>
      </c>
      <c r="E41" s="114">
        <v>27399</v>
      </c>
      <c r="F41" s="114">
        <v>14408</v>
      </c>
      <c r="G41" s="114">
        <v>3227</v>
      </c>
      <c r="H41" s="114">
        <v>16978</v>
      </c>
      <c r="I41" s="115">
        <v>5445</v>
      </c>
      <c r="J41" s="114">
        <v>4092</v>
      </c>
      <c r="K41" s="114">
        <v>1353</v>
      </c>
      <c r="L41" s="423">
        <v>2218</v>
      </c>
      <c r="M41" s="424">
        <v>2751</v>
      </c>
    </row>
    <row r="42" spans="1:13" ht="15" customHeight="1" x14ac:dyDescent="0.2">
      <c r="A42" s="422" t="s">
        <v>398</v>
      </c>
      <c r="B42" s="115">
        <v>41852</v>
      </c>
      <c r="C42" s="114">
        <v>20603</v>
      </c>
      <c r="D42" s="114">
        <v>21249</v>
      </c>
      <c r="E42" s="114">
        <v>27440</v>
      </c>
      <c r="F42" s="114">
        <v>14412</v>
      </c>
      <c r="G42" s="114">
        <v>3149</v>
      </c>
      <c r="H42" s="114">
        <v>17054</v>
      </c>
      <c r="I42" s="115">
        <v>5437</v>
      </c>
      <c r="J42" s="114">
        <v>4115</v>
      </c>
      <c r="K42" s="114">
        <v>1322</v>
      </c>
      <c r="L42" s="423">
        <v>3176</v>
      </c>
      <c r="M42" s="424">
        <v>3135</v>
      </c>
    </row>
    <row r="43" spans="1:13" ht="11.1" customHeight="1" x14ac:dyDescent="0.2">
      <c r="A43" s="422" t="s">
        <v>388</v>
      </c>
      <c r="B43" s="115">
        <v>41983</v>
      </c>
      <c r="C43" s="114">
        <v>20827</v>
      </c>
      <c r="D43" s="114">
        <v>21156</v>
      </c>
      <c r="E43" s="114">
        <v>27474</v>
      </c>
      <c r="F43" s="114">
        <v>14509</v>
      </c>
      <c r="G43" s="114">
        <v>3053</v>
      </c>
      <c r="H43" s="114">
        <v>17255</v>
      </c>
      <c r="I43" s="115">
        <v>5484</v>
      </c>
      <c r="J43" s="114">
        <v>4090</v>
      </c>
      <c r="K43" s="114">
        <v>1394</v>
      </c>
      <c r="L43" s="423">
        <v>2759</v>
      </c>
      <c r="M43" s="424">
        <v>2629</v>
      </c>
    </row>
    <row r="44" spans="1:13" ht="11.1" customHeight="1" x14ac:dyDescent="0.2">
      <c r="A44" s="422" t="s">
        <v>389</v>
      </c>
      <c r="B44" s="115">
        <v>42807</v>
      </c>
      <c r="C44" s="114">
        <v>21186</v>
      </c>
      <c r="D44" s="114">
        <v>21621</v>
      </c>
      <c r="E44" s="114">
        <v>27914</v>
      </c>
      <c r="F44" s="114">
        <v>14893</v>
      </c>
      <c r="G44" s="114">
        <v>3517</v>
      </c>
      <c r="H44" s="114">
        <v>17409</v>
      </c>
      <c r="I44" s="115">
        <v>5393</v>
      </c>
      <c r="J44" s="114">
        <v>3988</v>
      </c>
      <c r="K44" s="114">
        <v>1405</v>
      </c>
      <c r="L44" s="423">
        <v>3876</v>
      </c>
      <c r="M44" s="424">
        <v>3154</v>
      </c>
    </row>
    <row r="45" spans="1:13" s="110" customFormat="1" ht="11.1" customHeight="1" x14ac:dyDescent="0.2">
      <c r="A45" s="422" t="s">
        <v>390</v>
      </c>
      <c r="B45" s="115">
        <v>42034</v>
      </c>
      <c r="C45" s="114">
        <v>20724</v>
      </c>
      <c r="D45" s="114">
        <v>21310</v>
      </c>
      <c r="E45" s="114">
        <v>27390</v>
      </c>
      <c r="F45" s="114">
        <v>14644</v>
      </c>
      <c r="G45" s="114">
        <v>3400</v>
      </c>
      <c r="H45" s="114">
        <v>17107</v>
      </c>
      <c r="I45" s="115">
        <v>5342</v>
      </c>
      <c r="J45" s="114">
        <v>3956</v>
      </c>
      <c r="K45" s="114">
        <v>1386</v>
      </c>
      <c r="L45" s="423">
        <v>1961</v>
      </c>
      <c r="M45" s="424">
        <v>2800</v>
      </c>
    </row>
    <row r="46" spans="1:13" ht="15" customHeight="1" x14ac:dyDescent="0.2">
      <c r="A46" s="422" t="s">
        <v>399</v>
      </c>
      <c r="B46" s="115">
        <v>41907</v>
      </c>
      <c r="C46" s="114">
        <v>20658</v>
      </c>
      <c r="D46" s="114">
        <v>21249</v>
      </c>
      <c r="E46" s="114">
        <v>27291</v>
      </c>
      <c r="F46" s="114">
        <v>14616</v>
      </c>
      <c r="G46" s="114">
        <v>3296</v>
      </c>
      <c r="H46" s="114">
        <v>17107</v>
      </c>
      <c r="I46" s="115">
        <v>5257</v>
      </c>
      <c r="J46" s="114">
        <v>3877</v>
      </c>
      <c r="K46" s="114">
        <v>1380</v>
      </c>
      <c r="L46" s="423">
        <v>3354</v>
      </c>
      <c r="M46" s="424">
        <v>3627</v>
      </c>
    </row>
    <row r="47" spans="1:13" ht="11.1" customHeight="1" x14ac:dyDescent="0.2">
      <c r="A47" s="422" t="s">
        <v>388</v>
      </c>
      <c r="B47" s="115">
        <v>41939</v>
      </c>
      <c r="C47" s="114">
        <v>20704</v>
      </c>
      <c r="D47" s="114">
        <v>21235</v>
      </c>
      <c r="E47" s="114">
        <v>27225</v>
      </c>
      <c r="F47" s="114">
        <v>14714</v>
      </c>
      <c r="G47" s="114">
        <v>3158</v>
      </c>
      <c r="H47" s="114">
        <v>17217</v>
      </c>
      <c r="I47" s="115">
        <v>5294</v>
      </c>
      <c r="J47" s="114">
        <v>3897</v>
      </c>
      <c r="K47" s="114">
        <v>1397</v>
      </c>
      <c r="L47" s="423">
        <v>2574</v>
      </c>
      <c r="M47" s="424">
        <v>2544</v>
      </c>
    </row>
    <row r="48" spans="1:13" ht="11.1" customHeight="1" x14ac:dyDescent="0.2">
      <c r="A48" s="422" t="s">
        <v>389</v>
      </c>
      <c r="B48" s="115">
        <v>42433</v>
      </c>
      <c r="C48" s="114">
        <v>20997</v>
      </c>
      <c r="D48" s="114">
        <v>21436</v>
      </c>
      <c r="E48" s="114">
        <v>27749</v>
      </c>
      <c r="F48" s="114">
        <v>14684</v>
      </c>
      <c r="G48" s="114">
        <v>3636</v>
      </c>
      <c r="H48" s="114">
        <v>17309</v>
      </c>
      <c r="I48" s="115">
        <v>5257</v>
      </c>
      <c r="J48" s="114">
        <v>3827</v>
      </c>
      <c r="K48" s="114">
        <v>1430</v>
      </c>
      <c r="L48" s="423">
        <v>3947</v>
      </c>
      <c r="M48" s="424">
        <v>3524</v>
      </c>
    </row>
    <row r="49" spans="1:17" s="110" customFormat="1" ht="11.1" customHeight="1" x14ac:dyDescent="0.2">
      <c r="A49" s="422" t="s">
        <v>390</v>
      </c>
      <c r="B49" s="115">
        <v>41868</v>
      </c>
      <c r="C49" s="114">
        <v>20537</v>
      </c>
      <c r="D49" s="114">
        <v>21331</v>
      </c>
      <c r="E49" s="114">
        <v>27157</v>
      </c>
      <c r="F49" s="114">
        <v>14711</v>
      </c>
      <c r="G49" s="114">
        <v>3500</v>
      </c>
      <c r="H49" s="114">
        <v>17145</v>
      </c>
      <c r="I49" s="115">
        <v>5144</v>
      </c>
      <c r="J49" s="114">
        <v>3740</v>
      </c>
      <c r="K49" s="114">
        <v>1404</v>
      </c>
      <c r="L49" s="423">
        <v>1945</v>
      </c>
      <c r="M49" s="424">
        <v>2544</v>
      </c>
    </row>
    <row r="50" spans="1:17" ht="15" customHeight="1" x14ac:dyDescent="0.2">
      <c r="A50" s="422" t="s">
        <v>400</v>
      </c>
      <c r="B50" s="143">
        <v>41381</v>
      </c>
      <c r="C50" s="144">
        <v>20215</v>
      </c>
      <c r="D50" s="144">
        <v>21166</v>
      </c>
      <c r="E50" s="144">
        <v>26731</v>
      </c>
      <c r="F50" s="144">
        <v>14650</v>
      </c>
      <c r="G50" s="144">
        <v>3360</v>
      </c>
      <c r="H50" s="144">
        <v>17025</v>
      </c>
      <c r="I50" s="143">
        <v>5024</v>
      </c>
      <c r="J50" s="144">
        <v>3657</v>
      </c>
      <c r="K50" s="144">
        <v>1367</v>
      </c>
      <c r="L50" s="426">
        <v>2689</v>
      </c>
      <c r="M50" s="427">
        <v>3233</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-1.2551602357601355</v>
      </c>
      <c r="C6" s="480">
        <f>'Tabelle 3.3'!J11</f>
        <v>-4.4321856572189464</v>
      </c>
      <c r="D6" s="481">
        <f t="shared" ref="D6:E9" si="0">IF(OR(AND(B6&gt;=-50,B6&lt;=50),ISNUMBER(B6)=FALSE),B6,"")</f>
        <v>-1.2551602357601355</v>
      </c>
      <c r="E6" s="481">
        <f t="shared" si="0"/>
        <v>-4.4321856572189464</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-0.19765179914377964</v>
      </c>
      <c r="C7" s="480">
        <f>'Tabelle 3.1'!J23</f>
        <v>-3.074721427182038</v>
      </c>
      <c r="D7" s="481">
        <f t="shared" si="0"/>
        <v>-0.19765179914377964</v>
      </c>
      <c r="E7" s="481">
        <f>IF(OR(AND(C7&gt;=-50,C7&lt;=50),ISNUMBER(C7)=FALSE),C7,"")</f>
        <v>-3.074721427182038</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-1.2551602357601355</v>
      </c>
      <c r="C14" s="480">
        <f>'Tabelle 3.3'!J11</f>
        <v>-4.4321856572189464</v>
      </c>
      <c r="D14" s="481">
        <f>IF(OR(AND(B14&gt;=-50,B14&lt;=50),ISNUMBER(B14)=FALSE),B14,"")</f>
        <v>-1.2551602357601355</v>
      </c>
      <c r="E14" s="481">
        <f>IF(OR(AND(C14&gt;=-50,C14&lt;=50),ISNUMBER(C14)=FALSE),C14,"")</f>
        <v>-4.4321856572189464</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-3.4224598930481283</v>
      </c>
      <c r="C15" s="480">
        <f>'Tabelle 3.3'!J12</f>
        <v>-6.3157894736842106</v>
      </c>
      <c r="D15" s="481">
        <f t="shared" ref="D15:E45" si="3">IF(OR(AND(B15&gt;=-50,B15&lt;=50),ISNUMBER(B15)=FALSE),B15,"")</f>
        <v>-3.4224598930481283</v>
      </c>
      <c r="E15" s="481">
        <f t="shared" si="3"/>
        <v>-6.3157894736842106</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-5.7028112449799195</v>
      </c>
      <c r="C16" s="480">
        <f>'Tabelle 3.3'!J13</f>
        <v>-4.0816326530612246</v>
      </c>
      <c r="D16" s="481">
        <f t="shared" si="3"/>
        <v>-5.7028112449799195</v>
      </c>
      <c r="E16" s="481">
        <f t="shared" si="3"/>
        <v>-4.0816326530612246</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-5.1067780872794799</v>
      </c>
      <c r="C17" s="480">
        <f>'Tabelle 3.3'!J14</f>
        <v>-4.3478260869565215</v>
      </c>
      <c r="D17" s="481">
        <f t="shared" si="3"/>
        <v>-5.1067780872794799</v>
      </c>
      <c r="E17" s="481">
        <f t="shared" si="3"/>
        <v>-4.3478260869565215</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-4.3920145190562616</v>
      </c>
      <c r="C18" s="480">
        <f>'Tabelle 3.3'!J15</f>
        <v>-5.5045871559633026</v>
      </c>
      <c r="D18" s="481">
        <f t="shared" si="3"/>
        <v>-4.3920145190562616</v>
      </c>
      <c r="E18" s="481">
        <f t="shared" si="3"/>
        <v>-5.5045871559633026</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-6.9039451114922814</v>
      </c>
      <c r="C19" s="480">
        <f>'Tabelle 3.3'!J16</f>
        <v>-5.0847457627118642</v>
      </c>
      <c r="D19" s="481">
        <f t="shared" si="3"/>
        <v>-6.9039451114922814</v>
      </c>
      <c r="E19" s="481">
        <f t="shared" si="3"/>
        <v>-5.0847457627118642</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0.25062656641604009</v>
      </c>
      <c r="C20" s="480">
        <f>'Tabelle 3.3'!J17</f>
        <v>0</v>
      </c>
      <c r="D20" s="481">
        <f t="shared" si="3"/>
        <v>0.25062656641604009</v>
      </c>
      <c r="E20" s="481">
        <f t="shared" si="3"/>
        <v>0</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-0.43719032352083942</v>
      </c>
      <c r="C21" s="480">
        <f>'Tabelle 3.3'!J18</f>
        <v>0.26737967914438504</v>
      </c>
      <c r="D21" s="481">
        <f t="shared" si="3"/>
        <v>-0.43719032352083942</v>
      </c>
      <c r="E21" s="481">
        <f t="shared" si="3"/>
        <v>0.26737967914438504</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0.45469308216953558</v>
      </c>
      <c r="C22" s="480">
        <f>'Tabelle 3.3'!J19</f>
        <v>-1.7159199237368923</v>
      </c>
      <c r="D22" s="481">
        <f t="shared" si="3"/>
        <v>0.45469308216953558</v>
      </c>
      <c r="E22" s="481">
        <f t="shared" si="3"/>
        <v>-1.7159199237368923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-3.9013452914798208</v>
      </c>
      <c r="C23" s="480">
        <f>'Tabelle 3.3'!J20</f>
        <v>-5.9490084985835692</v>
      </c>
      <c r="D23" s="481">
        <f t="shared" si="3"/>
        <v>-3.9013452914798208</v>
      </c>
      <c r="E23" s="481">
        <f t="shared" si="3"/>
        <v>-5.9490084985835692</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1.0956902848794741</v>
      </c>
      <c r="C24" s="480">
        <f>'Tabelle 3.3'!J21</f>
        <v>-10.502283105022832</v>
      </c>
      <c r="D24" s="481">
        <f t="shared" si="3"/>
        <v>1.0956902848794741</v>
      </c>
      <c r="E24" s="481">
        <f t="shared" si="3"/>
        <v>-10.502283105022832</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-12.318840579710145</v>
      </c>
      <c r="C25" s="480">
        <f>'Tabelle 3.3'!J22</f>
        <v>-6.25</v>
      </c>
      <c r="D25" s="481">
        <f t="shared" si="3"/>
        <v>-12.318840579710145</v>
      </c>
      <c r="E25" s="481">
        <f t="shared" si="3"/>
        <v>-6.25</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2.1825396825396823</v>
      </c>
      <c r="C26" s="480">
        <f>'Tabelle 3.3'!J23</f>
        <v>5.7692307692307692</v>
      </c>
      <c r="D26" s="481">
        <f t="shared" si="3"/>
        <v>2.1825396825396823</v>
      </c>
      <c r="E26" s="481">
        <f t="shared" si="3"/>
        <v>5.7692307692307692</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4.2275172943889316</v>
      </c>
      <c r="C27" s="480">
        <f>'Tabelle 3.3'!J24</f>
        <v>-5.7803468208092488</v>
      </c>
      <c r="D27" s="481">
        <f t="shared" si="3"/>
        <v>4.2275172943889316</v>
      </c>
      <c r="E27" s="481">
        <f t="shared" si="3"/>
        <v>-5.7803468208092488</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-6.6797642436149314</v>
      </c>
      <c r="C28" s="480">
        <f>'Tabelle 3.3'!J25</f>
        <v>-5.1485148514851486</v>
      </c>
      <c r="D28" s="481">
        <f t="shared" si="3"/>
        <v>-6.6797642436149314</v>
      </c>
      <c r="E28" s="481">
        <f t="shared" si="3"/>
        <v>-5.1485148514851486</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-24.025974025974026</v>
      </c>
      <c r="C29" s="480">
        <f>'Tabelle 3.3'!J26</f>
        <v>84.615384615384613</v>
      </c>
      <c r="D29" s="481">
        <f t="shared" si="3"/>
        <v>-24.025974025974026</v>
      </c>
      <c r="E29" s="481" t="str">
        <f t="shared" si="3"/>
        <v/>
      </c>
      <c r="F29" s="476" t="str">
        <f t="shared" si="4"/>
        <v/>
      </c>
      <c r="G29" s="476" t="str">
        <f t="shared" si="4"/>
        <v>&gt; 50</v>
      </c>
      <c r="H29" s="482" t="str">
        <f t="shared" si="5"/>
        <v/>
      </c>
      <c r="I29" s="482">
        <f t="shared" si="5"/>
        <v>-0.75</v>
      </c>
      <c r="J29" s="476" t="e">
        <f t="shared" si="6"/>
        <v>#N/A</v>
      </c>
      <c r="K29" s="476" t="e">
        <f t="shared" si="7"/>
        <v>#N/A</v>
      </c>
      <c r="L29" s="476">
        <f t="shared" si="8"/>
        <v>160</v>
      </c>
      <c r="M29" s="476">
        <f t="shared" si="9"/>
        <v>45</v>
      </c>
      <c r="N29" s="476">
        <v>160</v>
      </c>
    </row>
    <row r="30" spans="1:14" s="475" customFormat="1" ht="15" customHeight="1" x14ac:dyDescent="0.2">
      <c r="A30" s="475">
        <v>17</v>
      </c>
      <c r="B30" s="479">
        <f>'Tabelle 2.3'!J27</f>
        <v>-0.24647887323943662</v>
      </c>
      <c r="C30" s="480">
        <f>'Tabelle 3.3'!J27</f>
        <v>4.3478260869565215</v>
      </c>
      <c r="D30" s="481">
        <f t="shared" si="3"/>
        <v>-0.24647887323943662</v>
      </c>
      <c r="E30" s="481">
        <f t="shared" si="3"/>
        <v>4.3478260869565215</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7.4388947927736453</v>
      </c>
      <c r="C31" s="480">
        <f>'Tabelle 3.3'!J28</f>
        <v>0.8771929824561403</v>
      </c>
      <c r="D31" s="481">
        <f t="shared" si="3"/>
        <v>7.4388947927736453</v>
      </c>
      <c r="E31" s="481">
        <f t="shared" si="3"/>
        <v>0.8771929824561403</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0.26455026455026454</v>
      </c>
      <c r="C32" s="480">
        <f>'Tabelle 3.3'!J29</f>
        <v>-7.1428571428571432</v>
      </c>
      <c r="D32" s="481">
        <f t="shared" si="3"/>
        <v>0.26455026455026454</v>
      </c>
      <c r="E32" s="481">
        <f t="shared" si="3"/>
        <v>-7.1428571428571432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1.5019011406844107</v>
      </c>
      <c r="C33" s="480">
        <f>'Tabelle 3.3'!J30</f>
        <v>8.071748878923767</v>
      </c>
      <c r="D33" s="481">
        <f t="shared" si="3"/>
        <v>1.5019011406844107</v>
      </c>
      <c r="E33" s="481">
        <f t="shared" si="3"/>
        <v>8.071748878923767</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2.030456852791878</v>
      </c>
      <c r="C34" s="480">
        <f>'Tabelle 3.3'!J31</f>
        <v>-11.417322834645669</v>
      </c>
      <c r="D34" s="481">
        <f t="shared" si="3"/>
        <v>2.030456852791878</v>
      </c>
      <c r="E34" s="481">
        <f t="shared" si="3"/>
        <v>-11.417322834645669</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-3.4224598930481283</v>
      </c>
      <c r="C37" s="480">
        <f>'Tabelle 3.3'!J34</f>
        <v>-6.3157894736842106</v>
      </c>
      <c r="D37" s="481">
        <f t="shared" si="3"/>
        <v>-3.4224598930481283</v>
      </c>
      <c r="E37" s="481">
        <f t="shared" si="3"/>
        <v>-6.3157894736842106</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-3.9572675293409572</v>
      </c>
      <c r="C38" s="480">
        <f>'Tabelle 3.3'!J35</f>
        <v>-2.0833333333333335</v>
      </c>
      <c r="D38" s="481">
        <f t="shared" si="3"/>
        <v>-3.9572675293409572</v>
      </c>
      <c r="E38" s="481">
        <f t="shared" si="3"/>
        <v>-2.0833333333333335</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0.11560693641618497</v>
      </c>
      <c r="C39" s="480">
        <f>'Tabelle 3.3'!J36</f>
        <v>-4.7685508257734357</v>
      </c>
      <c r="D39" s="481">
        <f t="shared" si="3"/>
        <v>0.11560693641618497</v>
      </c>
      <c r="E39" s="481">
        <f t="shared" si="3"/>
        <v>-4.7685508257734357</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0.11560693641618497</v>
      </c>
      <c r="C45" s="480">
        <f>'Tabelle 3.3'!J36</f>
        <v>-4.7685508257734357</v>
      </c>
      <c r="D45" s="481">
        <f t="shared" si="3"/>
        <v>0.11560693641618497</v>
      </c>
      <c r="E45" s="481">
        <f t="shared" si="3"/>
        <v>-4.7685508257734357</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40542</v>
      </c>
      <c r="C51" s="487">
        <v>4791</v>
      </c>
      <c r="D51" s="487">
        <v>1146</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40941</v>
      </c>
      <c r="C52" s="487">
        <v>4813</v>
      </c>
      <c r="D52" s="487">
        <v>1187</v>
      </c>
      <c r="E52" s="488">
        <f t="shared" ref="E52:G70" si="11">IF($A$51=37802,IF(COUNTBLANK(B$51:B$70)&gt;0,#N/A,B52/B$51*100),IF(COUNTBLANK(B$51:B$75)&gt;0,#N/A,B52/B$51*100))</f>
        <v>100.98416457007548</v>
      </c>
      <c r="F52" s="488">
        <f t="shared" si="11"/>
        <v>100.45919432268838</v>
      </c>
      <c r="G52" s="488">
        <f t="shared" si="11"/>
        <v>103.57766143106457</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41026</v>
      </c>
      <c r="C53" s="487">
        <v>4824</v>
      </c>
      <c r="D53" s="487">
        <v>1284</v>
      </c>
      <c r="E53" s="488">
        <f t="shared" si="11"/>
        <v>101.19382368901387</v>
      </c>
      <c r="F53" s="488">
        <f t="shared" si="11"/>
        <v>100.68879148403256</v>
      </c>
      <c r="G53" s="488">
        <f t="shared" si="11"/>
        <v>112.04188481675392</v>
      </c>
      <c r="H53" s="489">
        <f>IF(ISERROR(L53)=TRUE,IF(MONTH(A53)=MONTH(MAX(A$51:A$75)),A53,""),"")</f>
        <v>41883</v>
      </c>
      <c r="I53" s="488">
        <f t="shared" si="12"/>
        <v>101.19382368901387</v>
      </c>
      <c r="J53" s="488">
        <f t="shared" si="10"/>
        <v>100.68879148403256</v>
      </c>
      <c r="K53" s="488">
        <f t="shared" si="10"/>
        <v>112.04188481675392</v>
      </c>
      <c r="L53" s="488" t="e">
        <f t="shared" si="13"/>
        <v>#N/A</v>
      </c>
    </row>
    <row r="54" spans="1:14" ht="15" customHeight="1" x14ac:dyDescent="0.2">
      <c r="A54" s="490" t="s">
        <v>463</v>
      </c>
      <c r="B54" s="487">
        <v>40058</v>
      </c>
      <c r="C54" s="487">
        <v>4845</v>
      </c>
      <c r="D54" s="487">
        <v>1228</v>
      </c>
      <c r="E54" s="488">
        <f t="shared" si="11"/>
        <v>98.806176310986132</v>
      </c>
      <c r="F54" s="488">
        <f t="shared" si="11"/>
        <v>101.12711333750784</v>
      </c>
      <c r="G54" s="488">
        <f t="shared" si="11"/>
        <v>107.15532286212914</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40127</v>
      </c>
      <c r="C55" s="487">
        <v>4475</v>
      </c>
      <c r="D55" s="487">
        <v>1208</v>
      </c>
      <c r="E55" s="488">
        <f t="shared" si="11"/>
        <v>98.976370184006711</v>
      </c>
      <c r="F55" s="488">
        <f t="shared" si="11"/>
        <v>93.404299728657904</v>
      </c>
      <c r="G55" s="488">
        <f t="shared" si="11"/>
        <v>105.41012216404886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40512</v>
      </c>
      <c r="C56" s="487">
        <v>4337</v>
      </c>
      <c r="D56" s="487">
        <v>1248</v>
      </c>
      <c r="E56" s="488">
        <f t="shared" si="11"/>
        <v>99.9260026639041</v>
      </c>
      <c r="F56" s="488">
        <f t="shared" si="11"/>
        <v>90.523898977249004</v>
      </c>
      <c r="G56" s="488">
        <f t="shared" si="11"/>
        <v>108.90052356020942</v>
      </c>
      <c r="H56" s="489" t="str">
        <f t="shared" si="14"/>
        <v/>
      </c>
      <c r="I56" s="488" t="str">
        <f t="shared" si="12"/>
        <v/>
      </c>
      <c r="J56" s="488" t="str">
        <f t="shared" si="10"/>
        <v/>
      </c>
      <c r="K56" s="488" t="str">
        <f t="shared" si="10"/>
        <v/>
      </c>
      <c r="L56" s="488" t="e">
        <f t="shared" si="13"/>
        <v>#N/A</v>
      </c>
    </row>
    <row r="57" spans="1:14" ht="15" customHeight="1" x14ac:dyDescent="0.2">
      <c r="A57" s="490">
        <v>42248</v>
      </c>
      <c r="B57" s="487">
        <v>40924</v>
      </c>
      <c r="C57" s="487">
        <v>4263</v>
      </c>
      <c r="D57" s="487">
        <v>1282</v>
      </c>
      <c r="E57" s="488">
        <f t="shared" si="11"/>
        <v>100.9422327462878</v>
      </c>
      <c r="F57" s="488">
        <f t="shared" si="11"/>
        <v>88.979336255479026</v>
      </c>
      <c r="G57" s="488">
        <f t="shared" si="11"/>
        <v>111.8673647469459</v>
      </c>
      <c r="H57" s="489">
        <f t="shared" si="14"/>
        <v>42248</v>
      </c>
      <c r="I57" s="488">
        <f t="shared" si="12"/>
        <v>100.9422327462878</v>
      </c>
      <c r="J57" s="488">
        <f t="shared" si="10"/>
        <v>88.979336255479026</v>
      </c>
      <c r="K57" s="488">
        <f t="shared" si="10"/>
        <v>111.8673647469459</v>
      </c>
      <c r="L57" s="488" t="e">
        <f t="shared" si="13"/>
        <v>#N/A</v>
      </c>
    </row>
    <row r="58" spans="1:14" ht="15" customHeight="1" x14ac:dyDescent="0.2">
      <c r="A58" s="490" t="s">
        <v>466</v>
      </c>
      <c r="B58" s="487">
        <v>40426</v>
      </c>
      <c r="C58" s="487">
        <v>4261</v>
      </c>
      <c r="D58" s="487">
        <v>1234</v>
      </c>
      <c r="E58" s="488">
        <f t="shared" si="11"/>
        <v>99.713876967095842</v>
      </c>
      <c r="F58" s="488">
        <f t="shared" si="11"/>
        <v>88.937591317052807</v>
      </c>
      <c r="G58" s="488">
        <f t="shared" si="11"/>
        <v>107.67888307155322</v>
      </c>
      <c r="H58" s="489" t="str">
        <f t="shared" si="14"/>
        <v/>
      </c>
      <c r="I58" s="488" t="str">
        <f t="shared" si="12"/>
        <v/>
      </c>
      <c r="J58" s="488" t="str">
        <f t="shared" si="10"/>
        <v/>
      </c>
      <c r="K58" s="488" t="str">
        <f t="shared" si="10"/>
        <v/>
      </c>
      <c r="L58" s="488" t="e">
        <f t="shared" si="13"/>
        <v>#N/A</v>
      </c>
    </row>
    <row r="59" spans="1:14" ht="15" customHeight="1" x14ac:dyDescent="0.2">
      <c r="A59" s="490" t="s">
        <v>467</v>
      </c>
      <c r="B59" s="487">
        <v>40353</v>
      </c>
      <c r="C59" s="487">
        <v>4281</v>
      </c>
      <c r="D59" s="487">
        <v>1223</v>
      </c>
      <c r="E59" s="488">
        <f t="shared" si="11"/>
        <v>99.533816782595835</v>
      </c>
      <c r="F59" s="488">
        <f t="shared" si="11"/>
        <v>89.355040701314977</v>
      </c>
      <c r="G59" s="488">
        <f t="shared" si="11"/>
        <v>106.71902268760907</v>
      </c>
      <c r="H59" s="489" t="str">
        <f t="shared" si="14"/>
        <v/>
      </c>
      <c r="I59" s="488" t="str">
        <f t="shared" si="12"/>
        <v/>
      </c>
      <c r="J59" s="488" t="str">
        <f t="shared" si="10"/>
        <v/>
      </c>
      <c r="K59" s="488" t="str">
        <f t="shared" si="10"/>
        <v/>
      </c>
      <c r="L59" s="488" t="e">
        <f t="shared" si="13"/>
        <v>#N/A</v>
      </c>
    </row>
    <row r="60" spans="1:14" ht="15" customHeight="1" x14ac:dyDescent="0.2">
      <c r="A60" s="490" t="s">
        <v>468</v>
      </c>
      <c r="B60" s="487">
        <v>40813</v>
      </c>
      <c r="C60" s="487">
        <v>4179</v>
      </c>
      <c r="D60" s="487">
        <v>1236</v>
      </c>
      <c r="E60" s="488">
        <f t="shared" si="11"/>
        <v>100.66844260273298</v>
      </c>
      <c r="F60" s="488">
        <f t="shared" si="11"/>
        <v>87.226048841577963</v>
      </c>
      <c r="G60" s="488">
        <f t="shared" si="11"/>
        <v>107.85340314136124</v>
      </c>
      <c r="H60" s="489" t="str">
        <f t="shared" si="14"/>
        <v/>
      </c>
      <c r="I60" s="488" t="str">
        <f t="shared" si="12"/>
        <v/>
      </c>
      <c r="J60" s="488" t="str">
        <f t="shared" si="10"/>
        <v/>
      </c>
      <c r="K60" s="488" t="str">
        <f t="shared" si="10"/>
        <v/>
      </c>
      <c r="L60" s="488" t="e">
        <f t="shared" si="13"/>
        <v>#N/A</v>
      </c>
    </row>
    <row r="61" spans="1:14" ht="15" customHeight="1" x14ac:dyDescent="0.2">
      <c r="A61" s="490">
        <v>42614</v>
      </c>
      <c r="B61" s="487">
        <v>41750</v>
      </c>
      <c r="C61" s="487">
        <v>4144</v>
      </c>
      <c r="D61" s="487">
        <v>1287</v>
      </c>
      <c r="E61" s="488">
        <f t="shared" si="11"/>
        <v>102.97962606679494</v>
      </c>
      <c r="F61" s="488">
        <f t="shared" si="11"/>
        <v>86.49551241911918</v>
      </c>
      <c r="G61" s="488">
        <f t="shared" si="11"/>
        <v>112.30366492146598</v>
      </c>
      <c r="H61" s="489">
        <f t="shared" si="14"/>
        <v>42614</v>
      </c>
      <c r="I61" s="488">
        <f t="shared" si="12"/>
        <v>102.97962606679494</v>
      </c>
      <c r="J61" s="488">
        <f t="shared" si="10"/>
        <v>86.49551241911918</v>
      </c>
      <c r="K61" s="488">
        <f t="shared" si="10"/>
        <v>112.30366492146598</v>
      </c>
      <c r="L61" s="488" t="e">
        <f t="shared" si="13"/>
        <v>#N/A</v>
      </c>
    </row>
    <row r="62" spans="1:14" ht="15" customHeight="1" x14ac:dyDescent="0.2">
      <c r="A62" s="490" t="s">
        <v>469</v>
      </c>
      <c r="B62" s="487">
        <v>41130</v>
      </c>
      <c r="C62" s="487">
        <v>4184</v>
      </c>
      <c r="D62" s="487">
        <v>1270</v>
      </c>
      <c r="E62" s="488">
        <f t="shared" si="11"/>
        <v>101.45034778747966</v>
      </c>
      <c r="F62" s="488">
        <f t="shared" si="11"/>
        <v>87.330411187643492</v>
      </c>
      <c r="G62" s="488">
        <f t="shared" si="11"/>
        <v>110.82024432809774</v>
      </c>
      <c r="H62" s="489" t="str">
        <f t="shared" si="14"/>
        <v/>
      </c>
      <c r="I62" s="488" t="str">
        <f t="shared" si="12"/>
        <v/>
      </c>
      <c r="J62" s="488" t="str">
        <f t="shared" si="10"/>
        <v/>
      </c>
      <c r="K62" s="488" t="str">
        <f t="shared" si="10"/>
        <v/>
      </c>
      <c r="L62" s="488" t="e">
        <f t="shared" si="13"/>
        <v>#N/A</v>
      </c>
    </row>
    <row r="63" spans="1:14" ht="15" customHeight="1" x14ac:dyDescent="0.2">
      <c r="A63" s="490" t="s">
        <v>470</v>
      </c>
      <c r="B63" s="487">
        <v>41020</v>
      </c>
      <c r="C63" s="487">
        <v>4116</v>
      </c>
      <c r="D63" s="487">
        <v>1234</v>
      </c>
      <c r="E63" s="488">
        <f t="shared" si="11"/>
        <v>101.17902422179468</v>
      </c>
      <c r="F63" s="488">
        <f t="shared" si="11"/>
        <v>85.911083281152159</v>
      </c>
      <c r="G63" s="488">
        <f t="shared" si="11"/>
        <v>107.67888307155322</v>
      </c>
      <c r="H63" s="489" t="str">
        <f t="shared" si="14"/>
        <v/>
      </c>
      <c r="I63" s="488" t="str">
        <f t="shared" si="12"/>
        <v/>
      </c>
      <c r="J63" s="488" t="str">
        <f t="shared" si="10"/>
        <v/>
      </c>
      <c r="K63" s="488" t="str">
        <f t="shared" si="10"/>
        <v/>
      </c>
      <c r="L63" s="488" t="e">
        <f t="shared" si="13"/>
        <v>#N/A</v>
      </c>
    </row>
    <row r="64" spans="1:14" ht="15" customHeight="1" x14ac:dyDescent="0.2">
      <c r="A64" s="490" t="s">
        <v>471</v>
      </c>
      <c r="B64" s="487">
        <v>41668</v>
      </c>
      <c r="C64" s="487">
        <v>4198</v>
      </c>
      <c r="D64" s="487">
        <v>1362</v>
      </c>
      <c r="E64" s="488">
        <f t="shared" si="11"/>
        <v>102.77736668146613</v>
      </c>
      <c r="F64" s="488">
        <f t="shared" si="11"/>
        <v>87.622625756627002</v>
      </c>
      <c r="G64" s="488">
        <f t="shared" si="11"/>
        <v>118.84816753926701</v>
      </c>
      <c r="H64" s="489" t="str">
        <f t="shared" si="14"/>
        <v/>
      </c>
      <c r="I64" s="488" t="str">
        <f t="shared" si="12"/>
        <v/>
      </c>
      <c r="J64" s="488" t="str">
        <f t="shared" si="10"/>
        <v/>
      </c>
      <c r="K64" s="488" t="str">
        <f t="shared" si="10"/>
        <v/>
      </c>
      <c r="L64" s="488" t="e">
        <f t="shared" si="13"/>
        <v>#N/A</v>
      </c>
    </row>
    <row r="65" spans="1:12" ht="15" customHeight="1" x14ac:dyDescent="0.2">
      <c r="A65" s="490">
        <v>42979</v>
      </c>
      <c r="B65" s="487">
        <v>42293</v>
      </c>
      <c r="C65" s="487">
        <v>4110</v>
      </c>
      <c r="D65" s="487">
        <v>1375</v>
      </c>
      <c r="E65" s="488">
        <f t="shared" si="11"/>
        <v>104.31897785013074</v>
      </c>
      <c r="F65" s="488">
        <f t="shared" si="11"/>
        <v>85.785848465873514</v>
      </c>
      <c r="G65" s="488">
        <f t="shared" si="11"/>
        <v>119.9825479930192</v>
      </c>
      <c r="H65" s="489">
        <f t="shared" si="14"/>
        <v>42979</v>
      </c>
      <c r="I65" s="488">
        <f t="shared" si="12"/>
        <v>104.31897785013074</v>
      </c>
      <c r="J65" s="488">
        <f t="shared" si="10"/>
        <v>85.785848465873514</v>
      </c>
      <c r="K65" s="488">
        <f t="shared" si="10"/>
        <v>119.9825479930192</v>
      </c>
      <c r="L65" s="488" t="e">
        <f t="shared" si="13"/>
        <v>#N/A</v>
      </c>
    </row>
    <row r="66" spans="1:12" ht="15" customHeight="1" x14ac:dyDescent="0.2">
      <c r="A66" s="490" t="s">
        <v>472</v>
      </c>
      <c r="B66" s="487">
        <v>41807</v>
      </c>
      <c r="C66" s="487">
        <v>4092</v>
      </c>
      <c r="D66" s="487">
        <v>1353</v>
      </c>
      <c r="E66" s="488">
        <f t="shared" si="11"/>
        <v>103.12022100537715</v>
      </c>
      <c r="F66" s="488">
        <f t="shared" si="11"/>
        <v>85.410144020037563</v>
      </c>
      <c r="G66" s="488">
        <f t="shared" si="11"/>
        <v>118.06282722513089</v>
      </c>
      <c r="H66" s="489" t="str">
        <f t="shared" si="14"/>
        <v/>
      </c>
      <c r="I66" s="488" t="str">
        <f t="shared" si="12"/>
        <v/>
      </c>
      <c r="J66" s="488" t="str">
        <f t="shared" si="10"/>
        <v/>
      </c>
      <c r="K66" s="488" t="str">
        <f t="shared" si="10"/>
        <v/>
      </c>
      <c r="L66" s="488" t="e">
        <f t="shared" si="13"/>
        <v>#N/A</v>
      </c>
    </row>
    <row r="67" spans="1:12" ht="15" customHeight="1" x14ac:dyDescent="0.2">
      <c r="A67" s="490" t="s">
        <v>473</v>
      </c>
      <c r="B67" s="487">
        <v>41852</v>
      </c>
      <c r="C67" s="487">
        <v>4115</v>
      </c>
      <c r="D67" s="487">
        <v>1322</v>
      </c>
      <c r="E67" s="488">
        <f t="shared" si="11"/>
        <v>103.23121700952098</v>
      </c>
      <c r="F67" s="488">
        <f t="shared" si="11"/>
        <v>85.890210811939056</v>
      </c>
      <c r="G67" s="488">
        <f t="shared" si="11"/>
        <v>115.35776614310646</v>
      </c>
      <c r="H67" s="489" t="str">
        <f t="shared" si="14"/>
        <v/>
      </c>
      <c r="I67" s="488" t="str">
        <f t="shared" si="12"/>
        <v/>
      </c>
      <c r="J67" s="488" t="str">
        <f t="shared" si="12"/>
        <v/>
      </c>
      <c r="K67" s="488" t="str">
        <f t="shared" si="12"/>
        <v/>
      </c>
      <c r="L67" s="488" t="e">
        <f t="shared" si="13"/>
        <v>#N/A</v>
      </c>
    </row>
    <row r="68" spans="1:12" ht="15" customHeight="1" x14ac:dyDescent="0.2">
      <c r="A68" s="490" t="s">
        <v>474</v>
      </c>
      <c r="B68" s="487">
        <v>41983</v>
      </c>
      <c r="C68" s="487">
        <v>4090</v>
      </c>
      <c r="D68" s="487">
        <v>1394</v>
      </c>
      <c r="E68" s="488">
        <f t="shared" si="11"/>
        <v>103.55433871047308</v>
      </c>
      <c r="F68" s="488">
        <f t="shared" si="11"/>
        <v>85.368399081611358</v>
      </c>
      <c r="G68" s="488">
        <f t="shared" si="11"/>
        <v>121.64048865619546</v>
      </c>
      <c r="H68" s="489" t="str">
        <f t="shared" si="14"/>
        <v/>
      </c>
      <c r="I68" s="488" t="str">
        <f t="shared" si="12"/>
        <v/>
      </c>
      <c r="J68" s="488" t="str">
        <f t="shared" si="12"/>
        <v/>
      </c>
      <c r="K68" s="488" t="str">
        <f t="shared" si="12"/>
        <v/>
      </c>
      <c r="L68" s="488" t="e">
        <f t="shared" si="13"/>
        <v>#N/A</v>
      </c>
    </row>
    <row r="69" spans="1:12" ht="15" customHeight="1" x14ac:dyDescent="0.2">
      <c r="A69" s="490">
        <v>43344</v>
      </c>
      <c r="B69" s="487">
        <v>42807</v>
      </c>
      <c r="C69" s="487">
        <v>3988</v>
      </c>
      <c r="D69" s="487">
        <v>1405</v>
      </c>
      <c r="E69" s="488">
        <f t="shared" si="11"/>
        <v>105.58679887524049</v>
      </c>
      <c r="F69" s="488">
        <f t="shared" si="11"/>
        <v>83.239407221874345</v>
      </c>
      <c r="G69" s="488">
        <f t="shared" si="11"/>
        <v>122.6003490401396</v>
      </c>
      <c r="H69" s="489">
        <f t="shared" si="14"/>
        <v>43344</v>
      </c>
      <c r="I69" s="488">
        <f t="shared" si="12"/>
        <v>105.58679887524049</v>
      </c>
      <c r="J69" s="488">
        <f t="shared" si="12"/>
        <v>83.239407221874345</v>
      </c>
      <c r="K69" s="488">
        <f t="shared" si="12"/>
        <v>122.6003490401396</v>
      </c>
      <c r="L69" s="488" t="e">
        <f t="shared" si="13"/>
        <v>#N/A</v>
      </c>
    </row>
    <row r="70" spans="1:12" ht="15" customHeight="1" x14ac:dyDescent="0.2">
      <c r="A70" s="490" t="s">
        <v>475</v>
      </c>
      <c r="B70" s="487">
        <v>42034</v>
      </c>
      <c r="C70" s="487">
        <v>3956</v>
      </c>
      <c r="D70" s="487">
        <v>1386</v>
      </c>
      <c r="E70" s="488">
        <f t="shared" si="11"/>
        <v>103.68013418183612</v>
      </c>
      <c r="F70" s="488">
        <f t="shared" si="11"/>
        <v>82.571488207054898</v>
      </c>
      <c r="G70" s="488">
        <f t="shared" si="11"/>
        <v>120.94240837696336</v>
      </c>
      <c r="H70" s="489" t="str">
        <f t="shared" si="14"/>
        <v/>
      </c>
      <c r="I70" s="488" t="str">
        <f t="shared" si="12"/>
        <v/>
      </c>
      <c r="J70" s="488" t="str">
        <f t="shared" si="12"/>
        <v/>
      </c>
      <c r="K70" s="488" t="str">
        <f t="shared" si="12"/>
        <v/>
      </c>
      <c r="L70" s="488" t="e">
        <f t="shared" si="13"/>
        <v>#N/A</v>
      </c>
    </row>
    <row r="71" spans="1:12" ht="15" customHeight="1" x14ac:dyDescent="0.2">
      <c r="A71" s="490" t="s">
        <v>476</v>
      </c>
      <c r="B71" s="487">
        <v>41907</v>
      </c>
      <c r="C71" s="487">
        <v>3877</v>
      </c>
      <c r="D71" s="487">
        <v>1380</v>
      </c>
      <c r="E71" s="491">
        <f t="shared" ref="E71:G75" si="15">IF($A$51=37802,IF(COUNTBLANK(B$51:B$70)&gt;0,#N/A,IF(ISBLANK(B71)=FALSE,B71/B$51*100,#N/A)),IF(COUNTBLANK(B$51:B$75)&gt;0,#N/A,B71/B$51*100))</f>
        <v>103.36687879236348</v>
      </c>
      <c r="F71" s="491">
        <f t="shared" si="15"/>
        <v>80.922563139219378</v>
      </c>
      <c r="G71" s="491">
        <f t="shared" si="15"/>
        <v>120.41884816753927</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41939</v>
      </c>
      <c r="C72" s="487">
        <v>3897</v>
      </c>
      <c r="D72" s="487">
        <v>1397</v>
      </c>
      <c r="E72" s="491">
        <f t="shared" si="15"/>
        <v>103.44580928419911</v>
      </c>
      <c r="F72" s="491">
        <f t="shared" si="15"/>
        <v>81.340012523481533</v>
      </c>
      <c r="G72" s="491">
        <f t="shared" si="15"/>
        <v>121.9022687609075</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42433</v>
      </c>
      <c r="C73" s="487">
        <v>3827</v>
      </c>
      <c r="D73" s="487">
        <v>1430</v>
      </c>
      <c r="E73" s="491">
        <f t="shared" si="15"/>
        <v>104.66429875191159</v>
      </c>
      <c r="F73" s="491">
        <f t="shared" si="15"/>
        <v>79.878939678563981</v>
      </c>
      <c r="G73" s="491">
        <f t="shared" si="15"/>
        <v>124.78184991273997</v>
      </c>
      <c r="H73" s="492">
        <f>IF(A$51=37802,IF(ISERROR(L73)=TRUE,IF(ISBLANK(A73)=FALSE,IF(MONTH(A73)=MONTH(MAX(A$51:A$75)),A73,""),""),""),IF(ISERROR(L73)=TRUE,IF(MONTH(A73)=MONTH(MAX(A$51:A$75)),A73,""),""))</f>
        <v>43709</v>
      </c>
      <c r="I73" s="488">
        <f t="shared" si="12"/>
        <v>104.66429875191159</v>
      </c>
      <c r="J73" s="488">
        <f t="shared" si="12"/>
        <v>79.878939678563981</v>
      </c>
      <c r="K73" s="488">
        <f t="shared" si="12"/>
        <v>124.78184991273997</v>
      </c>
      <c r="L73" s="488" t="e">
        <f t="shared" si="13"/>
        <v>#N/A</v>
      </c>
    </row>
    <row r="74" spans="1:12" ht="15" customHeight="1" x14ac:dyDescent="0.2">
      <c r="A74" s="490" t="s">
        <v>478</v>
      </c>
      <c r="B74" s="487">
        <v>41868</v>
      </c>
      <c r="C74" s="487">
        <v>3740</v>
      </c>
      <c r="D74" s="487">
        <v>1404</v>
      </c>
      <c r="E74" s="491">
        <f t="shared" si="15"/>
        <v>103.2706822554388</v>
      </c>
      <c r="F74" s="491">
        <f t="shared" si="15"/>
        <v>78.063034857023581</v>
      </c>
      <c r="G74" s="491">
        <f t="shared" si="15"/>
        <v>122.51308900523561</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41381</v>
      </c>
      <c r="C75" s="493">
        <v>3657</v>
      </c>
      <c r="D75" s="493">
        <v>1367</v>
      </c>
      <c r="E75" s="491">
        <f t="shared" si="15"/>
        <v>102.06945883281536</v>
      </c>
      <c r="F75" s="491">
        <f t="shared" si="15"/>
        <v>76.330619912335635</v>
      </c>
      <c r="G75" s="491">
        <f t="shared" si="15"/>
        <v>119.28446771378709</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104.66429875191159</v>
      </c>
      <c r="J77" s="488">
        <f>IF(J75&lt;&gt;"",J75,IF(J74&lt;&gt;"",J74,IF(J73&lt;&gt;"",J73,IF(J72&lt;&gt;"",J72,IF(J71&lt;&gt;"",J71,IF(J70&lt;&gt;"",J70,""))))))</f>
        <v>79.878939678563981</v>
      </c>
      <c r="K77" s="488">
        <f>IF(K75&lt;&gt;"",K75,IF(K74&lt;&gt;"",K74,IF(K73&lt;&gt;"",K73,IF(K72&lt;&gt;"",K72,IF(K71&lt;&gt;"",K71,IF(K70&lt;&gt;"",K70,""))))))</f>
        <v>124.78184991273997</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+4,7%</v>
      </c>
      <c r="J79" s="488" t="str">
        <f>"GeB - ausschließlich: "&amp;IF(J77&gt;100,"+","")&amp;TEXT(J77-100,"0,0")&amp;"%"</f>
        <v>GeB - ausschließlich: -20,1%</v>
      </c>
      <c r="K79" s="488" t="str">
        <f>"GeB - im Nebenjob: "&amp;IF(K77&gt;100,"+","")&amp;TEXT(K77-100,"0,0")&amp;"%"</f>
        <v>GeB - im Nebenjob: +24,8%</v>
      </c>
    </row>
    <row r="81" spans="9:9" ht="15" customHeight="1" x14ac:dyDescent="0.2">
      <c r="I81" s="488" t="str">
        <f>IF(ISERROR(HLOOKUP(1,I$78:K$79,2,FALSE)),"",HLOOKUP(1,I$78:K$79,2,FALSE))</f>
        <v>GeB - im Nebenjob: +24,8%</v>
      </c>
    </row>
    <row r="82" spans="9:9" ht="15" customHeight="1" x14ac:dyDescent="0.2">
      <c r="I82" s="488" t="str">
        <f>IF(ISERROR(HLOOKUP(2,I$78:K$79,2,FALSE)),"",HLOOKUP(2,I$78:K$79,2,FALSE))</f>
        <v>SvB: +4,7%</v>
      </c>
    </row>
    <row r="83" spans="9:9" ht="15" customHeight="1" x14ac:dyDescent="0.2">
      <c r="I83" s="488" t="str">
        <f>IF(ISERROR(HLOOKUP(3,I$78:K$79,2,FALSE)),"",HLOOKUP(3,I$78:K$79,2,FALSE))</f>
        <v>GeB - ausschließlich: -20,1%</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41381</v>
      </c>
      <c r="E12" s="114">
        <v>41868</v>
      </c>
      <c r="F12" s="114">
        <v>42433</v>
      </c>
      <c r="G12" s="114">
        <v>41939</v>
      </c>
      <c r="H12" s="114">
        <v>41907</v>
      </c>
      <c r="I12" s="115">
        <v>-526</v>
      </c>
      <c r="J12" s="116">
        <v>-1.2551602357601355</v>
      </c>
      <c r="N12" s="117"/>
    </row>
    <row r="13" spans="1:15" s="110" customFormat="1" ht="13.5" customHeight="1" x14ac:dyDescent="0.2">
      <c r="A13" s="118" t="s">
        <v>105</v>
      </c>
      <c r="B13" s="119" t="s">
        <v>106</v>
      </c>
      <c r="C13" s="113">
        <v>48.850921920688236</v>
      </c>
      <c r="D13" s="114">
        <v>20215</v>
      </c>
      <c r="E13" s="114">
        <v>20537</v>
      </c>
      <c r="F13" s="114">
        <v>20997</v>
      </c>
      <c r="G13" s="114">
        <v>20704</v>
      </c>
      <c r="H13" s="114">
        <v>20658</v>
      </c>
      <c r="I13" s="115">
        <v>-443</v>
      </c>
      <c r="J13" s="116">
        <v>-2.1444476716042211</v>
      </c>
    </row>
    <row r="14" spans="1:15" s="110" customFormat="1" ht="13.5" customHeight="1" x14ac:dyDescent="0.2">
      <c r="A14" s="120"/>
      <c r="B14" s="119" t="s">
        <v>107</v>
      </c>
      <c r="C14" s="113">
        <v>51.149078079311764</v>
      </c>
      <c r="D14" s="114">
        <v>21166</v>
      </c>
      <c r="E14" s="114">
        <v>21331</v>
      </c>
      <c r="F14" s="114">
        <v>21436</v>
      </c>
      <c r="G14" s="114">
        <v>21235</v>
      </c>
      <c r="H14" s="114">
        <v>21249</v>
      </c>
      <c r="I14" s="115">
        <v>-83</v>
      </c>
      <c r="J14" s="116">
        <v>-0.39060661678196623</v>
      </c>
    </row>
    <row r="15" spans="1:15" s="110" customFormat="1" ht="13.5" customHeight="1" x14ac:dyDescent="0.2">
      <c r="A15" s="118" t="s">
        <v>105</v>
      </c>
      <c r="B15" s="121" t="s">
        <v>108</v>
      </c>
      <c r="C15" s="113">
        <v>8.1196684468717528</v>
      </c>
      <c r="D15" s="114">
        <v>3360</v>
      </c>
      <c r="E15" s="114">
        <v>3500</v>
      </c>
      <c r="F15" s="114">
        <v>3636</v>
      </c>
      <c r="G15" s="114">
        <v>3158</v>
      </c>
      <c r="H15" s="114">
        <v>3296</v>
      </c>
      <c r="I15" s="115">
        <v>64</v>
      </c>
      <c r="J15" s="116">
        <v>1.941747572815534</v>
      </c>
    </row>
    <row r="16" spans="1:15" s="110" customFormat="1" ht="13.5" customHeight="1" x14ac:dyDescent="0.2">
      <c r="A16" s="118"/>
      <c r="B16" s="121" t="s">
        <v>109</v>
      </c>
      <c r="C16" s="113">
        <v>63.923056475193931</v>
      </c>
      <c r="D16" s="114">
        <v>26452</v>
      </c>
      <c r="E16" s="114">
        <v>26767</v>
      </c>
      <c r="F16" s="114">
        <v>27201</v>
      </c>
      <c r="G16" s="114">
        <v>27287</v>
      </c>
      <c r="H16" s="114">
        <v>27335</v>
      </c>
      <c r="I16" s="115">
        <v>-883</v>
      </c>
      <c r="J16" s="116">
        <v>-3.2302908359246389</v>
      </c>
    </row>
    <row r="17" spans="1:10" s="110" customFormat="1" ht="13.5" customHeight="1" x14ac:dyDescent="0.2">
      <c r="A17" s="118"/>
      <c r="B17" s="121" t="s">
        <v>110</v>
      </c>
      <c r="C17" s="113">
        <v>26.848070370459872</v>
      </c>
      <c r="D17" s="114">
        <v>11110</v>
      </c>
      <c r="E17" s="114">
        <v>11129</v>
      </c>
      <c r="F17" s="114">
        <v>11151</v>
      </c>
      <c r="G17" s="114">
        <v>11043</v>
      </c>
      <c r="H17" s="114">
        <v>10862</v>
      </c>
      <c r="I17" s="115">
        <v>248</v>
      </c>
      <c r="J17" s="116">
        <v>2.2831890996133311</v>
      </c>
    </row>
    <row r="18" spans="1:10" s="110" customFormat="1" ht="13.5" customHeight="1" x14ac:dyDescent="0.2">
      <c r="A18" s="120"/>
      <c r="B18" s="121" t="s">
        <v>111</v>
      </c>
      <c r="C18" s="113">
        <v>1.1092047074744449</v>
      </c>
      <c r="D18" s="114">
        <v>459</v>
      </c>
      <c r="E18" s="114">
        <v>472</v>
      </c>
      <c r="F18" s="114">
        <v>445</v>
      </c>
      <c r="G18" s="114">
        <v>451</v>
      </c>
      <c r="H18" s="114">
        <v>414</v>
      </c>
      <c r="I18" s="115">
        <v>45</v>
      </c>
      <c r="J18" s="116">
        <v>10.869565217391305</v>
      </c>
    </row>
    <row r="19" spans="1:10" s="110" customFormat="1" ht="13.5" customHeight="1" x14ac:dyDescent="0.2">
      <c r="A19" s="120"/>
      <c r="B19" s="121" t="s">
        <v>112</v>
      </c>
      <c r="C19" s="113">
        <v>0.30690413474783113</v>
      </c>
      <c r="D19" s="114">
        <v>127</v>
      </c>
      <c r="E19" s="114">
        <v>124</v>
      </c>
      <c r="F19" s="114">
        <v>114</v>
      </c>
      <c r="G19" s="114">
        <v>115</v>
      </c>
      <c r="H19" s="114">
        <v>112</v>
      </c>
      <c r="I19" s="115">
        <v>15</v>
      </c>
      <c r="J19" s="116">
        <v>13.392857142857142</v>
      </c>
    </row>
    <row r="20" spans="1:10" s="110" customFormat="1" ht="13.5" customHeight="1" x14ac:dyDescent="0.2">
      <c r="A20" s="118" t="s">
        <v>113</v>
      </c>
      <c r="B20" s="122" t="s">
        <v>114</v>
      </c>
      <c r="C20" s="113">
        <v>64.597278944443104</v>
      </c>
      <c r="D20" s="114">
        <v>26731</v>
      </c>
      <c r="E20" s="114">
        <v>27157</v>
      </c>
      <c r="F20" s="114">
        <v>27749</v>
      </c>
      <c r="G20" s="114">
        <v>27225</v>
      </c>
      <c r="H20" s="114">
        <v>27291</v>
      </c>
      <c r="I20" s="115">
        <v>-560</v>
      </c>
      <c r="J20" s="116">
        <v>-2.0519585211241802</v>
      </c>
    </row>
    <row r="21" spans="1:10" s="110" customFormat="1" ht="13.5" customHeight="1" x14ac:dyDescent="0.2">
      <c r="A21" s="120"/>
      <c r="B21" s="122" t="s">
        <v>115</v>
      </c>
      <c r="C21" s="113">
        <v>35.402721055556896</v>
      </c>
      <c r="D21" s="114">
        <v>14650</v>
      </c>
      <c r="E21" s="114">
        <v>14711</v>
      </c>
      <c r="F21" s="114">
        <v>14684</v>
      </c>
      <c r="G21" s="114">
        <v>14714</v>
      </c>
      <c r="H21" s="114">
        <v>14616</v>
      </c>
      <c r="I21" s="115">
        <v>34</v>
      </c>
      <c r="J21" s="116">
        <v>0.23262178434592229</v>
      </c>
    </row>
    <row r="22" spans="1:10" s="110" customFormat="1" ht="13.5" customHeight="1" x14ac:dyDescent="0.2">
      <c r="A22" s="118" t="s">
        <v>113</v>
      </c>
      <c r="B22" s="122" t="s">
        <v>116</v>
      </c>
      <c r="C22" s="113">
        <v>97.380440298687802</v>
      </c>
      <c r="D22" s="114">
        <v>40297</v>
      </c>
      <c r="E22" s="114">
        <v>40753</v>
      </c>
      <c r="F22" s="114">
        <v>41309</v>
      </c>
      <c r="G22" s="114">
        <v>40866</v>
      </c>
      <c r="H22" s="114">
        <v>40856</v>
      </c>
      <c r="I22" s="115">
        <v>-559</v>
      </c>
      <c r="J22" s="116">
        <v>-1.3682200900724495</v>
      </c>
    </row>
    <row r="23" spans="1:10" s="110" customFormat="1" ht="13.5" customHeight="1" x14ac:dyDescent="0.2">
      <c r="A23" s="123"/>
      <c r="B23" s="124" t="s">
        <v>117</v>
      </c>
      <c r="C23" s="125">
        <v>2.6171431333220561</v>
      </c>
      <c r="D23" s="114">
        <v>1083</v>
      </c>
      <c r="E23" s="114">
        <v>1114</v>
      </c>
      <c r="F23" s="114">
        <v>1123</v>
      </c>
      <c r="G23" s="114">
        <v>1072</v>
      </c>
      <c r="H23" s="114">
        <v>1050</v>
      </c>
      <c r="I23" s="115">
        <v>33</v>
      </c>
      <c r="J23" s="116">
        <v>3.1428571428571428</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5024</v>
      </c>
      <c r="E26" s="114">
        <v>5144</v>
      </c>
      <c r="F26" s="114">
        <v>5257</v>
      </c>
      <c r="G26" s="114">
        <v>5294</v>
      </c>
      <c r="H26" s="140">
        <v>5257</v>
      </c>
      <c r="I26" s="115">
        <v>-233</v>
      </c>
      <c r="J26" s="116">
        <v>-4.4321856572189464</v>
      </c>
    </row>
    <row r="27" spans="1:10" s="110" customFormat="1" ht="13.5" customHeight="1" x14ac:dyDescent="0.2">
      <c r="A27" s="118" t="s">
        <v>105</v>
      </c>
      <c r="B27" s="119" t="s">
        <v>106</v>
      </c>
      <c r="C27" s="113">
        <v>43.192675159235669</v>
      </c>
      <c r="D27" s="115">
        <v>2170</v>
      </c>
      <c r="E27" s="114">
        <v>2192</v>
      </c>
      <c r="F27" s="114">
        <v>2224</v>
      </c>
      <c r="G27" s="114">
        <v>2230</v>
      </c>
      <c r="H27" s="140">
        <v>2230</v>
      </c>
      <c r="I27" s="115">
        <v>-60</v>
      </c>
      <c r="J27" s="116">
        <v>-2.6905829596412558</v>
      </c>
    </row>
    <row r="28" spans="1:10" s="110" customFormat="1" ht="13.5" customHeight="1" x14ac:dyDescent="0.2">
      <c r="A28" s="120"/>
      <c r="B28" s="119" t="s">
        <v>107</v>
      </c>
      <c r="C28" s="113">
        <v>56.807324840764331</v>
      </c>
      <c r="D28" s="115">
        <v>2854</v>
      </c>
      <c r="E28" s="114">
        <v>2952</v>
      </c>
      <c r="F28" s="114">
        <v>3033</v>
      </c>
      <c r="G28" s="114">
        <v>3064</v>
      </c>
      <c r="H28" s="140">
        <v>3027</v>
      </c>
      <c r="I28" s="115">
        <v>-173</v>
      </c>
      <c r="J28" s="116">
        <v>-5.7152296002642879</v>
      </c>
    </row>
    <row r="29" spans="1:10" s="110" customFormat="1" ht="13.5" customHeight="1" x14ac:dyDescent="0.2">
      <c r="A29" s="118" t="s">
        <v>105</v>
      </c>
      <c r="B29" s="121" t="s">
        <v>108</v>
      </c>
      <c r="C29" s="113">
        <v>8.6186305732484083</v>
      </c>
      <c r="D29" s="115">
        <v>433</v>
      </c>
      <c r="E29" s="114">
        <v>434</v>
      </c>
      <c r="F29" s="114">
        <v>426</v>
      </c>
      <c r="G29" s="114">
        <v>431</v>
      </c>
      <c r="H29" s="140">
        <v>360</v>
      </c>
      <c r="I29" s="115">
        <v>73</v>
      </c>
      <c r="J29" s="116">
        <v>20.277777777777779</v>
      </c>
    </row>
    <row r="30" spans="1:10" s="110" customFormat="1" ht="13.5" customHeight="1" x14ac:dyDescent="0.2">
      <c r="A30" s="118"/>
      <c r="B30" s="121" t="s">
        <v>109</v>
      </c>
      <c r="C30" s="113">
        <v>39.171974522292992</v>
      </c>
      <c r="D30" s="115">
        <v>1968</v>
      </c>
      <c r="E30" s="114">
        <v>2020</v>
      </c>
      <c r="F30" s="114">
        <v>2072</v>
      </c>
      <c r="G30" s="114">
        <v>2092</v>
      </c>
      <c r="H30" s="140">
        <v>2136</v>
      </c>
      <c r="I30" s="115">
        <v>-168</v>
      </c>
      <c r="J30" s="116">
        <v>-7.8651685393258424</v>
      </c>
    </row>
    <row r="31" spans="1:10" s="110" customFormat="1" ht="13.5" customHeight="1" x14ac:dyDescent="0.2">
      <c r="A31" s="118"/>
      <c r="B31" s="121" t="s">
        <v>110</v>
      </c>
      <c r="C31" s="113">
        <v>27.348726114649683</v>
      </c>
      <c r="D31" s="115">
        <v>1374</v>
      </c>
      <c r="E31" s="114">
        <v>1442</v>
      </c>
      <c r="F31" s="114">
        <v>1505</v>
      </c>
      <c r="G31" s="114">
        <v>1539</v>
      </c>
      <c r="H31" s="140">
        <v>1558</v>
      </c>
      <c r="I31" s="115">
        <v>-184</v>
      </c>
      <c r="J31" s="116">
        <v>-11.810012836970476</v>
      </c>
    </row>
    <row r="32" spans="1:10" s="110" customFormat="1" ht="13.5" customHeight="1" x14ac:dyDescent="0.2">
      <c r="A32" s="120"/>
      <c r="B32" s="121" t="s">
        <v>111</v>
      </c>
      <c r="C32" s="113">
        <v>24.860668789808916</v>
      </c>
      <c r="D32" s="115">
        <v>1249</v>
      </c>
      <c r="E32" s="114">
        <v>1248</v>
      </c>
      <c r="F32" s="114">
        <v>1254</v>
      </c>
      <c r="G32" s="114">
        <v>1232</v>
      </c>
      <c r="H32" s="140">
        <v>1203</v>
      </c>
      <c r="I32" s="115">
        <v>46</v>
      </c>
      <c r="J32" s="116">
        <v>3.8237738985868663</v>
      </c>
    </row>
    <row r="33" spans="1:10" s="110" customFormat="1" ht="13.5" customHeight="1" x14ac:dyDescent="0.2">
      <c r="A33" s="120"/>
      <c r="B33" s="121" t="s">
        <v>112</v>
      </c>
      <c r="C33" s="113">
        <v>3.7420382165605095</v>
      </c>
      <c r="D33" s="115">
        <v>188</v>
      </c>
      <c r="E33" s="114">
        <v>190</v>
      </c>
      <c r="F33" s="114">
        <v>208</v>
      </c>
      <c r="G33" s="114">
        <v>195</v>
      </c>
      <c r="H33" s="140">
        <v>181</v>
      </c>
      <c r="I33" s="115">
        <v>7</v>
      </c>
      <c r="J33" s="116">
        <v>3.867403314917127</v>
      </c>
    </row>
    <row r="34" spans="1:10" s="110" customFormat="1" ht="13.5" customHeight="1" x14ac:dyDescent="0.2">
      <c r="A34" s="118" t="s">
        <v>113</v>
      </c>
      <c r="B34" s="122" t="s">
        <v>116</v>
      </c>
      <c r="C34" s="113">
        <v>97.571656050955411</v>
      </c>
      <c r="D34" s="115">
        <v>4902</v>
      </c>
      <c r="E34" s="114">
        <v>5020</v>
      </c>
      <c r="F34" s="114">
        <v>5137</v>
      </c>
      <c r="G34" s="114">
        <v>5170</v>
      </c>
      <c r="H34" s="140">
        <v>5135</v>
      </c>
      <c r="I34" s="115">
        <v>-233</v>
      </c>
      <c r="J34" s="116">
        <v>-4.5374878286270688</v>
      </c>
    </row>
    <row r="35" spans="1:10" s="110" customFormat="1" ht="13.5" customHeight="1" x14ac:dyDescent="0.2">
      <c r="A35" s="118"/>
      <c r="B35" s="119" t="s">
        <v>117</v>
      </c>
      <c r="C35" s="113">
        <v>2.3288216560509554</v>
      </c>
      <c r="D35" s="115">
        <v>117</v>
      </c>
      <c r="E35" s="114">
        <v>119</v>
      </c>
      <c r="F35" s="114">
        <v>115</v>
      </c>
      <c r="G35" s="114">
        <v>118</v>
      </c>
      <c r="H35" s="140">
        <v>116</v>
      </c>
      <c r="I35" s="115">
        <v>1</v>
      </c>
      <c r="J35" s="116">
        <v>0.86206896551724133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3657</v>
      </c>
      <c r="E37" s="114">
        <v>3740</v>
      </c>
      <c r="F37" s="114">
        <v>3827</v>
      </c>
      <c r="G37" s="114">
        <v>3897</v>
      </c>
      <c r="H37" s="140">
        <v>3877</v>
      </c>
      <c r="I37" s="115">
        <v>-220</v>
      </c>
      <c r="J37" s="116">
        <v>-5.6744905855042562</v>
      </c>
    </row>
    <row r="38" spans="1:10" s="110" customFormat="1" ht="13.5" customHeight="1" x14ac:dyDescent="0.2">
      <c r="A38" s="118" t="s">
        <v>105</v>
      </c>
      <c r="B38" s="119" t="s">
        <v>106</v>
      </c>
      <c r="C38" s="113">
        <v>44.872846595570138</v>
      </c>
      <c r="D38" s="115">
        <v>1641</v>
      </c>
      <c r="E38" s="114">
        <v>1660</v>
      </c>
      <c r="F38" s="114">
        <v>1680</v>
      </c>
      <c r="G38" s="114">
        <v>1695</v>
      </c>
      <c r="H38" s="140">
        <v>1697</v>
      </c>
      <c r="I38" s="115">
        <v>-56</v>
      </c>
      <c r="J38" s="116">
        <v>-3.2999410724808484</v>
      </c>
    </row>
    <row r="39" spans="1:10" s="110" customFormat="1" ht="13.5" customHeight="1" x14ac:dyDescent="0.2">
      <c r="A39" s="120"/>
      <c r="B39" s="119" t="s">
        <v>107</v>
      </c>
      <c r="C39" s="113">
        <v>55.127153404429862</v>
      </c>
      <c r="D39" s="115">
        <v>2016</v>
      </c>
      <c r="E39" s="114">
        <v>2080</v>
      </c>
      <c r="F39" s="114">
        <v>2147</v>
      </c>
      <c r="G39" s="114">
        <v>2202</v>
      </c>
      <c r="H39" s="140">
        <v>2180</v>
      </c>
      <c r="I39" s="115">
        <v>-164</v>
      </c>
      <c r="J39" s="116">
        <v>-7.522935779816514</v>
      </c>
    </row>
    <row r="40" spans="1:10" s="110" customFormat="1" ht="13.5" customHeight="1" x14ac:dyDescent="0.2">
      <c r="A40" s="118" t="s">
        <v>105</v>
      </c>
      <c r="B40" s="121" t="s">
        <v>108</v>
      </c>
      <c r="C40" s="113">
        <v>9.3245829915231067</v>
      </c>
      <c r="D40" s="115">
        <v>341</v>
      </c>
      <c r="E40" s="114">
        <v>326</v>
      </c>
      <c r="F40" s="114">
        <v>318</v>
      </c>
      <c r="G40" s="114">
        <v>342</v>
      </c>
      <c r="H40" s="140">
        <v>266</v>
      </c>
      <c r="I40" s="115">
        <v>75</v>
      </c>
      <c r="J40" s="116">
        <v>28.195488721804512</v>
      </c>
    </row>
    <row r="41" spans="1:10" s="110" customFormat="1" ht="13.5" customHeight="1" x14ac:dyDescent="0.2">
      <c r="A41" s="118"/>
      <c r="B41" s="121" t="s">
        <v>109</v>
      </c>
      <c r="C41" s="113">
        <v>27.809680065627564</v>
      </c>
      <c r="D41" s="115">
        <v>1017</v>
      </c>
      <c r="E41" s="114">
        <v>1062</v>
      </c>
      <c r="F41" s="114">
        <v>1087</v>
      </c>
      <c r="G41" s="114">
        <v>1119</v>
      </c>
      <c r="H41" s="140">
        <v>1184</v>
      </c>
      <c r="I41" s="115">
        <v>-167</v>
      </c>
      <c r="J41" s="116">
        <v>-14.10472972972973</v>
      </c>
    </row>
    <row r="42" spans="1:10" s="110" customFormat="1" ht="13.5" customHeight="1" x14ac:dyDescent="0.2">
      <c r="A42" s="118"/>
      <c r="B42" s="121" t="s">
        <v>110</v>
      </c>
      <c r="C42" s="113">
        <v>29.559748427672957</v>
      </c>
      <c r="D42" s="115">
        <v>1081</v>
      </c>
      <c r="E42" s="114">
        <v>1128</v>
      </c>
      <c r="F42" s="114">
        <v>1195</v>
      </c>
      <c r="G42" s="114">
        <v>1228</v>
      </c>
      <c r="H42" s="140">
        <v>1250</v>
      </c>
      <c r="I42" s="115">
        <v>-169</v>
      </c>
      <c r="J42" s="116">
        <v>-13.52</v>
      </c>
    </row>
    <row r="43" spans="1:10" s="110" customFormat="1" ht="13.5" customHeight="1" x14ac:dyDescent="0.2">
      <c r="A43" s="120"/>
      <c r="B43" s="121" t="s">
        <v>111</v>
      </c>
      <c r="C43" s="113">
        <v>33.305988515176374</v>
      </c>
      <c r="D43" s="115">
        <v>1218</v>
      </c>
      <c r="E43" s="114">
        <v>1224</v>
      </c>
      <c r="F43" s="114">
        <v>1227</v>
      </c>
      <c r="G43" s="114">
        <v>1208</v>
      </c>
      <c r="H43" s="140">
        <v>1177</v>
      </c>
      <c r="I43" s="115">
        <v>41</v>
      </c>
      <c r="J43" s="116">
        <v>3.4834324553950724</v>
      </c>
    </row>
    <row r="44" spans="1:10" s="110" customFormat="1" ht="13.5" customHeight="1" x14ac:dyDescent="0.2">
      <c r="A44" s="120"/>
      <c r="B44" s="121" t="s">
        <v>112</v>
      </c>
      <c r="C44" s="113">
        <v>4.9767569045665843</v>
      </c>
      <c r="D44" s="115">
        <v>182</v>
      </c>
      <c r="E44" s="114">
        <v>185</v>
      </c>
      <c r="F44" s="114">
        <v>201</v>
      </c>
      <c r="G44" s="114">
        <v>190</v>
      </c>
      <c r="H44" s="140">
        <v>176</v>
      </c>
      <c r="I44" s="115">
        <v>6</v>
      </c>
      <c r="J44" s="116">
        <v>3.4090909090909092</v>
      </c>
    </row>
    <row r="45" spans="1:10" s="110" customFormat="1" ht="13.5" customHeight="1" x14ac:dyDescent="0.2">
      <c r="A45" s="118" t="s">
        <v>113</v>
      </c>
      <c r="B45" s="122" t="s">
        <v>116</v>
      </c>
      <c r="C45" s="113">
        <v>97.456931911402791</v>
      </c>
      <c r="D45" s="115">
        <v>3564</v>
      </c>
      <c r="E45" s="114">
        <v>3641</v>
      </c>
      <c r="F45" s="114">
        <v>3725</v>
      </c>
      <c r="G45" s="114">
        <v>3794</v>
      </c>
      <c r="H45" s="140">
        <v>3777</v>
      </c>
      <c r="I45" s="115">
        <v>-213</v>
      </c>
      <c r="J45" s="116">
        <v>-5.6393963463065928</v>
      </c>
    </row>
    <row r="46" spans="1:10" s="110" customFormat="1" ht="13.5" customHeight="1" x14ac:dyDescent="0.2">
      <c r="A46" s="118"/>
      <c r="B46" s="119" t="s">
        <v>117</v>
      </c>
      <c r="C46" s="113">
        <v>2.4063439978124146</v>
      </c>
      <c r="D46" s="115">
        <v>88</v>
      </c>
      <c r="E46" s="114">
        <v>94</v>
      </c>
      <c r="F46" s="114">
        <v>97</v>
      </c>
      <c r="G46" s="114">
        <v>97</v>
      </c>
      <c r="H46" s="140">
        <v>94</v>
      </c>
      <c r="I46" s="115">
        <v>-6</v>
      </c>
      <c r="J46" s="116">
        <v>-6.3829787234042552</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1367</v>
      </c>
      <c r="E48" s="114">
        <v>1404</v>
      </c>
      <c r="F48" s="114">
        <v>1430</v>
      </c>
      <c r="G48" s="114">
        <v>1397</v>
      </c>
      <c r="H48" s="140">
        <v>1380</v>
      </c>
      <c r="I48" s="115">
        <v>-13</v>
      </c>
      <c r="J48" s="116">
        <v>-0.94202898550724634</v>
      </c>
    </row>
    <row r="49" spans="1:12" s="110" customFormat="1" ht="13.5" customHeight="1" x14ac:dyDescent="0.2">
      <c r="A49" s="118" t="s">
        <v>105</v>
      </c>
      <c r="B49" s="119" t="s">
        <v>106</v>
      </c>
      <c r="C49" s="113">
        <v>38.697878566203364</v>
      </c>
      <c r="D49" s="115">
        <v>529</v>
      </c>
      <c r="E49" s="114">
        <v>532</v>
      </c>
      <c r="F49" s="114">
        <v>544</v>
      </c>
      <c r="G49" s="114">
        <v>535</v>
      </c>
      <c r="H49" s="140">
        <v>533</v>
      </c>
      <c r="I49" s="115">
        <v>-4</v>
      </c>
      <c r="J49" s="116">
        <v>-0.75046904315196994</v>
      </c>
    </row>
    <row r="50" spans="1:12" s="110" customFormat="1" ht="13.5" customHeight="1" x14ac:dyDescent="0.2">
      <c r="A50" s="120"/>
      <c r="B50" s="119" t="s">
        <v>107</v>
      </c>
      <c r="C50" s="113">
        <v>61.302121433796636</v>
      </c>
      <c r="D50" s="115">
        <v>838</v>
      </c>
      <c r="E50" s="114">
        <v>872</v>
      </c>
      <c r="F50" s="114">
        <v>886</v>
      </c>
      <c r="G50" s="114">
        <v>862</v>
      </c>
      <c r="H50" s="140">
        <v>847</v>
      </c>
      <c r="I50" s="115">
        <v>-9</v>
      </c>
      <c r="J50" s="116">
        <v>-1.0625737898465171</v>
      </c>
    </row>
    <row r="51" spans="1:12" s="110" customFormat="1" ht="13.5" customHeight="1" x14ac:dyDescent="0.2">
      <c r="A51" s="118" t="s">
        <v>105</v>
      </c>
      <c r="B51" s="121" t="s">
        <v>108</v>
      </c>
      <c r="C51" s="113">
        <v>6.7300658376005851</v>
      </c>
      <c r="D51" s="115">
        <v>92</v>
      </c>
      <c r="E51" s="114">
        <v>108</v>
      </c>
      <c r="F51" s="114">
        <v>108</v>
      </c>
      <c r="G51" s="114">
        <v>89</v>
      </c>
      <c r="H51" s="140">
        <v>94</v>
      </c>
      <c r="I51" s="115">
        <v>-2</v>
      </c>
      <c r="J51" s="116">
        <v>-2.1276595744680851</v>
      </c>
    </row>
    <row r="52" spans="1:12" s="110" customFormat="1" ht="13.5" customHeight="1" x14ac:dyDescent="0.2">
      <c r="A52" s="118"/>
      <c r="B52" s="121" t="s">
        <v>109</v>
      </c>
      <c r="C52" s="113">
        <v>69.568397951719092</v>
      </c>
      <c r="D52" s="115">
        <v>951</v>
      </c>
      <c r="E52" s="114">
        <v>958</v>
      </c>
      <c r="F52" s="114">
        <v>985</v>
      </c>
      <c r="G52" s="114">
        <v>973</v>
      </c>
      <c r="H52" s="140">
        <v>952</v>
      </c>
      <c r="I52" s="115">
        <v>-1</v>
      </c>
      <c r="J52" s="116">
        <v>-0.10504201680672269</v>
      </c>
    </row>
    <row r="53" spans="1:12" s="110" customFormat="1" ht="13.5" customHeight="1" x14ac:dyDescent="0.2">
      <c r="A53" s="118"/>
      <c r="B53" s="121" t="s">
        <v>110</v>
      </c>
      <c r="C53" s="113">
        <v>21.433796634967081</v>
      </c>
      <c r="D53" s="115">
        <v>293</v>
      </c>
      <c r="E53" s="114">
        <v>314</v>
      </c>
      <c r="F53" s="114">
        <v>310</v>
      </c>
      <c r="G53" s="114">
        <v>311</v>
      </c>
      <c r="H53" s="140">
        <v>308</v>
      </c>
      <c r="I53" s="115">
        <v>-15</v>
      </c>
      <c r="J53" s="116">
        <v>-4.8701298701298699</v>
      </c>
    </row>
    <row r="54" spans="1:12" s="110" customFormat="1" ht="13.5" customHeight="1" x14ac:dyDescent="0.2">
      <c r="A54" s="120"/>
      <c r="B54" s="121" t="s">
        <v>111</v>
      </c>
      <c r="C54" s="113">
        <v>2.2677395757132408</v>
      </c>
      <c r="D54" s="115">
        <v>31</v>
      </c>
      <c r="E54" s="114">
        <v>24</v>
      </c>
      <c r="F54" s="114">
        <v>27</v>
      </c>
      <c r="G54" s="114">
        <v>24</v>
      </c>
      <c r="H54" s="140">
        <v>26</v>
      </c>
      <c r="I54" s="115">
        <v>5</v>
      </c>
      <c r="J54" s="116">
        <v>19.23076923076923</v>
      </c>
    </row>
    <row r="55" spans="1:12" s="110" customFormat="1" ht="13.5" customHeight="1" x14ac:dyDescent="0.2">
      <c r="A55" s="120"/>
      <c r="B55" s="121" t="s">
        <v>112</v>
      </c>
      <c r="C55" s="113">
        <v>0.43891733723482079</v>
      </c>
      <c r="D55" s="115">
        <v>6</v>
      </c>
      <c r="E55" s="114">
        <v>5</v>
      </c>
      <c r="F55" s="114">
        <v>7</v>
      </c>
      <c r="G55" s="114">
        <v>5</v>
      </c>
      <c r="H55" s="140">
        <v>5</v>
      </c>
      <c r="I55" s="115">
        <v>1</v>
      </c>
      <c r="J55" s="116">
        <v>20</v>
      </c>
    </row>
    <row r="56" spans="1:12" s="110" customFormat="1" ht="13.5" customHeight="1" x14ac:dyDescent="0.2">
      <c r="A56" s="118" t="s">
        <v>113</v>
      </c>
      <c r="B56" s="122" t="s">
        <v>116</v>
      </c>
      <c r="C56" s="113">
        <v>97.87856620336504</v>
      </c>
      <c r="D56" s="115">
        <v>1338</v>
      </c>
      <c r="E56" s="114">
        <v>1379</v>
      </c>
      <c r="F56" s="114">
        <v>1412</v>
      </c>
      <c r="G56" s="114">
        <v>1376</v>
      </c>
      <c r="H56" s="140">
        <v>1358</v>
      </c>
      <c r="I56" s="115">
        <v>-20</v>
      </c>
      <c r="J56" s="116">
        <v>-1.4727540500736378</v>
      </c>
    </row>
    <row r="57" spans="1:12" s="110" customFormat="1" ht="13.5" customHeight="1" x14ac:dyDescent="0.2">
      <c r="A57" s="142"/>
      <c r="B57" s="124" t="s">
        <v>117</v>
      </c>
      <c r="C57" s="125">
        <v>2.121433796634967</v>
      </c>
      <c r="D57" s="143">
        <v>29</v>
      </c>
      <c r="E57" s="144">
        <v>25</v>
      </c>
      <c r="F57" s="144">
        <v>18</v>
      </c>
      <c r="G57" s="144">
        <v>21</v>
      </c>
      <c r="H57" s="145">
        <v>22</v>
      </c>
      <c r="I57" s="143">
        <v>7</v>
      </c>
      <c r="J57" s="146">
        <v>31.818181818181817</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41381</v>
      </c>
      <c r="E12" s="236">
        <v>41868</v>
      </c>
      <c r="F12" s="114">
        <v>42433</v>
      </c>
      <c r="G12" s="114">
        <v>41939</v>
      </c>
      <c r="H12" s="140">
        <v>41907</v>
      </c>
      <c r="I12" s="115">
        <v>-526</v>
      </c>
      <c r="J12" s="116">
        <v>-1.2551602357601355</v>
      </c>
    </row>
    <row r="13" spans="1:15" s="110" customFormat="1" ht="12" customHeight="1" x14ac:dyDescent="0.2">
      <c r="A13" s="118" t="s">
        <v>105</v>
      </c>
      <c r="B13" s="119" t="s">
        <v>106</v>
      </c>
      <c r="C13" s="113">
        <v>48.850921920688236</v>
      </c>
      <c r="D13" s="115">
        <v>20215</v>
      </c>
      <c r="E13" s="114">
        <v>20537</v>
      </c>
      <c r="F13" s="114">
        <v>20997</v>
      </c>
      <c r="G13" s="114">
        <v>20704</v>
      </c>
      <c r="H13" s="140">
        <v>20658</v>
      </c>
      <c r="I13" s="115">
        <v>-443</v>
      </c>
      <c r="J13" s="116">
        <v>-2.1444476716042211</v>
      </c>
    </row>
    <row r="14" spans="1:15" s="110" customFormat="1" ht="12" customHeight="1" x14ac:dyDescent="0.2">
      <c r="A14" s="118"/>
      <c r="B14" s="119" t="s">
        <v>107</v>
      </c>
      <c r="C14" s="113">
        <v>51.149078079311764</v>
      </c>
      <c r="D14" s="115">
        <v>21166</v>
      </c>
      <c r="E14" s="114">
        <v>21331</v>
      </c>
      <c r="F14" s="114">
        <v>21436</v>
      </c>
      <c r="G14" s="114">
        <v>21235</v>
      </c>
      <c r="H14" s="140">
        <v>21249</v>
      </c>
      <c r="I14" s="115">
        <v>-83</v>
      </c>
      <c r="J14" s="116">
        <v>-0.39060661678196623</v>
      </c>
    </row>
    <row r="15" spans="1:15" s="110" customFormat="1" ht="12" customHeight="1" x14ac:dyDescent="0.2">
      <c r="A15" s="118" t="s">
        <v>105</v>
      </c>
      <c r="B15" s="121" t="s">
        <v>108</v>
      </c>
      <c r="C15" s="113">
        <v>8.1196684468717528</v>
      </c>
      <c r="D15" s="115">
        <v>3360</v>
      </c>
      <c r="E15" s="114">
        <v>3500</v>
      </c>
      <c r="F15" s="114">
        <v>3636</v>
      </c>
      <c r="G15" s="114">
        <v>3158</v>
      </c>
      <c r="H15" s="140">
        <v>3296</v>
      </c>
      <c r="I15" s="115">
        <v>64</v>
      </c>
      <c r="J15" s="116">
        <v>1.941747572815534</v>
      </c>
    </row>
    <row r="16" spans="1:15" s="110" customFormat="1" ht="12" customHeight="1" x14ac:dyDescent="0.2">
      <c r="A16" s="118"/>
      <c r="B16" s="121" t="s">
        <v>109</v>
      </c>
      <c r="C16" s="113">
        <v>63.923056475193931</v>
      </c>
      <c r="D16" s="115">
        <v>26452</v>
      </c>
      <c r="E16" s="114">
        <v>26767</v>
      </c>
      <c r="F16" s="114">
        <v>27201</v>
      </c>
      <c r="G16" s="114">
        <v>27287</v>
      </c>
      <c r="H16" s="140">
        <v>27335</v>
      </c>
      <c r="I16" s="115">
        <v>-883</v>
      </c>
      <c r="J16" s="116">
        <v>-3.2302908359246389</v>
      </c>
    </row>
    <row r="17" spans="1:10" s="110" customFormat="1" ht="12" customHeight="1" x14ac:dyDescent="0.2">
      <c r="A17" s="118"/>
      <c r="B17" s="121" t="s">
        <v>110</v>
      </c>
      <c r="C17" s="113">
        <v>26.848070370459872</v>
      </c>
      <c r="D17" s="115">
        <v>11110</v>
      </c>
      <c r="E17" s="114">
        <v>11129</v>
      </c>
      <c r="F17" s="114">
        <v>11151</v>
      </c>
      <c r="G17" s="114">
        <v>11043</v>
      </c>
      <c r="H17" s="140">
        <v>10862</v>
      </c>
      <c r="I17" s="115">
        <v>248</v>
      </c>
      <c r="J17" s="116">
        <v>2.2831890996133311</v>
      </c>
    </row>
    <row r="18" spans="1:10" s="110" customFormat="1" ht="12" customHeight="1" x14ac:dyDescent="0.2">
      <c r="A18" s="120"/>
      <c r="B18" s="121" t="s">
        <v>111</v>
      </c>
      <c r="C18" s="113">
        <v>1.1092047074744449</v>
      </c>
      <c r="D18" s="115">
        <v>459</v>
      </c>
      <c r="E18" s="114">
        <v>472</v>
      </c>
      <c r="F18" s="114">
        <v>445</v>
      </c>
      <c r="G18" s="114">
        <v>451</v>
      </c>
      <c r="H18" s="140">
        <v>414</v>
      </c>
      <c r="I18" s="115">
        <v>45</v>
      </c>
      <c r="J18" s="116">
        <v>10.869565217391305</v>
      </c>
    </row>
    <row r="19" spans="1:10" s="110" customFormat="1" ht="12" customHeight="1" x14ac:dyDescent="0.2">
      <c r="A19" s="120"/>
      <c r="B19" s="121" t="s">
        <v>112</v>
      </c>
      <c r="C19" s="113">
        <v>0.30690413474783113</v>
      </c>
      <c r="D19" s="115">
        <v>127</v>
      </c>
      <c r="E19" s="114">
        <v>124</v>
      </c>
      <c r="F19" s="114">
        <v>114</v>
      </c>
      <c r="G19" s="114">
        <v>115</v>
      </c>
      <c r="H19" s="140">
        <v>112</v>
      </c>
      <c r="I19" s="115">
        <v>15</v>
      </c>
      <c r="J19" s="116">
        <v>13.392857142857142</v>
      </c>
    </row>
    <row r="20" spans="1:10" s="110" customFormat="1" ht="12" customHeight="1" x14ac:dyDescent="0.2">
      <c r="A20" s="118" t="s">
        <v>113</v>
      </c>
      <c r="B20" s="119" t="s">
        <v>181</v>
      </c>
      <c r="C20" s="113">
        <v>64.597278944443104</v>
      </c>
      <c r="D20" s="115">
        <v>26731</v>
      </c>
      <c r="E20" s="114">
        <v>27157</v>
      </c>
      <c r="F20" s="114">
        <v>27749</v>
      </c>
      <c r="G20" s="114">
        <v>27225</v>
      </c>
      <c r="H20" s="140">
        <v>27291</v>
      </c>
      <c r="I20" s="115">
        <v>-560</v>
      </c>
      <c r="J20" s="116">
        <v>-2.0519585211241802</v>
      </c>
    </row>
    <row r="21" spans="1:10" s="110" customFormat="1" ht="12" customHeight="1" x14ac:dyDescent="0.2">
      <c r="A21" s="118"/>
      <c r="B21" s="119" t="s">
        <v>182</v>
      </c>
      <c r="C21" s="113">
        <v>35.402721055556896</v>
      </c>
      <c r="D21" s="115">
        <v>14650</v>
      </c>
      <c r="E21" s="114">
        <v>14711</v>
      </c>
      <c r="F21" s="114">
        <v>14684</v>
      </c>
      <c r="G21" s="114">
        <v>14714</v>
      </c>
      <c r="H21" s="140">
        <v>14616</v>
      </c>
      <c r="I21" s="115">
        <v>34</v>
      </c>
      <c r="J21" s="116">
        <v>0.23262178434592229</v>
      </c>
    </row>
    <row r="22" spans="1:10" s="110" customFormat="1" ht="12" customHeight="1" x14ac:dyDescent="0.2">
      <c r="A22" s="118" t="s">
        <v>113</v>
      </c>
      <c r="B22" s="119" t="s">
        <v>116</v>
      </c>
      <c r="C22" s="113">
        <v>97.380440298687802</v>
      </c>
      <c r="D22" s="115">
        <v>40297</v>
      </c>
      <c r="E22" s="114">
        <v>40753</v>
      </c>
      <c r="F22" s="114">
        <v>41309</v>
      </c>
      <c r="G22" s="114">
        <v>40866</v>
      </c>
      <c r="H22" s="140">
        <v>40856</v>
      </c>
      <c r="I22" s="115">
        <v>-559</v>
      </c>
      <c r="J22" s="116">
        <v>-1.3682200900724495</v>
      </c>
    </row>
    <row r="23" spans="1:10" s="110" customFormat="1" ht="12" customHeight="1" x14ac:dyDescent="0.2">
      <c r="A23" s="118"/>
      <c r="B23" s="119" t="s">
        <v>117</v>
      </c>
      <c r="C23" s="113">
        <v>2.6171431333220561</v>
      </c>
      <c r="D23" s="115">
        <v>1083</v>
      </c>
      <c r="E23" s="114">
        <v>1114</v>
      </c>
      <c r="F23" s="114">
        <v>1123</v>
      </c>
      <c r="G23" s="114">
        <v>1072</v>
      </c>
      <c r="H23" s="140">
        <v>1050</v>
      </c>
      <c r="I23" s="115">
        <v>33</v>
      </c>
      <c r="J23" s="116">
        <v>3.1428571428571428</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1597126</v>
      </c>
      <c r="E25" s="236">
        <v>1605573</v>
      </c>
      <c r="F25" s="236">
        <v>1622527</v>
      </c>
      <c r="G25" s="236">
        <v>1604169</v>
      </c>
      <c r="H25" s="241">
        <v>1600289</v>
      </c>
      <c r="I25" s="235">
        <v>-3163</v>
      </c>
      <c r="J25" s="116">
        <v>-0.19765179914377964</v>
      </c>
    </row>
    <row r="26" spans="1:10" s="110" customFormat="1" ht="12" customHeight="1" x14ac:dyDescent="0.2">
      <c r="A26" s="118" t="s">
        <v>105</v>
      </c>
      <c r="B26" s="119" t="s">
        <v>106</v>
      </c>
      <c r="C26" s="113">
        <v>51.290004670890085</v>
      </c>
      <c r="D26" s="115">
        <v>819166</v>
      </c>
      <c r="E26" s="114">
        <v>822408</v>
      </c>
      <c r="F26" s="114">
        <v>835592</v>
      </c>
      <c r="G26" s="114">
        <v>824620</v>
      </c>
      <c r="H26" s="140">
        <v>820171</v>
      </c>
      <c r="I26" s="115">
        <v>-1005</v>
      </c>
      <c r="J26" s="116">
        <v>-0.12253542249116343</v>
      </c>
    </row>
    <row r="27" spans="1:10" s="110" customFormat="1" ht="12" customHeight="1" x14ac:dyDescent="0.2">
      <c r="A27" s="118"/>
      <c r="B27" s="119" t="s">
        <v>107</v>
      </c>
      <c r="C27" s="113">
        <v>48.709995329109915</v>
      </c>
      <c r="D27" s="115">
        <v>777960</v>
      </c>
      <c r="E27" s="114">
        <v>783165</v>
      </c>
      <c r="F27" s="114">
        <v>786935</v>
      </c>
      <c r="G27" s="114">
        <v>779549</v>
      </c>
      <c r="H27" s="140">
        <v>780118</v>
      </c>
      <c r="I27" s="115">
        <v>-2158</v>
      </c>
      <c r="J27" s="116">
        <v>-0.2766248182967192</v>
      </c>
    </row>
    <row r="28" spans="1:10" s="110" customFormat="1" ht="12" customHeight="1" x14ac:dyDescent="0.2">
      <c r="A28" s="118" t="s">
        <v>105</v>
      </c>
      <c r="B28" s="121" t="s">
        <v>108</v>
      </c>
      <c r="C28" s="113">
        <v>8.2071170339722723</v>
      </c>
      <c r="D28" s="115">
        <v>131078</v>
      </c>
      <c r="E28" s="114">
        <v>134445</v>
      </c>
      <c r="F28" s="114">
        <v>137883</v>
      </c>
      <c r="G28" s="114">
        <v>121980</v>
      </c>
      <c r="H28" s="140">
        <v>124887</v>
      </c>
      <c r="I28" s="115">
        <v>6191</v>
      </c>
      <c r="J28" s="116">
        <v>4.9572813823696622</v>
      </c>
    </row>
    <row r="29" spans="1:10" s="110" customFormat="1" ht="12" customHeight="1" x14ac:dyDescent="0.2">
      <c r="A29" s="118"/>
      <c r="B29" s="121" t="s">
        <v>109</v>
      </c>
      <c r="C29" s="113">
        <v>66.481980757936441</v>
      </c>
      <c r="D29" s="115">
        <v>1061801</v>
      </c>
      <c r="E29" s="114">
        <v>1066312</v>
      </c>
      <c r="F29" s="114">
        <v>1079733</v>
      </c>
      <c r="G29" s="114">
        <v>1081219</v>
      </c>
      <c r="H29" s="140">
        <v>1080649</v>
      </c>
      <c r="I29" s="115">
        <v>-18848</v>
      </c>
      <c r="J29" s="116">
        <v>-1.7441370879906426</v>
      </c>
    </row>
    <row r="30" spans="1:10" s="110" customFormat="1" ht="12" customHeight="1" x14ac:dyDescent="0.2">
      <c r="A30" s="118"/>
      <c r="B30" s="121" t="s">
        <v>110</v>
      </c>
      <c r="C30" s="113">
        <v>24.352555778316802</v>
      </c>
      <c r="D30" s="115">
        <v>388941</v>
      </c>
      <c r="E30" s="114">
        <v>389191</v>
      </c>
      <c r="F30" s="114">
        <v>389814</v>
      </c>
      <c r="G30" s="114">
        <v>386329</v>
      </c>
      <c r="H30" s="140">
        <v>380897</v>
      </c>
      <c r="I30" s="115">
        <v>8044</v>
      </c>
      <c r="J30" s="116">
        <v>2.1118570112130053</v>
      </c>
    </row>
    <row r="31" spans="1:10" s="110" customFormat="1" ht="12" customHeight="1" x14ac:dyDescent="0.2">
      <c r="A31" s="120"/>
      <c r="B31" s="121" t="s">
        <v>111</v>
      </c>
      <c r="C31" s="113">
        <v>0.95834642977448237</v>
      </c>
      <c r="D31" s="115">
        <v>15306</v>
      </c>
      <c r="E31" s="114">
        <v>15625</v>
      </c>
      <c r="F31" s="114">
        <v>15097</v>
      </c>
      <c r="G31" s="114">
        <v>14641</v>
      </c>
      <c r="H31" s="140">
        <v>13856</v>
      </c>
      <c r="I31" s="115">
        <v>1450</v>
      </c>
      <c r="J31" s="116">
        <v>10.464780600461895</v>
      </c>
    </row>
    <row r="32" spans="1:10" s="110" customFormat="1" ht="12" customHeight="1" x14ac:dyDescent="0.2">
      <c r="A32" s="120"/>
      <c r="B32" s="121" t="s">
        <v>112</v>
      </c>
      <c r="C32" s="113">
        <v>0.29352724831979443</v>
      </c>
      <c r="D32" s="115">
        <v>4688</v>
      </c>
      <c r="E32" s="114">
        <v>4740</v>
      </c>
      <c r="F32" s="114">
        <v>4705</v>
      </c>
      <c r="G32" s="114">
        <v>4234</v>
      </c>
      <c r="H32" s="140">
        <v>3989</v>
      </c>
      <c r="I32" s="115">
        <v>699</v>
      </c>
      <c r="J32" s="116">
        <v>17.523188769115066</v>
      </c>
    </row>
    <row r="33" spans="1:10" s="110" customFormat="1" ht="12" customHeight="1" x14ac:dyDescent="0.2">
      <c r="A33" s="118" t="s">
        <v>113</v>
      </c>
      <c r="B33" s="119" t="s">
        <v>181</v>
      </c>
      <c r="C33" s="113">
        <v>70.570449670220128</v>
      </c>
      <c r="D33" s="115">
        <v>1127099</v>
      </c>
      <c r="E33" s="114">
        <v>1134731</v>
      </c>
      <c r="F33" s="114">
        <v>1152189</v>
      </c>
      <c r="G33" s="114">
        <v>1139588</v>
      </c>
      <c r="H33" s="140">
        <v>1140399</v>
      </c>
      <c r="I33" s="115">
        <v>-13300</v>
      </c>
      <c r="J33" s="116">
        <v>-1.1662584761999966</v>
      </c>
    </row>
    <row r="34" spans="1:10" s="110" customFormat="1" ht="12" customHeight="1" x14ac:dyDescent="0.2">
      <c r="A34" s="118"/>
      <c r="B34" s="119" t="s">
        <v>182</v>
      </c>
      <c r="C34" s="113">
        <v>29.429550329779868</v>
      </c>
      <c r="D34" s="115">
        <v>470027</v>
      </c>
      <c r="E34" s="114">
        <v>470842</v>
      </c>
      <c r="F34" s="114">
        <v>470338</v>
      </c>
      <c r="G34" s="114">
        <v>464581</v>
      </c>
      <c r="H34" s="140">
        <v>459890</v>
      </c>
      <c r="I34" s="115">
        <v>10137</v>
      </c>
      <c r="J34" s="116">
        <v>2.2042227489182196</v>
      </c>
    </row>
    <row r="35" spans="1:10" s="110" customFormat="1" ht="12" customHeight="1" x14ac:dyDescent="0.2">
      <c r="A35" s="118" t="s">
        <v>113</v>
      </c>
      <c r="B35" s="119" t="s">
        <v>116</v>
      </c>
      <c r="C35" s="113">
        <v>94.824202974593106</v>
      </c>
      <c r="D35" s="115">
        <v>1514462</v>
      </c>
      <c r="E35" s="114">
        <v>1524633</v>
      </c>
      <c r="F35" s="114">
        <v>1539849</v>
      </c>
      <c r="G35" s="114">
        <v>1525430</v>
      </c>
      <c r="H35" s="140">
        <v>1524655</v>
      </c>
      <c r="I35" s="115">
        <v>-10193</v>
      </c>
      <c r="J35" s="116">
        <v>-0.66854468715873427</v>
      </c>
    </row>
    <row r="36" spans="1:10" s="110" customFormat="1" ht="12" customHeight="1" x14ac:dyDescent="0.2">
      <c r="A36" s="118"/>
      <c r="B36" s="119" t="s">
        <v>117</v>
      </c>
      <c r="C36" s="113">
        <v>5.1596430087544753</v>
      </c>
      <c r="D36" s="115">
        <v>82406</v>
      </c>
      <c r="E36" s="114">
        <v>80666</v>
      </c>
      <c r="F36" s="114">
        <v>82394</v>
      </c>
      <c r="G36" s="114">
        <v>78447</v>
      </c>
      <c r="H36" s="140">
        <v>75340</v>
      </c>
      <c r="I36" s="115">
        <v>7066</v>
      </c>
      <c r="J36" s="116">
        <v>9.3788160339792945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49463</v>
      </c>
      <c r="E64" s="236">
        <v>49884</v>
      </c>
      <c r="F64" s="236">
        <v>50575</v>
      </c>
      <c r="G64" s="236">
        <v>50105</v>
      </c>
      <c r="H64" s="140">
        <v>49889</v>
      </c>
      <c r="I64" s="115">
        <v>-426</v>
      </c>
      <c r="J64" s="116">
        <v>-0.85389564833931331</v>
      </c>
    </row>
    <row r="65" spans="1:12" s="110" customFormat="1" ht="12" customHeight="1" x14ac:dyDescent="0.2">
      <c r="A65" s="118" t="s">
        <v>105</v>
      </c>
      <c r="B65" s="119" t="s">
        <v>106</v>
      </c>
      <c r="C65" s="113">
        <v>52.406849564320808</v>
      </c>
      <c r="D65" s="235">
        <v>25922</v>
      </c>
      <c r="E65" s="236">
        <v>26169</v>
      </c>
      <c r="F65" s="236">
        <v>26705</v>
      </c>
      <c r="G65" s="236">
        <v>26458</v>
      </c>
      <c r="H65" s="140">
        <v>26299</v>
      </c>
      <c r="I65" s="115">
        <v>-377</v>
      </c>
      <c r="J65" s="116">
        <v>-1.4335145823035096</v>
      </c>
    </row>
    <row r="66" spans="1:12" s="110" customFormat="1" ht="12" customHeight="1" x14ac:dyDescent="0.2">
      <c r="A66" s="118"/>
      <c r="B66" s="119" t="s">
        <v>107</v>
      </c>
      <c r="C66" s="113">
        <v>47.593150435679192</v>
      </c>
      <c r="D66" s="235">
        <v>23541</v>
      </c>
      <c r="E66" s="236">
        <v>23715</v>
      </c>
      <c r="F66" s="236">
        <v>23870</v>
      </c>
      <c r="G66" s="236">
        <v>23647</v>
      </c>
      <c r="H66" s="140">
        <v>23590</v>
      </c>
      <c r="I66" s="115">
        <v>-49</v>
      </c>
      <c r="J66" s="116">
        <v>-0.20771513353115728</v>
      </c>
    </row>
    <row r="67" spans="1:12" s="110" customFormat="1" ht="12" customHeight="1" x14ac:dyDescent="0.2">
      <c r="A67" s="118" t="s">
        <v>105</v>
      </c>
      <c r="B67" s="121" t="s">
        <v>108</v>
      </c>
      <c r="C67" s="113">
        <v>7.6461193215130505</v>
      </c>
      <c r="D67" s="235">
        <v>3782</v>
      </c>
      <c r="E67" s="236">
        <v>3953</v>
      </c>
      <c r="F67" s="236">
        <v>4086</v>
      </c>
      <c r="G67" s="236">
        <v>3563</v>
      </c>
      <c r="H67" s="140">
        <v>3686</v>
      </c>
      <c r="I67" s="115">
        <v>96</v>
      </c>
      <c r="J67" s="116">
        <v>2.6044492674986435</v>
      </c>
    </row>
    <row r="68" spans="1:12" s="110" customFormat="1" ht="12" customHeight="1" x14ac:dyDescent="0.2">
      <c r="A68" s="118"/>
      <c r="B68" s="121" t="s">
        <v>109</v>
      </c>
      <c r="C68" s="113">
        <v>64.452216808523545</v>
      </c>
      <c r="D68" s="235">
        <v>31880</v>
      </c>
      <c r="E68" s="236">
        <v>32119</v>
      </c>
      <c r="F68" s="236">
        <v>32713</v>
      </c>
      <c r="G68" s="236">
        <v>32870</v>
      </c>
      <c r="H68" s="140">
        <v>32788</v>
      </c>
      <c r="I68" s="115">
        <v>-908</v>
      </c>
      <c r="J68" s="116">
        <v>-2.7693058436013174</v>
      </c>
    </row>
    <row r="69" spans="1:12" s="110" customFormat="1" ht="12" customHeight="1" x14ac:dyDescent="0.2">
      <c r="A69" s="118"/>
      <c r="B69" s="121" t="s">
        <v>110</v>
      </c>
      <c r="C69" s="113">
        <v>26.935284960475506</v>
      </c>
      <c r="D69" s="235">
        <v>13323</v>
      </c>
      <c r="E69" s="236">
        <v>13312</v>
      </c>
      <c r="F69" s="236">
        <v>13297</v>
      </c>
      <c r="G69" s="236">
        <v>13193</v>
      </c>
      <c r="H69" s="140">
        <v>12976</v>
      </c>
      <c r="I69" s="115">
        <v>347</v>
      </c>
      <c r="J69" s="116">
        <v>2.6741676942046855</v>
      </c>
    </row>
    <row r="70" spans="1:12" s="110" customFormat="1" ht="12" customHeight="1" x14ac:dyDescent="0.2">
      <c r="A70" s="120"/>
      <c r="B70" s="121" t="s">
        <v>111</v>
      </c>
      <c r="C70" s="113">
        <v>0.96637890948790006</v>
      </c>
      <c r="D70" s="235">
        <v>478</v>
      </c>
      <c r="E70" s="236">
        <v>500</v>
      </c>
      <c r="F70" s="236">
        <v>479</v>
      </c>
      <c r="G70" s="236">
        <v>479</v>
      </c>
      <c r="H70" s="140">
        <v>439</v>
      </c>
      <c r="I70" s="115">
        <v>39</v>
      </c>
      <c r="J70" s="116">
        <v>8.8838268792710711</v>
      </c>
    </row>
    <row r="71" spans="1:12" s="110" customFormat="1" ht="12" customHeight="1" x14ac:dyDescent="0.2">
      <c r="A71" s="120"/>
      <c r="B71" s="121" t="s">
        <v>112</v>
      </c>
      <c r="C71" s="113">
        <v>0.26888785556880901</v>
      </c>
      <c r="D71" s="235">
        <v>133</v>
      </c>
      <c r="E71" s="236">
        <v>135</v>
      </c>
      <c r="F71" s="236">
        <v>138</v>
      </c>
      <c r="G71" s="236">
        <v>131</v>
      </c>
      <c r="H71" s="140">
        <v>125</v>
      </c>
      <c r="I71" s="115">
        <v>8</v>
      </c>
      <c r="J71" s="116">
        <v>6.4</v>
      </c>
    </row>
    <row r="72" spans="1:12" s="110" customFormat="1" ht="12" customHeight="1" x14ac:dyDescent="0.2">
      <c r="A72" s="118" t="s">
        <v>113</v>
      </c>
      <c r="B72" s="119" t="s">
        <v>181</v>
      </c>
      <c r="C72" s="113">
        <v>68.689727675231993</v>
      </c>
      <c r="D72" s="235">
        <v>33976</v>
      </c>
      <c r="E72" s="236">
        <v>34264</v>
      </c>
      <c r="F72" s="236">
        <v>34954</v>
      </c>
      <c r="G72" s="236">
        <v>34482</v>
      </c>
      <c r="H72" s="140">
        <v>34436</v>
      </c>
      <c r="I72" s="115">
        <v>-460</v>
      </c>
      <c r="J72" s="116">
        <v>-1.3358113602044372</v>
      </c>
    </row>
    <row r="73" spans="1:12" s="110" customFormat="1" ht="12" customHeight="1" x14ac:dyDescent="0.2">
      <c r="A73" s="118"/>
      <c r="B73" s="119" t="s">
        <v>182</v>
      </c>
      <c r="C73" s="113">
        <v>31.310272324768007</v>
      </c>
      <c r="D73" s="115">
        <v>15487</v>
      </c>
      <c r="E73" s="114">
        <v>15620</v>
      </c>
      <c r="F73" s="114">
        <v>15621</v>
      </c>
      <c r="G73" s="114">
        <v>15623</v>
      </c>
      <c r="H73" s="140">
        <v>15453</v>
      </c>
      <c r="I73" s="115">
        <v>34</v>
      </c>
      <c r="J73" s="116">
        <v>0.22002200220022003</v>
      </c>
    </row>
    <row r="74" spans="1:12" s="110" customFormat="1" ht="12" customHeight="1" x14ac:dyDescent="0.2">
      <c r="A74" s="118" t="s">
        <v>113</v>
      </c>
      <c r="B74" s="119" t="s">
        <v>116</v>
      </c>
      <c r="C74" s="113">
        <v>97.986373653033581</v>
      </c>
      <c r="D74" s="115">
        <v>48467</v>
      </c>
      <c r="E74" s="114">
        <v>48904</v>
      </c>
      <c r="F74" s="114">
        <v>49595</v>
      </c>
      <c r="G74" s="114">
        <v>49146</v>
      </c>
      <c r="H74" s="140">
        <v>48957</v>
      </c>
      <c r="I74" s="115">
        <v>-490</v>
      </c>
      <c r="J74" s="116">
        <v>-1.0008783217925934</v>
      </c>
    </row>
    <row r="75" spans="1:12" s="110" customFormat="1" ht="12" customHeight="1" x14ac:dyDescent="0.2">
      <c r="A75" s="142"/>
      <c r="B75" s="124" t="s">
        <v>117</v>
      </c>
      <c r="C75" s="125">
        <v>2.0136263469664195</v>
      </c>
      <c r="D75" s="143">
        <v>996</v>
      </c>
      <c r="E75" s="144">
        <v>980</v>
      </c>
      <c r="F75" s="144">
        <v>980</v>
      </c>
      <c r="G75" s="144">
        <v>958</v>
      </c>
      <c r="H75" s="145">
        <v>931</v>
      </c>
      <c r="I75" s="143">
        <v>65</v>
      </c>
      <c r="J75" s="146">
        <v>6.9817400644468313</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41381</v>
      </c>
      <c r="G11" s="114">
        <v>41868</v>
      </c>
      <c r="H11" s="114">
        <v>42433</v>
      </c>
      <c r="I11" s="114">
        <v>41939</v>
      </c>
      <c r="J11" s="140">
        <v>41907</v>
      </c>
      <c r="K11" s="114">
        <v>-526</v>
      </c>
      <c r="L11" s="116">
        <v>-1.2551602357601355</v>
      </c>
    </row>
    <row r="12" spans="1:17" s="110" customFormat="1" ht="24.95" customHeight="1" x14ac:dyDescent="0.2">
      <c r="A12" s="604" t="s">
        <v>185</v>
      </c>
      <c r="B12" s="605"/>
      <c r="C12" s="605"/>
      <c r="D12" s="606"/>
      <c r="E12" s="113">
        <v>48.850921920688236</v>
      </c>
      <c r="F12" s="115">
        <v>20215</v>
      </c>
      <c r="G12" s="114">
        <v>20537</v>
      </c>
      <c r="H12" s="114">
        <v>20997</v>
      </c>
      <c r="I12" s="114">
        <v>20704</v>
      </c>
      <c r="J12" s="140">
        <v>20658</v>
      </c>
      <c r="K12" s="114">
        <v>-443</v>
      </c>
      <c r="L12" s="116">
        <v>-2.1444476716042211</v>
      </c>
    </row>
    <row r="13" spans="1:17" s="110" customFormat="1" ht="15" customHeight="1" x14ac:dyDescent="0.2">
      <c r="A13" s="120"/>
      <c r="B13" s="612" t="s">
        <v>107</v>
      </c>
      <c r="C13" s="612"/>
      <c r="E13" s="113">
        <v>51.149078079311764</v>
      </c>
      <c r="F13" s="115">
        <v>21166</v>
      </c>
      <c r="G13" s="114">
        <v>21331</v>
      </c>
      <c r="H13" s="114">
        <v>21436</v>
      </c>
      <c r="I13" s="114">
        <v>21235</v>
      </c>
      <c r="J13" s="140">
        <v>21249</v>
      </c>
      <c r="K13" s="114">
        <v>-83</v>
      </c>
      <c r="L13" s="116">
        <v>-0.39060661678196623</v>
      </c>
    </row>
    <row r="14" spans="1:17" s="110" customFormat="1" ht="24.95" customHeight="1" x14ac:dyDescent="0.2">
      <c r="A14" s="604" t="s">
        <v>186</v>
      </c>
      <c r="B14" s="605"/>
      <c r="C14" s="605"/>
      <c r="D14" s="606"/>
      <c r="E14" s="113">
        <v>8.1196684468717528</v>
      </c>
      <c r="F14" s="115">
        <v>3360</v>
      </c>
      <c r="G14" s="114">
        <v>3500</v>
      </c>
      <c r="H14" s="114">
        <v>3636</v>
      </c>
      <c r="I14" s="114">
        <v>3158</v>
      </c>
      <c r="J14" s="140">
        <v>3296</v>
      </c>
      <c r="K14" s="114">
        <v>64</v>
      </c>
      <c r="L14" s="116">
        <v>1.941747572815534</v>
      </c>
    </row>
    <row r="15" spans="1:17" s="110" customFormat="1" ht="15" customHeight="1" x14ac:dyDescent="0.2">
      <c r="A15" s="120"/>
      <c r="B15" s="119"/>
      <c r="C15" s="258" t="s">
        <v>106</v>
      </c>
      <c r="E15" s="113">
        <v>61.220238095238095</v>
      </c>
      <c r="F15" s="115">
        <v>2057</v>
      </c>
      <c r="G15" s="114">
        <v>2160</v>
      </c>
      <c r="H15" s="114">
        <v>2263</v>
      </c>
      <c r="I15" s="114">
        <v>1954</v>
      </c>
      <c r="J15" s="140">
        <v>2030</v>
      </c>
      <c r="K15" s="114">
        <v>27</v>
      </c>
      <c r="L15" s="116">
        <v>1.3300492610837438</v>
      </c>
    </row>
    <row r="16" spans="1:17" s="110" customFormat="1" ht="15" customHeight="1" x14ac:dyDescent="0.2">
      <c r="A16" s="120"/>
      <c r="B16" s="119"/>
      <c r="C16" s="258" t="s">
        <v>107</v>
      </c>
      <c r="E16" s="113">
        <v>38.779761904761905</v>
      </c>
      <c r="F16" s="115">
        <v>1303</v>
      </c>
      <c r="G16" s="114">
        <v>1340</v>
      </c>
      <c r="H16" s="114">
        <v>1373</v>
      </c>
      <c r="I16" s="114">
        <v>1204</v>
      </c>
      <c r="J16" s="140">
        <v>1266</v>
      </c>
      <c r="K16" s="114">
        <v>37</v>
      </c>
      <c r="L16" s="116">
        <v>2.9225908372827805</v>
      </c>
    </row>
    <row r="17" spans="1:12" s="110" customFormat="1" ht="15" customHeight="1" x14ac:dyDescent="0.2">
      <c r="A17" s="120"/>
      <c r="B17" s="121" t="s">
        <v>109</v>
      </c>
      <c r="C17" s="258"/>
      <c r="E17" s="113">
        <v>63.923056475193931</v>
      </c>
      <c r="F17" s="115">
        <v>26452</v>
      </c>
      <c r="G17" s="114">
        <v>26767</v>
      </c>
      <c r="H17" s="114">
        <v>27201</v>
      </c>
      <c r="I17" s="114">
        <v>27287</v>
      </c>
      <c r="J17" s="140">
        <v>27335</v>
      </c>
      <c r="K17" s="114">
        <v>-883</v>
      </c>
      <c r="L17" s="116">
        <v>-3.2302908359246389</v>
      </c>
    </row>
    <row r="18" spans="1:12" s="110" customFormat="1" ht="15" customHeight="1" x14ac:dyDescent="0.2">
      <c r="A18" s="120"/>
      <c r="B18" s="119"/>
      <c r="C18" s="258" t="s">
        <v>106</v>
      </c>
      <c r="E18" s="113">
        <v>48.782700740964763</v>
      </c>
      <c r="F18" s="115">
        <v>12904</v>
      </c>
      <c r="G18" s="114">
        <v>13098</v>
      </c>
      <c r="H18" s="114">
        <v>13412</v>
      </c>
      <c r="I18" s="114">
        <v>13495</v>
      </c>
      <c r="J18" s="140">
        <v>13458</v>
      </c>
      <c r="K18" s="114">
        <v>-554</v>
      </c>
      <c r="L18" s="116">
        <v>-4.1165106256501707</v>
      </c>
    </row>
    <row r="19" spans="1:12" s="110" customFormat="1" ht="15" customHeight="1" x14ac:dyDescent="0.2">
      <c r="A19" s="120"/>
      <c r="B19" s="119"/>
      <c r="C19" s="258" t="s">
        <v>107</v>
      </c>
      <c r="E19" s="113">
        <v>51.217299259035237</v>
      </c>
      <c r="F19" s="115">
        <v>13548</v>
      </c>
      <c r="G19" s="114">
        <v>13669</v>
      </c>
      <c r="H19" s="114">
        <v>13789</v>
      </c>
      <c r="I19" s="114">
        <v>13792</v>
      </c>
      <c r="J19" s="140">
        <v>13877</v>
      </c>
      <c r="K19" s="114">
        <v>-329</v>
      </c>
      <c r="L19" s="116">
        <v>-2.3708294299920731</v>
      </c>
    </row>
    <row r="20" spans="1:12" s="110" customFormat="1" ht="15" customHeight="1" x14ac:dyDescent="0.2">
      <c r="A20" s="120"/>
      <c r="B20" s="121" t="s">
        <v>110</v>
      </c>
      <c r="C20" s="258"/>
      <c r="E20" s="113">
        <v>26.848070370459872</v>
      </c>
      <c r="F20" s="115">
        <v>11110</v>
      </c>
      <c r="G20" s="114">
        <v>11129</v>
      </c>
      <c r="H20" s="114">
        <v>11151</v>
      </c>
      <c r="I20" s="114">
        <v>11043</v>
      </c>
      <c r="J20" s="140">
        <v>10862</v>
      </c>
      <c r="K20" s="114">
        <v>248</v>
      </c>
      <c r="L20" s="116">
        <v>2.2831890996133311</v>
      </c>
    </row>
    <row r="21" spans="1:12" s="110" customFormat="1" ht="15" customHeight="1" x14ac:dyDescent="0.2">
      <c r="A21" s="120"/>
      <c r="B21" s="119"/>
      <c r="C21" s="258" t="s">
        <v>106</v>
      </c>
      <c r="E21" s="113">
        <v>44.644464446444644</v>
      </c>
      <c r="F21" s="115">
        <v>4960</v>
      </c>
      <c r="G21" s="114">
        <v>4978</v>
      </c>
      <c r="H21" s="114">
        <v>5031</v>
      </c>
      <c r="I21" s="114">
        <v>4960</v>
      </c>
      <c r="J21" s="140">
        <v>4898</v>
      </c>
      <c r="K21" s="114">
        <v>62</v>
      </c>
      <c r="L21" s="116">
        <v>1.2658227848101267</v>
      </c>
    </row>
    <row r="22" spans="1:12" s="110" customFormat="1" ht="15" customHeight="1" x14ac:dyDescent="0.2">
      <c r="A22" s="120"/>
      <c r="B22" s="119"/>
      <c r="C22" s="258" t="s">
        <v>107</v>
      </c>
      <c r="E22" s="113">
        <v>55.355535553555356</v>
      </c>
      <c r="F22" s="115">
        <v>6150</v>
      </c>
      <c r="G22" s="114">
        <v>6151</v>
      </c>
      <c r="H22" s="114">
        <v>6120</v>
      </c>
      <c r="I22" s="114">
        <v>6083</v>
      </c>
      <c r="J22" s="140">
        <v>5964</v>
      </c>
      <c r="K22" s="114">
        <v>186</v>
      </c>
      <c r="L22" s="116">
        <v>3.1187122736418509</v>
      </c>
    </row>
    <row r="23" spans="1:12" s="110" customFormat="1" ht="15" customHeight="1" x14ac:dyDescent="0.2">
      <c r="A23" s="120"/>
      <c r="B23" s="121" t="s">
        <v>111</v>
      </c>
      <c r="C23" s="258"/>
      <c r="E23" s="113">
        <v>1.1092047074744449</v>
      </c>
      <c r="F23" s="115">
        <v>459</v>
      </c>
      <c r="G23" s="114">
        <v>472</v>
      </c>
      <c r="H23" s="114">
        <v>445</v>
      </c>
      <c r="I23" s="114">
        <v>451</v>
      </c>
      <c r="J23" s="140">
        <v>414</v>
      </c>
      <c r="K23" s="114">
        <v>45</v>
      </c>
      <c r="L23" s="116">
        <v>10.869565217391305</v>
      </c>
    </row>
    <row r="24" spans="1:12" s="110" customFormat="1" ht="15" customHeight="1" x14ac:dyDescent="0.2">
      <c r="A24" s="120"/>
      <c r="B24" s="119"/>
      <c r="C24" s="258" t="s">
        <v>106</v>
      </c>
      <c r="E24" s="113">
        <v>64.052287581699346</v>
      </c>
      <c r="F24" s="115">
        <v>294</v>
      </c>
      <c r="G24" s="114">
        <v>301</v>
      </c>
      <c r="H24" s="114">
        <v>291</v>
      </c>
      <c r="I24" s="114">
        <v>295</v>
      </c>
      <c r="J24" s="140">
        <v>272</v>
      </c>
      <c r="K24" s="114">
        <v>22</v>
      </c>
      <c r="L24" s="116">
        <v>8.0882352941176467</v>
      </c>
    </row>
    <row r="25" spans="1:12" s="110" customFormat="1" ht="15" customHeight="1" x14ac:dyDescent="0.2">
      <c r="A25" s="120"/>
      <c r="B25" s="119"/>
      <c r="C25" s="258" t="s">
        <v>107</v>
      </c>
      <c r="E25" s="113">
        <v>35.947712418300654</v>
      </c>
      <c r="F25" s="115">
        <v>165</v>
      </c>
      <c r="G25" s="114">
        <v>171</v>
      </c>
      <c r="H25" s="114">
        <v>154</v>
      </c>
      <c r="I25" s="114">
        <v>156</v>
      </c>
      <c r="J25" s="140">
        <v>142</v>
      </c>
      <c r="K25" s="114">
        <v>23</v>
      </c>
      <c r="L25" s="116">
        <v>16.197183098591548</v>
      </c>
    </row>
    <row r="26" spans="1:12" s="110" customFormat="1" ht="15" customHeight="1" x14ac:dyDescent="0.2">
      <c r="A26" s="120"/>
      <c r="C26" s="121" t="s">
        <v>187</v>
      </c>
      <c r="D26" s="110" t="s">
        <v>188</v>
      </c>
      <c r="E26" s="113">
        <v>0.30690413474783113</v>
      </c>
      <c r="F26" s="115">
        <v>127</v>
      </c>
      <c r="G26" s="114">
        <v>124</v>
      </c>
      <c r="H26" s="114">
        <v>114</v>
      </c>
      <c r="I26" s="114">
        <v>115</v>
      </c>
      <c r="J26" s="140">
        <v>112</v>
      </c>
      <c r="K26" s="114">
        <v>15</v>
      </c>
      <c r="L26" s="116">
        <v>13.392857142857142</v>
      </c>
    </row>
    <row r="27" spans="1:12" s="110" customFormat="1" ht="15" customHeight="1" x14ac:dyDescent="0.2">
      <c r="A27" s="120"/>
      <c r="B27" s="119"/>
      <c r="D27" s="259" t="s">
        <v>106</v>
      </c>
      <c r="E27" s="113">
        <v>54.330708661417326</v>
      </c>
      <c r="F27" s="115">
        <v>69</v>
      </c>
      <c r="G27" s="114">
        <v>65</v>
      </c>
      <c r="H27" s="114">
        <v>60</v>
      </c>
      <c r="I27" s="114">
        <v>69</v>
      </c>
      <c r="J27" s="140">
        <v>61</v>
      </c>
      <c r="K27" s="114">
        <v>8</v>
      </c>
      <c r="L27" s="116">
        <v>13.114754098360656</v>
      </c>
    </row>
    <row r="28" spans="1:12" s="110" customFormat="1" ht="15" customHeight="1" x14ac:dyDescent="0.2">
      <c r="A28" s="120"/>
      <c r="B28" s="119"/>
      <c r="D28" s="259" t="s">
        <v>107</v>
      </c>
      <c r="E28" s="113">
        <v>45.669291338582674</v>
      </c>
      <c r="F28" s="115">
        <v>58</v>
      </c>
      <c r="G28" s="114">
        <v>59</v>
      </c>
      <c r="H28" s="114">
        <v>54</v>
      </c>
      <c r="I28" s="114">
        <v>46</v>
      </c>
      <c r="J28" s="140">
        <v>51</v>
      </c>
      <c r="K28" s="114">
        <v>7</v>
      </c>
      <c r="L28" s="116">
        <v>13.725490196078431</v>
      </c>
    </row>
    <row r="29" spans="1:12" s="110" customFormat="1" ht="24.95" customHeight="1" x14ac:dyDescent="0.2">
      <c r="A29" s="604" t="s">
        <v>189</v>
      </c>
      <c r="B29" s="605"/>
      <c r="C29" s="605"/>
      <c r="D29" s="606"/>
      <c r="E29" s="113">
        <v>97.380440298687802</v>
      </c>
      <c r="F29" s="115">
        <v>40297</v>
      </c>
      <c r="G29" s="114">
        <v>40753</v>
      </c>
      <c r="H29" s="114">
        <v>41309</v>
      </c>
      <c r="I29" s="114">
        <v>40866</v>
      </c>
      <c r="J29" s="140">
        <v>40856</v>
      </c>
      <c r="K29" s="114">
        <v>-559</v>
      </c>
      <c r="L29" s="116">
        <v>-1.3682200900724495</v>
      </c>
    </row>
    <row r="30" spans="1:12" s="110" customFormat="1" ht="15" customHeight="1" x14ac:dyDescent="0.2">
      <c r="A30" s="120"/>
      <c r="B30" s="119"/>
      <c r="C30" s="258" t="s">
        <v>106</v>
      </c>
      <c r="E30" s="113">
        <v>48.135096905476836</v>
      </c>
      <c r="F30" s="115">
        <v>19397</v>
      </c>
      <c r="G30" s="114">
        <v>19686</v>
      </c>
      <c r="H30" s="114">
        <v>20128</v>
      </c>
      <c r="I30" s="114">
        <v>19872</v>
      </c>
      <c r="J30" s="140">
        <v>19840</v>
      </c>
      <c r="K30" s="114">
        <v>-443</v>
      </c>
      <c r="L30" s="116">
        <v>-2.2328629032258065</v>
      </c>
    </row>
    <row r="31" spans="1:12" s="110" customFormat="1" ht="15" customHeight="1" x14ac:dyDescent="0.2">
      <c r="A31" s="120"/>
      <c r="B31" s="119"/>
      <c r="C31" s="258" t="s">
        <v>107</v>
      </c>
      <c r="E31" s="113">
        <v>51.864903094523164</v>
      </c>
      <c r="F31" s="115">
        <v>20900</v>
      </c>
      <c r="G31" s="114">
        <v>21067</v>
      </c>
      <c r="H31" s="114">
        <v>21181</v>
      </c>
      <c r="I31" s="114">
        <v>20994</v>
      </c>
      <c r="J31" s="140">
        <v>21016</v>
      </c>
      <c r="K31" s="114">
        <v>-116</v>
      </c>
      <c r="L31" s="116">
        <v>-0.55196041111534067</v>
      </c>
    </row>
    <row r="32" spans="1:12" s="110" customFormat="1" ht="15" customHeight="1" x14ac:dyDescent="0.2">
      <c r="A32" s="120"/>
      <c r="B32" s="119" t="s">
        <v>117</v>
      </c>
      <c r="C32" s="258"/>
      <c r="E32" s="113">
        <v>2.6171431333220561</v>
      </c>
      <c r="F32" s="115">
        <v>1083</v>
      </c>
      <c r="G32" s="114">
        <v>1114</v>
      </c>
      <c r="H32" s="114">
        <v>1123</v>
      </c>
      <c r="I32" s="114">
        <v>1072</v>
      </c>
      <c r="J32" s="140">
        <v>1050</v>
      </c>
      <c r="K32" s="114">
        <v>33</v>
      </c>
      <c r="L32" s="116">
        <v>3.1428571428571428</v>
      </c>
    </row>
    <row r="33" spans="1:12" s="110" customFormat="1" ht="15" customHeight="1" x14ac:dyDescent="0.2">
      <c r="A33" s="120"/>
      <c r="B33" s="119"/>
      <c r="C33" s="258" t="s">
        <v>106</v>
      </c>
      <c r="E33" s="113">
        <v>75.438596491228068</v>
      </c>
      <c r="F33" s="115">
        <v>817</v>
      </c>
      <c r="G33" s="114">
        <v>850</v>
      </c>
      <c r="H33" s="114">
        <v>868</v>
      </c>
      <c r="I33" s="114">
        <v>831</v>
      </c>
      <c r="J33" s="140">
        <v>817</v>
      </c>
      <c r="K33" s="114">
        <v>0</v>
      </c>
      <c r="L33" s="116">
        <v>0</v>
      </c>
    </row>
    <row r="34" spans="1:12" s="110" customFormat="1" ht="15" customHeight="1" x14ac:dyDescent="0.2">
      <c r="A34" s="120"/>
      <c r="B34" s="119"/>
      <c r="C34" s="258" t="s">
        <v>107</v>
      </c>
      <c r="E34" s="113">
        <v>24.561403508771932</v>
      </c>
      <c r="F34" s="115">
        <v>266</v>
      </c>
      <c r="G34" s="114">
        <v>264</v>
      </c>
      <c r="H34" s="114">
        <v>255</v>
      </c>
      <c r="I34" s="114">
        <v>241</v>
      </c>
      <c r="J34" s="140">
        <v>233</v>
      </c>
      <c r="K34" s="114">
        <v>33</v>
      </c>
      <c r="L34" s="116">
        <v>14.163090128755364</v>
      </c>
    </row>
    <row r="35" spans="1:12" s="110" customFormat="1" ht="24.95" customHeight="1" x14ac:dyDescent="0.2">
      <c r="A35" s="604" t="s">
        <v>190</v>
      </c>
      <c r="B35" s="605"/>
      <c r="C35" s="605"/>
      <c r="D35" s="606"/>
      <c r="E35" s="113">
        <v>64.597278944443104</v>
      </c>
      <c r="F35" s="115">
        <v>26731</v>
      </c>
      <c r="G35" s="114">
        <v>27157</v>
      </c>
      <c r="H35" s="114">
        <v>27749</v>
      </c>
      <c r="I35" s="114">
        <v>27225</v>
      </c>
      <c r="J35" s="140">
        <v>27291</v>
      </c>
      <c r="K35" s="114">
        <v>-560</v>
      </c>
      <c r="L35" s="116">
        <v>-2.0519585211241802</v>
      </c>
    </row>
    <row r="36" spans="1:12" s="110" customFormat="1" ht="15" customHeight="1" x14ac:dyDescent="0.2">
      <c r="A36" s="120"/>
      <c r="B36" s="119"/>
      <c r="C36" s="258" t="s">
        <v>106</v>
      </c>
      <c r="E36" s="113">
        <v>64.943324230294408</v>
      </c>
      <c r="F36" s="115">
        <v>17360</v>
      </c>
      <c r="G36" s="114">
        <v>17684</v>
      </c>
      <c r="H36" s="114">
        <v>18141</v>
      </c>
      <c r="I36" s="114">
        <v>17795</v>
      </c>
      <c r="J36" s="140">
        <v>17780</v>
      </c>
      <c r="K36" s="114">
        <v>-420</v>
      </c>
      <c r="L36" s="116">
        <v>-2.3622047244094486</v>
      </c>
    </row>
    <row r="37" spans="1:12" s="110" customFormat="1" ht="15" customHeight="1" x14ac:dyDescent="0.2">
      <c r="A37" s="120"/>
      <c r="B37" s="119"/>
      <c r="C37" s="258" t="s">
        <v>107</v>
      </c>
      <c r="E37" s="113">
        <v>35.056675769705585</v>
      </c>
      <c r="F37" s="115">
        <v>9371</v>
      </c>
      <c r="G37" s="114">
        <v>9473</v>
      </c>
      <c r="H37" s="114">
        <v>9608</v>
      </c>
      <c r="I37" s="114">
        <v>9430</v>
      </c>
      <c r="J37" s="140">
        <v>9511</v>
      </c>
      <c r="K37" s="114">
        <v>-140</v>
      </c>
      <c r="L37" s="116">
        <v>-1.4719798128482808</v>
      </c>
    </row>
    <row r="38" spans="1:12" s="110" customFormat="1" ht="15" customHeight="1" x14ac:dyDescent="0.2">
      <c r="A38" s="120"/>
      <c r="B38" s="119" t="s">
        <v>182</v>
      </c>
      <c r="C38" s="258"/>
      <c r="E38" s="113">
        <v>35.402721055556896</v>
      </c>
      <c r="F38" s="115">
        <v>14650</v>
      </c>
      <c r="G38" s="114">
        <v>14711</v>
      </c>
      <c r="H38" s="114">
        <v>14684</v>
      </c>
      <c r="I38" s="114">
        <v>14714</v>
      </c>
      <c r="J38" s="140">
        <v>14616</v>
      </c>
      <c r="K38" s="114">
        <v>34</v>
      </c>
      <c r="L38" s="116">
        <v>0.23262178434592229</v>
      </c>
    </row>
    <row r="39" spans="1:12" s="110" customFormat="1" ht="15" customHeight="1" x14ac:dyDescent="0.2">
      <c r="A39" s="120"/>
      <c r="B39" s="119"/>
      <c r="C39" s="258" t="s">
        <v>106</v>
      </c>
      <c r="E39" s="113">
        <v>19.488054607508534</v>
      </c>
      <c r="F39" s="115">
        <v>2855</v>
      </c>
      <c r="G39" s="114">
        <v>2853</v>
      </c>
      <c r="H39" s="114">
        <v>2856</v>
      </c>
      <c r="I39" s="114">
        <v>2909</v>
      </c>
      <c r="J39" s="140">
        <v>2878</v>
      </c>
      <c r="K39" s="114">
        <v>-23</v>
      </c>
      <c r="L39" s="116">
        <v>-0.79916608756080609</v>
      </c>
    </row>
    <row r="40" spans="1:12" s="110" customFormat="1" ht="15" customHeight="1" x14ac:dyDescent="0.2">
      <c r="A40" s="120"/>
      <c r="B40" s="119"/>
      <c r="C40" s="258" t="s">
        <v>107</v>
      </c>
      <c r="E40" s="113">
        <v>80.511945392491469</v>
      </c>
      <c r="F40" s="115">
        <v>11795</v>
      </c>
      <c r="G40" s="114">
        <v>11858</v>
      </c>
      <c r="H40" s="114">
        <v>11828</v>
      </c>
      <c r="I40" s="114">
        <v>11805</v>
      </c>
      <c r="J40" s="140">
        <v>11738</v>
      </c>
      <c r="K40" s="114">
        <v>57</v>
      </c>
      <c r="L40" s="116">
        <v>0.4856023172601806</v>
      </c>
    </row>
    <row r="41" spans="1:12" s="110" customFormat="1" ht="24.75" customHeight="1" x14ac:dyDescent="0.2">
      <c r="A41" s="604" t="s">
        <v>518</v>
      </c>
      <c r="B41" s="605"/>
      <c r="C41" s="605"/>
      <c r="D41" s="606"/>
      <c r="E41" s="113">
        <v>3.4701916338416181</v>
      </c>
      <c r="F41" s="115">
        <v>1436</v>
      </c>
      <c r="G41" s="114">
        <v>1612</v>
      </c>
      <c r="H41" s="114">
        <v>1667</v>
      </c>
      <c r="I41" s="114">
        <v>1337</v>
      </c>
      <c r="J41" s="140">
        <v>1452</v>
      </c>
      <c r="K41" s="114">
        <v>-16</v>
      </c>
      <c r="L41" s="116">
        <v>-1.1019283746556474</v>
      </c>
    </row>
    <row r="42" spans="1:12" s="110" customFormat="1" ht="15" customHeight="1" x14ac:dyDescent="0.2">
      <c r="A42" s="120"/>
      <c r="B42" s="119"/>
      <c r="C42" s="258" t="s">
        <v>106</v>
      </c>
      <c r="E42" s="113">
        <v>63.022284122562674</v>
      </c>
      <c r="F42" s="115">
        <v>905</v>
      </c>
      <c r="G42" s="114">
        <v>1045</v>
      </c>
      <c r="H42" s="114">
        <v>1076</v>
      </c>
      <c r="I42" s="114">
        <v>849</v>
      </c>
      <c r="J42" s="140">
        <v>909</v>
      </c>
      <c r="K42" s="114">
        <v>-4</v>
      </c>
      <c r="L42" s="116">
        <v>-0.44004400440044006</v>
      </c>
    </row>
    <row r="43" spans="1:12" s="110" customFormat="1" ht="15" customHeight="1" x14ac:dyDescent="0.2">
      <c r="A43" s="123"/>
      <c r="B43" s="124"/>
      <c r="C43" s="260" t="s">
        <v>107</v>
      </c>
      <c r="D43" s="261"/>
      <c r="E43" s="125">
        <v>36.977715877437326</v>
      </c>
      <c r="F43" s="143">
        <v>531</v>
      </c>
      <c r="G43" s="144">
        <v>567</v>
      </c>
      <c r="H43" s="144">
        <v>591</v>
      </c>
      <c r="I43" s="144">
        <v>488</v>
      </c>
      <c r="J43" s="145">
        <v>543</v>
      </c>
      <c r="K43" s="144">
        <v>-12</v>
      </c>
      <c r="L43" s="146">
        <v>-2.2099447513812156</v>
      </c>
    </row>
    <row r="44" spans="1:12" s="110" customFormat="1" ht="45.75" customHeight="1" x14ac:dyDescent="0.2">
      <c r="A44" s="604" t="s">
        <v>191</v>
      </c>
      <c r="B44" s="605"/>
      <c r="C44" s="605"/>
      <c r="D44" s="606"/>
      <c r="E44" s="113">
        <v>2.6920567410164087</v>
      </c>
      <c r="F44" s="115">
        <v>1114</v>
      </c>
      <c r="G44" s="114">
        <v>1134</v>
      </c>
      <c r="H44" s="114">
        <v>1139</v>
      </c>
      <c r="I44" s="114">
        <v>1086</v>
      </c>
      <c r="J44" s="140">
        <v>1103</v>
      </c>
      <c r="K44" s="114">
        <v>11</v>
      </c>
      <c r="L44" s="116">
        <v>0.99728014505893015</v>
      </c>
    </row>
    <row r="45" spans="1:12" s="110" customFormat="1" ht="15" customHeight="1" x14ac:dyDescent="0.2">
      <c r="A45" s="120"/>
      <c r="B45" s="119"/>
      <c r="C45" s="258" t="s">
        <v>106</v>
      </c>
      <c r="E45" s="113">
        <v>58.438061041292642</v>
      </c>
      <c r="F45" s="115">
        <v>651</v>
      </c>
      <c r="G45" s="114">
        <v>662</v>
      </c>
      <c r="H45" s="114">
        <v>665</v>
      </c>
      <c r="I45" s="114">
        <v>626</v>
      </c>
      <c r="J45" s="140">
        <v>636</v>
      </c>
      <c r="K45" s="114">
        <v>15</v>
      </c>
      <c r="L45" s="116">
        <v>2.358490566037736</v>
      </c>
    </row>
    <row r="46" spans="1:12" s="110" customFormat="1" ht="15" customHeight="1" x14ac:dyDescent="0.2">
      <c r="A46" s="123"/>
      <c r="B46" s="124"/>
      <c r="C46" s="260" t="s">
        <v>107</v>
      </c>
      <c r="D46" s="261"/>
      <c r="E46" s="125">
        <v>41.561938958707358</v>
      </c>
      <c r="F46" s="143">
        <v>463</v>
      </c>
      <c r="G46" s="144">
        <v>472</v>
      </c>
      <c r="H46" s="144">
        <v>474</v>
      </c>
      <c r="I46" s="144">
        <v>460</v>
      </c>
      <c r="J46" s="145">
        <v>467</v>
      </c>
      <c r="K46" s="144">
        <v>-4</v>
      </c>
      <c r="L46" s="146">
        <v>-0.85653104925053536</v>
      </c>
    </row>
    <row r="47" spans="1:12" s="110" customFormat="1" ht="39" customHeight="1" x14ac:dyDescent="0.2">
      <c r="A47" s="604" t="s">
        <v>519</v>
      </c>
      <c r="B47" s="607"/>
      <c r="C47" s="607"/>
      <c r="D47" s="608"/>
      <c r="E47" s="113">
        <v>0.80713370870689449</v>
      </c>
      <c r="F47" s="115">
        <v>334</v>
      </c>
      <c r="G47" s="114">
        <v>356</v>
      </c>
      <c r="H47" s="114">
        <v>329</v>
      </c>
      <c r="I47" s="114">
        <v>366</v>
      </c>
      <c r="J47" s="140">
        <v>373</v>
      </c>
      <c r="K47" s="114">
        <v>-39</v>
      </c>
      <c r="L47" s="116">
        <v>-10.455764075067025</v>
      </c>
    </row>
    <row r="48" spans="1:12" s="110" customFormat="1" ht="15" customHeight="1" x14ac:dyDescent="0.2">
      <c r="A48" s="120"/>
      <c r="B48" s="119"/>
      <c r="C48" s="258" t="s">
        <v>106</v>
      </c>
      <c r="E48" s="113">
        <v>42.514970059880241</v>
      </c>
      <c r="F48" s="115">
        <v>142</v>
      </c>
      <c r="G48" s="114">
        <v>150</v>
      </c>
      <c r="H48" s="114">
        <v>131</v>
      </c>
      <c r="I48" s="114">
        <v>155</v>
      </c>
      <c r="J48" s="140">
        <v>159</v>
      </c>
      <c r="K48" s="114">
        <v>-17</v>
      </c>
      <c r="L48" s="116">
        <v>-10.691823899371069</v>
      </c>
    </row>
    <row r="49" spans="1:12" s="110" customFormat="1" ht="15" customHeight="1" x14ac:dyDescent="0.2">
      <c r="A49" s="123"/>
      <c r="B49" s="124"/>
      <c r="C49" s="260" t="s">
        <v>107</v>
      </c>
      <c r="D49" s="261"/>
      <c r="E49" s="125">
        <v>57.485029940119759</v>
      </c>
      <c r="F49" s="143">
        <v>192</v>
      </c>
      <c r="G49" s="144">
        <v>206</v>
      </c>
      <c r="H49" s="144">
        <v>198</v>
      </c>
      <c r="I49" s="144">
        <v>211</v>
      </c>
      <c r="J49" s="145">
        <v>214</v>
      </c>
      <c r="K49" s="144">
        <v>-22</v>
      </c>
      <c r="L49" s="146">
        <v>-10.280373831775702</v>
      </c>
    </row>
    <row r="50" spans="1:12" s="110" customFormat="1" ht="24.95" customHeight="1" x14ac:dyDescent="0.2">
      <c r="A50" s="609" t="s">
        <v>192</v>
      </c>
      <c r="B50" s="610"/>
      <c r="C50" s="610"/>
      <c r="D50" s="611"/>
      <c r="E50" s="262">
        <v>7.696769048597182</v>
      </c>
      <c r="F50" s="263">
        <v>3185</v>
      </c>
      <c r="G50" s="264">
        <v>3363</v>
      </c>
      <c r="H50" s="264">
        <v>3442</v>
      </c>
      <c r="I50" s="264">
        <v>3042</v>
      </c>
      <c r="J50" s="265">
        <v>3127</v>
      </c>
      <c r="K50" s="263">
        <v>58</v>
      </c>
      <c r="L50" s="266">
        <v>1.8548129197313719</v>
      </c>
    </row>
    <row r="51" spans="1:12" s="110" customFormat="1" ht="15" customHeight="1" x14ac:dyDescent="0.2">
      <c r="A51" s="120"/>
      <c r="B51" s="119"/>
      <c r="C51" s="258" t="s">
        <v>106</v>
      </c>
      <c r="E51" s="113">
        <v>60.690737833594973</v>
      </c>
      <c r="F51" s="115">
        <v>1933</v>
      </c>
      <c r="G51" s="114">
        <v>2036</v>
      </c>
      <c r="H51" s="114">
        <v>2107</v>
      </c>
      <c r="I51" s="114">
        <v>1862</v>
      </c>
      <c r="J51" s="140">
        <v>1889</v>
      </c>
      <c r="K51" s="114">
        <v>44</v>
      </c>
      <c r="L51" s="116">
        <v>2.3292747485442034</v>
      </c>
    </row>
    <row r="52" spans="1:12" s="110" customFormat="1" ht="15" customHeight="1" x14ac:dyDescent="0.2">
      <c r="A52" s="120"/>
      <c r="B52" s="119"/>
      <c r="C52" s="258" t="s">
        <v>107</v>
      </c>
      <c r="E52" s="113">
        <v>39.309262166405027</v>
      </c>
      <c r="F52" s="115">
        <v>1252</v>
      </c>
      <c r="G52" s="114">
        <v>1327</v>
      </c>
      <c r="H52" s="114">
        <v>1335</v>
      </c>
      <c r="I52" s="114">
        <v>1180</v>
      </c>
      <c r="J52" s="140">
        <v>1238</v>
      </c>
      <c r="K52" s="114">
        <v>14</v>
      </c>
      <c r="L52" s="116">
        <v>1.1308562197092085</v>
      </c>
    </row>
    <row r="53" spans="1:12" s="110" customFormat="1" ht="15" customHeight="1" x14ac:dyDescent="0.2">
      <c r="A53" s="120"/>
      <c r="B53" s="119"/>
      <c r="C53" s="258" t="s">
        <v>187</v>
      </c>
      <c r="D53" s="110" t="s">
        <v>193</v>
      </c>
      <c r="E53" s="113">
        <v>34.411302982731556</v>
      </c>
      <c r="F53" s="115">
        <v>1096</v>
      </c>
      <c r="G53" s="114">
        <v>1234</v>
      </c>
      <c r="H53" s="114">
        <v>1302</v>
      </c>
      <c r="I53" s="114">
        <v>972</v>
      </c>
      <c r="J53" s="140">
        <v>1074</v>
      </c>
      <c r="K53" s="114">
        <v>22</v>
      </c>
      <c r="L53" s="116">
        <v>2.0484171322160147</v>
      </c>
    </row>
    <row r="54" spans="1:12" s="110" customFormat="1" ht="15" customHeight="1" x14ac:dyDescent="0.2">
      <c r="A54" s="120"/>
      <c r="B54" s="119"/>
      <c r="D54" s="267" t="s">
        <v>194</v>
      </c>
      <c r="E54" s="113">
        <v>66.149635036496349</v>
      </c>
      <c r="F54" s="115">
        <v>725</v>
      </c>
      <c r="G54" s="114">
        <v>815</v>
      </c>
      <c r="H54" s="114">
        <v>865</v>
      </c>
      <c r="I54" s="114">
        <v>654</v>
      </c>
      <c r="J54" s="140">
        <v>710</v>
      </c>
      <c r="K54" s="114">
        <v>15</v>
      </c>
      <c r="L54" s="116">
        <v>2.112676056338028</v>
      </c>
    </row>
    <row r="55" spans="1:12" s="110" customFormat="1" ht="15" customHeight="1" x14ac:dyDescent="0.2">
      <c r="A55" s="120"/>
      <c r="B55" s="119"/>
      <c r="D55" s="267" t="s">
        <v>195</v>
      </c>
      <c r="E55" s="113">
        <v>33.850364963503651</v>
      </c>
      <c r="F55" s="115">
        <v>371</v>
      </c>
      <c r="G55" s="114">
        <v>419</v>
      </c>
      <c r="H55" s="114">
        <v>437</v>
      </c>
      <c r="I55" s="114">
        <v>318</v>
      </c>
      <c r="J55" s="140">
        <v>364</v>
      </c>
      <c r="K55" s="114">
        <v>7</v>
      </c>
      <c r="L55" s="116">
        <v>1.9230769230769231</v>
      </c>
    </row>
    <row r="56" spans="1:12" s="110" customFormat="1" ht="15" customHeight="1" x14ac:dyDescent="0.2">
      <c r="A56" s="120"/>
      <c r="B56" s="119" t="s">
        <v>196</v>
      </c>
      <c r="C56" s="258"/>
      <c r="E56" s="113">
        <v>79.03143954955172</v>
      </c>
      <c r="F56" s="115">
        <v>32704</v>
      </c>
      <c r="G56" s="114">
        <v>32931</v>
      </c>
      <c r="H56" s="114">
        <v>33367</v>
      </c>
      <c r="I56" s="114">
        <v>33244</v>
      </c>
      <c r="J56" s="140">
        <v>33100</v>
      </c>
      <c r="K56" s="114">
        <v>-396</v>
      </c>
      <c r="L56" s="116">
        <v>-1.1963746223564955</v>
      </c>
    </row>
    <row r="57" spans="1:12" s="110" customFormat="1" ht="15" customHeight="1" x14ac:dyDescent="0.2">
      <c r="A57" s="120"/>
      <c r="B57" s="119"/>
      <c r="C57" s="258" t="s">
        <v>106</v>
      </c>
      <c r="E57" s="113">
        <v>48.17453522504892</v>
      </c>
      <c r="F57" s="115">
        <v>15755</v>
      </c>
      <c r="G57" s="114">
        <v>15913</v>
      </c>
      <c r="H57" s="114">
        <v>16276</v>
      </c>
      <c r="I57" s="114">
        <v>16210</v>
      </c>
      <c r="J57" s="140">
        <v>16118</v>
      </c>
      <c r="K57" s="114">
        <v>-363</v>
      </c>
      <c r="L57" s="116">
        <v>-2.2521404640774292</v>
      </c>
    </row>
    <row r="58" spans="1:12" s="110" customFormat="1" ht="15" customHeight="1" x14ac:dyDescent="0.2">
      <c r="A58" s="120"/>
      <c r="B58" s="119"/>
      <c r="C58" s="258" t="s">
        <v>107</v>
      </c>
      <c r="E58" s="113">
        <v>51.82546477495108</v>
      </c>
      <c r="F58" s="115">
        <v>16949</v>
      </c>
      <c r="G58" s="114">
        <v>17018</v>
      </c>
      <c r="H58" s="114">
        <v>17091</v>
      </c>
      <c r="I58" s="114">
        <v>17034</v>
      </c>
      <c r="J58" s="140">
        <v>16982</v>
      </c>
      <c r="K58" s="114">
        <v>-33</v>
      </c>
      <c r="L58" s="116">
        <v>-0.19432340124838063</v>
      </c>
    </row>
    <row r="59" spans="1:12" s="110" customFormat="1" ht="15" customHeight="1" x14ac:dyDescent="0.2">
      <c r="A59" s="120"/>
      <c r="B59" s="119"/>
      <c r="C59" s="258" t="s">
        <v>105</v>
      </c>
      <c r="D59" s="110" t="s">
        <v>197</v>
      </c>
      <c r="E59" s="113">
        <v>91.679916829745594</v>
      </c>
      <c r="F59" s="115">
        <v>29983</v>
      </c>
      <c r="G59" s="114">
        <v>30213</v>
      </c>
      <c r="H59" s="114">
        <v>30627</v>
      </c>
      <c r="I59" s="114">
        <v>30500</v>
      </c>
      <c r="J59" s="140">
        <v>30349</v>
      </c>
      <c r="K59" s="114">
        <v>-366</v>
      </c>
      <c r="L59" s="116">
        <v>-1.2059705426867442</v>
      </c>
    </row>
    <row r="60" spans="1:12" s="110" customFormat="1" ht="15" customHeight="1" x14ac:dyDescent="0.2">
      <c r="A60" s="120"/>
      <c r="B60" s="119"/>
      <c r="C60" s="258"/>
      <c r="D60" s="267" t="s">
        <v>198</v>
      </c>
      <c r="E60" s="113">
        <v>48.644231731314413</v>
      </c>
      <c r="F60" s="115">
        <v>14585</v>
      </c>
      <c r="G60" s="114">
        <v>14759</v>
      </c>
      <c r="H60" s="114">
        <v>15112</v>
      </c>
      <c r="I60" s="114">
        <v>15029</v>
      </c>
      <c r="J60" s="140">
        <v>14933</v>
      </c>
      <c r="K60" s="114">
        <v>-348</v>
      </c>
      <c r="L60" s="116">
        <v>-2.3304091609187707</v>
      </c>
    </row>
    <row r="61" spans="1:12" s="110" customFormat="1" ht="15" customHeight="1" x14ac:dyDescent="0.2">
      <c r="A61" s="120"/>
      <c r="B61" s="119"/>
      <c r="C61" s="258"/>
      <c r="D61" s="267" t="s">
        <v>199</v>
      </c>
      <c r="E61" s="113">
        <v>51.355768268685587</v>
      </c>
      <c r="F61" s="115">
        <v>15398</v>
      </c>
      <c r="G61" s="114">
        <v>15454</v>
      </c>
      <c r="H61" s="114">
        <v>15515</v>
      </c>
      <c r="I61" s="114">
        <v>15471</v>
      </c>
      <c r="J61" s="140">
        <v>15416</v>
      </c>
      <c r="K61" s="114">
        <v>-18</v>
      </c>
      <c r="L61" s="116">
        <v>-0.11676180591593149</v>
      </c>
    </row>
    <row r="62" spans="1:12" s="110" customFormat="1" ht="15" customHeight="1" x14ac:dyDescent="0.2">
      <c r="A62" s="120"/>
      <c r="B62" s="119"/>
      <c r="C62" s="258"/>
      <c r="D62" s="258" t="s">
        <v>200</v>
      </c>
      <c r="E62" s="113">
        <v>8.3200831702544029</v>
      </c>
      <c r="F62" s="115">
        <v>2721</v>
      </c>
      <c r="G62" s="114">
        <v>2718</v>
      </c>
      <c r="H62" s="114">
        <v>2740</v>
      </c>
      <c r="I62" s="114">
        <v>2744</v>
      </c>
      <c r="J62" s="140">
        <v>2751</v>
      </c>
      <c r="K62" s="114">
        <v>-30</v>
      </c>
      <c r="L62" s="116">
        <v>-1.0905125408942202</v>
      </c>
    </row>
    <row r="63" spans="1:12" s="110" customFormat="1" ht="15" customHeight="1" x14ac:dyDescent="0.2">
      <c r="A63" s="120"/>
      <c r="B63" s="119"/>
      <c r="C63" s="258"/>
      <c r="D63" s="267" t="s">
        <v>198</v>
      </c>
      <c r="E63" s="113">
        <v>42.998897464167584</v>
      </c>
      <c r="F63" s="115">
        <v>1170</v>
      </c>
      <c r="G63" s="114">
        <v>1154</v>
      </c>
      <c r="H63" s="114">
        <v>1164</v>
      </c>
      <c r="I63" s="114">
        <v>1181</v>
      </c>
      <c r="J63" s="140">
        <v>1185</v>
      </c>
      <c r="K63" s="114">
        <v>-15</v>
      </c>
      <c r="L63" s="116">
        <v>-1.2658227848101267</v>
      </c>
    </row>
    <row r="64" spans="1:12" s="110" customFormat="1" ht="15" customHeight="1" x14ac:dyDescent="0.2">
      <c r="A64" s="120"/>
      <c r="B64" s="119"/>
      <c r="C64" s="258"/>
      <c r="D64" s="267" t="s">
        <v>199</v>
      </c>
      <c r="E64" s="113">
        <v>57.001102535832416</v>
      </c>
      <c r="F64" s="115">
        <v>1551</v>
      </c>
      <c r="G64" s="114">
        <v>1564</v>
      </c>
      <c r="H64" s="114">
        <v>1576</v>
      </c>
      <c r="I64" s="114">
        <v>1563</v>
      </c>
      <c r="J64" s="140">
        <v>1566</v>
      </c>
      <c r="K64" s="114">
        <v>-15</v>
      </c>
      <c r="L64" s="116">
        <v>-0.95785440613026818</v>
      </c>
    </row>
    <row r="65" spans="1:12" s="110" customFormat="1" ht="15" customHeight="1" x14ac:dyDescent="0.2">
      <c r="A65" s="120"/>
      <c r="B65" s="119" t="s">
        <v>201</v>
      </c>
      <c r="C65" s="258"/>
      <c r="E65" s="113">
        <v>8.1873323505956836</v>
      </c>
      <c r="F65" s="115">
        <v>3388</v>
      </c>
      <c r="G65" s="114">
        <v>3401</v>
      </c>
      <c r="H65" s="114">
        <v>3419</v>
      </c>
      <c r="I65" s="114">
        <v>3460</v>
      </c>
      <c r="J65" s="140">
        <v>3465</v>
      </c>
      <c r="K65" s="114">
        <v>-77</v>
      </c>
      <c r="L65" s="116">
        <v>-2.2222222222222223</v>
      </c>
    </row>
    <row r="66" spans="1:12" s="110" customFormat="1" ht="15" customHeight="1" x14ac:dyDescent="0.2">
      <c r="A66" s="120"/>
      <c r="B66" s="119"/>
      <c r="C66" s="258" t="s">
        <v>106</v>
      </c>
      <c r="E66" s="113">
        <v>39.787485242030698</v>
      </c>
      <c r="F66" s="115">
        <v>1348</v>
      </c>
      <c r="G66" s="114">
        <v>1366</v>
      </c>
      <c r="H66" s="114">
        <v>1380</v>
      </c>
      <c r="I66" s="114">
        <v>1401</v>
      </c>
      <c r="J66" s="140">
        <v>1400</v>
      </c>
      <c r="K66" s="114">
        <v>-52</v>
      </c>
      <c r="L66" s="116">
        <v>-3.7142857142857144</v>
      </c>
    </row>
    <row r="67" spans="1:12" s="110" customFormat="1" ht="15" customHeight="1" x14ac:dyDescent="0.2">
      <c r="A67" s="120"/>
      <c r="B67" s="119"/>
      <c r="C67" s="258" t="s">
        <v>107</v>
      </c>
      <c r="E67" s="113">
        <v>60.212514757969302</v>
      </c>
      <c r="F67" s="115">
        <v>2040</v>
      </c>
      <c r="G67" s="114">
        <v>2035</v>
      </c>
      <c r="H67" s="114">
        <v>2039</v>
      </c>
      <c r="I67" s="114">
        <v>2059</v>
      </c>
      <c r="J67" s="140">
        <v>2065</v>
      </c>
      <c r="K67" s="114">
        <v>-25</v>
      </c>
      <c r="L67" s="116">
        <v>-1.2106537530266344</v>
      </c>
    </row>
    <row r="68" spans="1:12" s="110" customFormat="1" ht="15" customHeight="1" x14ac:dyDescent="0.2">
      <c r="A68" s="120"/>
      <c r="B68" s="119"/>
      <c r="C68" s="258" t="s">
        <v>105</v>
      </c>
      <c r="D68" s="110" t="s">
        <v>202</v>
      </c>
      <c r="E68" s="113">
        <v>14.728453364817002</v>
      </c>
      <c r="F68" s="115">
        <v>499</v>
      </c>
      <c r="G68" s="114">
        <v>479</v>
      </c>
      <c r="H68" s="114">
        <v>475</v>
      </c>
      <c r="I68" s="114">
        <v>465</v>
      </c>
      <c r="J68" s="140">
        <v>452</v>
      </c>
      <c r="K68" s="114">
        <v>47</v>
      </c>
      <c r="L68" s="116">
        <v>10.398230088495575</v>
      </c>
    </row>
    <row r="69" spans="1:12" s="110" customFormat="1" ht="15" customHeight="1" x14ac:dyDescent="0.2">
      <c r="A69" s="120"/>
      <c r="B69" s="119"/>
      <c r="C69" s="258"/>
      <c r="D69" s="267" t="s">
        <v>198</v>
      </c>
      <c r="E69" s="113">
        <v>37.274549098196395</v>
      </c>
      <c r="F69" s="115">
        <v>186</v>
      </c>
      <c r="G69" s="114">
        <v>179</v>
      </c>
      <c r="H69" s="114">
        <v>182</v>
      </c>
      <c r="I69" s="114">
        <v>182</v>
      </c>
      <c r="J69" s="140">
        <v>177</v>
      </c>
      <c r="K69" s="114">
        <v>9</v>
      </c>
      <c r="L69" s="116">
        <v>5.0847457627118642</v>
      </c>
    </row>
    <row r="70" spans="1:12" s="110" customFormat="1" ht="15" customHeight="1" x14ac:dyDescent="0.2">
      <c r="A70" s="120"/>
      <c r="B70" s="119"/>
      <c r="C70" s="258"/>
      <c r="D70" s="267" t="s">
        <v>199</v>
      </c>
      <c r="E70" s="113">
        <v>62.725450901803605</v>
      </c>
      <c r="F70" s="115">
        <v>313</v>
      </c>
      <c r="G70" s="114">
        <v>300</v>
      </c>
      <c r="H70" s="114">
        <v>293</v>
      </c>
      <c r="I70" s="114">
        <v>283</v>
      </c>
      <c r="J70" s="140">
        <v>275</v>
      </c>
      <c r="K70" s="114">
        <v>38</v>
      </c>
      <c r="L70" s="116">
        <v>13.818181818181818</v>
      </c>
    </row>
    <row r="71" spans="1:12" s="110" customFormat="1" ht="15" customHeight="1" x14ac:dyDescent="0.2">
      <c r="A71" s="120"/>
      <c r="B71" s="119"/>
      <c r="C71" s="258"/>
      <c r="D71" s="110" t="s">
        <v>203</v>
      </c>
      <c r="E71" s="113">
        <v>80.785123966942152</v>
      </c>
      <c r="F71" s="115">
        <v>2737</v>
      </c>
      <c r="G71" s="114">
        <v>2767</v>
      </c>
      <c r="H71" s="114">
        <v>2799</v>
      </c>
      <c r="I71" s="114">
        <v>2847</v>
      </c>
      <c r="J71" s="140">
        <v>2869</v>
      </c>
      <c r="K71" s="114">
        <v>-132</v>
      </c>
      <c r="L71" s="116">
        <v>-4.6009062391077027</v>
      </c>
    </row>
    <row r="72" spans="1:12" s="110" customFormat="1" ht="15" customHeight="1" x14ac:dyDescent="0.2">
      <c r="A72" s="120"/>
      <c r="B72" s="119"/>
      <c r="C72" s="258"/>
      <c r="D72" s="267" t="s">
        <v>198</v>
      </c>
      <c r="E72" s="113">
        <v>39.422725611983921</v>
      </c>
      <c r="F72" s="115">
        <v>1079</v>
      </c>
      <c r="G72" s="114">
        <v>1103</v>
      </c>
      <c r="H72" s="114">
        <v>1119</v>
      </c>
      <c r="I72" s="114">
        <v>1142</v>
      </c>
      <c r="J72" s="140">
        <v>1145</v>
      </c>
      <c r="K72" s="114">
        <v>-66</v>
      </c>
      <c r="L72" s="116">
        <v>-5.7641921397379914</v>
      </c>
    </row>
    <row r="73" spans="1:12" s="110" customFormat="1" ht="15" customHeight="1" x14ac:dyDescent="0.2">
      <c r="A73" s="120"/>
      <c r="B73" s="119"/>
      <c r="C73" s="258"/>
      <c r="D73" s="267" t="s">
        <v>199</v>
      </c>
      <c r="E73" s="113">
        <v>60.577274388016079</v>
      </c>
      <c r="F73" s="115">
        <v>1658</v>
      </c>
      <c r="G73" s="114">
        <v>1664</v>
      </c>
      <c r="H73" s="114">
        <v>1680</v>
      </c>
      <c r="I73" s="114">
        <v>1705</v>
      </c>
      <c r="J73" s="140">
        <v>1724</v>
      </c>
      <c r="K73" s="114">
        <v>-66</v>
      </c>
      <c r="L73" s="116">
        <v>-3.8283062645011601</v>
      </c>
    </row>
    <row r="74" spans="1:12" s="110" customFormat="1" ht="15" customHeight="1" x14ac:dyDescent="0.2">
      <c r="A74" s="120"/>
      <c r="B74" s="119"/>
      <c r="C74" s="258"/>
      <c r="D74" s="110" t="s">
        <v>204</v>
      </c>
      <c r="E74" s="113">
        <v>4.4864226682408503</v>
      </c>
      <c r="F74" s="115">
        <v>152</v>
      </c>
      <c r="G74" s="114">
        <v>155</v>
      </c>
      <c r="H74" s="114">
        <v>145</v>
      </c>
      <c r="I74" s="114">
        <v>148</v>
      </c>
      <c r="J74" s="140">
        <v>144</v>
      </c>
      <c r="K74" s="114">
        <v>8</v>
      </c>
      <c r="L74" s="116">
        <v>5.5555555555555554</v>
      </c>
    </row>
    <row r="75" spans="1:12" s="110" customFormat="1" ht="15" customHeight="1" x14ac:dyDescent="0.2">
      <c r="A75" s="120"/>
      <c r="B75" s="119"/>
      <c r="C75" s="258"/>
      <c r="D75" s="267" t="s">
        <v>198</v>
      </c>
      <c r="E75" s="113">
        <v>54.60526315789474</v>
      </c>
      <c r="F75" s="115">
        <v>83</v>
      </c>
      <c r="G75" s="114">
        <v>84</v>
      </c>
      <c r="H75" s="114">
        <v>79</v>
      </c>
      <c r="I75" s="114">
        <v>77</v>
      </c>
      <c r="J75" s="140">
        <v>78</v>
      </c>
      <c r="K75" s="114">
        <v>5</v>
      </c>
      <c r="L75" s="116">
        <v>6.4102564102564106</v>
      </c>
    </row>
    <row r="76" spans="1:12" s="110" customFormat="1" ht="15" customHeight="1" x14ac:dyDescent="0.2">
      <c r="A76" s="120"/>
      <c r="B76" s="119"/>
      <c r="C76" s="258"/>
      <c r="D76" s="267" t="s">
        <v>199</v>
      </c>
      <c r="E76" s="113">
        <v>45.39473684210526</v>
      </c>
      <c r="F76" s="115">
        <v>69</v>
      </c>
      <c r="G76" s="114">
        <v>71</v>
      </c>
      <c r="H76" s="114">
        <v>66</v>
      </c>
      <c r="I76" s="114">
        <v>71</v>
      </c>
      <c r="J76" s="140">
        <v>66</v>
      </c>
      <c r="K76" s="114">
        <v>3</v>
      </c>
      <c r="L76" s="116">
        <v>4.5454545454545459</v>
      </c>
    </row>
    <row r="77" spans="1:12" s="110" customFormat="1" ht="15" customHeight="1" x14ac:dyDescent="0.2">
      <c r="A77" s="534"/>
      <c r="B77" s="119" t="s">
        <v>205</v>
      </c>
      <c r="C77" s="268"/>
      <c r="D77" s="182"/>
      <c r="E77" s="113">
        <v>5.0844590512554069</v>
      </c>
      <c r="F77" s="115">
        <v>2104</v>
      </c>
      <c r="G77" s="114">
        <v>2173</v>
      </c>
      <c r="H77" s="114">
        <v>2205</v>
      </c>
      <c r="I77" s="114">
        <v>2193</v>
      </c>
      <c r="J77" s="140">
        <v>2215</v>
      </c>
      <c r="K77" s="114">
        <v>-111</v>
      </c>
      <c r="L77" s="116">
        <v>-5.0112866817155757</v>
      </c>
    </row>
    <row r="78" spans="1:12" s="110" customFormat="1" ht="15" customHeight="1" x14ac:dyDescent="0.2">
      <c r="A78" s="120"/>
      <c r="B78" s="119"/>
      <c r="C78" s="268" t="s">
        <v>106</v>
      </c>
      <c r="D78" s="182"/>
      <c r="E78" s="113">
        <v>56.036121673003805</v>
      </c>
      <c r="F78" s="115">
        <v>1179</v>
      </c>
      <c r="G78" s="114">
        <v>1222</v>
      </c>
      <c r="H78" s="114">
        <v>1234</v>
      </c>
      <c r="I78" s="114">
        <v>1231</v>
      </c>
      <c r="J78" s="140">
        <v>1251</v>
      </c>
      <c r="K78" s="114">
        <v>-72</v>
      </c>
      <c r="L78" s="116">
        <v>-5.7553956834532372</v>
      </c>
    </row>
    <row r="79" spans="1:12" s="110" customFormat="1" ht="15" customHeight="1" x14ac:dyDescent="0.2">
      <c r="A79" s="123"/>
      <c r="B79" s="124"/>
      <c r="C79" s="260" t="s">
        <v>107</v>
      </c>
      <c r="D79" s="261"/>
      <c r="E79" s="125">
        <v>43.963878326996195</v>
      </c>
      <c r="F79" s="143">
        <v>925</v>
      </c>
      <c r="G79" s="144">
        <v>951</v>
      </c>
      <c r="H79" s="144">
        <v>971</v>
      </c>
      <c r="I79" s="144">
        <v>962</v>
      </c>
      <c r="J79" s="145">
        <v>964</v>
      </c>
      <c r="K79" s="144">
        <v>-39</v>
      </c>
      <c r="L79" s="146">
        <v>-4.0456431535269708</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41381</v>
      </c>
      <c r="E11" s="114">
        <v>41868</v>
      </c>
      <c r="F11" s="114">
        <v>42433</v>
      </c>
      <c r="G11" s="114">
        <v>41939</v>
      </c>
      <c r="H11" s="140">
        <v>41907</v>
      </c>
      <c r="I11" s="115">
        <v>-526</v>
      </c>
      <c r="J11" s="116">
        <v>-1.2551602357601355</v>
      </c>
    </row>
    <row r="12" spans="1:15" s="110" customFormat="1" ht="24.95" customHeight="1" x14ac:dyDescent="0.2">
      <c r="A12" s="193" t="s">
        <v>132</v>
      </c>
      <c r="B12" s="194" t="s">
        <v>133</v>
      </c>
      <c r="C12" s="113">
        <v>2.1821608950967835</v>
      </c>
      <c r="D12" s="115">
        <v>903</v>
      </c>
      <c r="E12" s="114">
        <v>915</v>
      </c>
      <c r="F12" s="114">
        <v>969</v>
      </c>
      <c r="G12" s="114">
        <v>949</v>
      </c>
      <c r="H12" s="140">
        <v>935</v>
      </c>
      <c r="I12" s="115">
        <v>-32</v>
      </c>
      <c r="J12" s="116">
        <v>-3.4224598930481283</v>
      </c>
    </row>
    <row r="13" spans="1:15" s="110" customFormat="1" ht="24.95" customHeight="1" x14ac:dyDescent="0.2">
      <c r="A13" s="193" t="s">
        <v>134</v>
      </c>
      <c r="B13" s="199" t="s">
        <v>214</v>
      </c>
      <c r="C13" s="113">
        <v>2.8370508204248326</v>
      </c>
      <c r="D13" s="115">
        <v>1174</v>
      </c>
      <c r="E13" s="114">
        <v>1193</v>
      </c>
      <c r="F13" s="114">
        <v>1232</v>
      </c>
      <c r="G13" s="114">
        <v>1222</v>
      </c>
      <c r="H13" s="140">
        <v>1245</v>
      </c>
      <c r="I13" s="115">
        <v>-71</v>
      </c>
      <c r="J13" s="116">
        <v>-5.7028112449799195</v>
      </c>
    </row>
    <row r="14" spans="1:15" s="287" customFormat="1" ht="24" customHeight="1" x14ac:dyDescent="0.2">
      <c r="A14" s="193" t="s">
        <v>215</v>
      </c>
      <c r="B14" s="199" t="s">
        <v>137</v>
      </c>
      <c r="C14" s="113">
        <v>19.75785988738793</v>
      </c>
      <c r="D14" s="115">
        <v>8176</v>
      </c>
      <c r="E14" s="114">
        <v>8433</v>
      </c>
      <c r="F14" s="114">
        <v>8597</v>
      </c>
      <c r="G14" s="114">
        <v>8551</v>
      </c>
      <c r="H14" s="140">
        <v>8616</v>
      </c>
      <c r="I14" s="115">
        <v>-440</v>
      </c>
      <c r="J14" s="116">
        <v>-5.1067780872794799</v>
      </c>
      <c r="K14" s="110"/>
      <c r="L14" s="110"/>
      <c r="M14" s="110"/>
      <c r="N14" s="110"/>
      <c r="O14" s="110"/>
    </row>
    <row r="15" spans="1:15" s="110" customFormat="1" ht="24.75" customHeight="1" x14ac:dyDescent="0.2">
      <c r="A15" s="193" t="s">
        <v>216</v>
      </c>
      <c r="B15" s="199" t="s">
        <v>217</v>
      </c>
      <c r="C15" s="113">
        <v>6.3652400860298206</v>
      </c>
      <c r="D15" s="115">
        <v>2634</v>
      </c>
      <c r="E15" s="114">
        <v>2673</v>
      </c>
      <c r="F15" s="114">
        <v>2704</v>
      </c>
      <c r="G15" s="114">
        <v>2703</v>
      </c>
      <c r="H15" s="140">
        <v>2755</v>
      </c>
      <c r="I15" s="115">
        <v>-121</v>
      </c>
      <c r="J15" s="116">
        <v>-4.3920145190562616</v>
      </c>
    </row>
    <row r="16" spans="1:15" s="287" customFormat="1" ht="24.95" customHeight="1" x14ac:dyDescent="0.2">
      <c r="A16" s="193" t="s">
        <v>218</v>
      </c>
      <c r="B16" s="199" t="s">
        <v>141</v>
      </c>
      <c r="C16" s="113">
        <v>10.492738213189629</v>
      </c>
      <c r="D16" s="115">
        <v>4342</v>
      </c>
      <c r="E16" s="114">
        <v>4549</v>
      </c>
      <c r="F16" s="114">
        <v>4650</v>
      </c>
      <c r="G16" s="114">
        <v>4616</v>
      </c>
      <c r="H16" s="140">
        <v>4664</v>
      </c>
      <c r="I16" s="115">
        <v>-322</v>
      </c>
      <c r="J16" s="116">
        <v>-6.9039451114922814</v>
      </c>
      <c r="K16" s="110"/>
      <c r="L16" s="110"/>
      <c r="M16" s="110"/>
      <c r="N16" s="110"/>
      <c r="O16" s="110"/>
    </row>
    <row r="17" spans="1:15" s="110" customFormat="1" ht="24.95" customHeight="1" x14ac:dyDescent="0.2">
      <c r="A17" s="193" t="s">
        <v>219</v>
      </c>
      <c r="B17" s="199" t="s">
        <v>220</v>
      </c>
      <c r="C17" s="113">
        <v>2.899881588168483</v>
      </c>
      <c r="D17" s="115">
        <v>1200</v>
      </c>
      <c r="E17" s="114">
        <v>1211</v>
      </c>
      <c r="F17" s="114">
        <v>1243</v>
      </c>
      <c r="G17" s="114">
        <v>1232</v>
      </c>
      <c r="H17" s="140">
        <v>1197</v>
      </c>
      <c r="I17" s="115">
        <v>3</v>
      </c>
      <c r="J17" s="116">
        <v>0.25062656641604009</v>
      </c>
    </row>
    <row r="18" spans="1:15" s="287" customFormat="1" ht="24.95" customHeight="1" x14ac:dyDescent="0.2">
      <c r="A18" s="201" t="s">
        <v>144</v>
      </c>
      <c r="B18" s="202" t="s">
        <v>145</v>
      </c>
      <c r="C18" s="113">
        <v>8.2549962543196145</v>
      </c>
      <c r="D18" s="115">
        <v>3416</v>
      </c>
      <c r="E18" s="114">
        <v>3443</v>
      </c>
      <c r="F18" s="114">
        <v>3563</v>
      </c>
      <c r="G18" s="114">
        <v>3487</v>
      </c>
      <c r="H18" s="140">
        <v>3431</v>
      </c>
      <c r="I18" s="115">
        <v>-15</v>
      </c>
      <c r="J18" s="116">
        <v>-0.43719032352083942</v>
      </c>
      <c r="K18" s="110"/>
      <c r="L18" s="110"/>
      <c r="M18" s="110"/>
      <c r="N18" s="110"/>
      <c r="O18" s="110"/>
    </row>
    <row r="19" spans="1:15" s="110" customFormat="1" ht="24.95" customHeight="1" x14ac:dyDescent="0.2">
      <c r="A19" s="193" t="s">
        <v>146</v>
      </c>
      <c r="B19" s="199" t="s">
        <v>147</v>
      </c>
      <c r="C19" s="113">
        <v>14.94888958700853</v>
      </c>
      <c r="D19" s="115">
        <v>6186</v>
      </c>
      <c r="E19" s="114">
        <v>6222</v>
      </c>
      <c r="F19" s="114">
        <v>6243</v>
      </c>
      <c r="G19" s="114">
        <v>6161</v>
      </c>
      <c r="H19" s="140">
        <v>6158</v>
      </c>
      <c r="I19" s="115">
        <v>28</v>
      </c>
      <c r="J19" s="116">
        <v>0.45469308216953558</v>
      </c>
    </row>
    <row r="20" spans="1:15" s="287" customFormat="1" ht="24.95" customHeight="1" x14ac:dyDescent="0.2">
      <c r="A20" s="193" t="s">
        <v>148</v>
      </c>
      <c r="B20" s="199" t="s">
        <v>149</v>
      </c>
      <c r="C20" s="113">
        <v>5.1787052028708827</v>
      </c>
      <c r="D20" s="115">
        <v>2143</v>
      </c>
      <c r="E20" s="114">
        <v>2193</v>
      </c>
      <c r="F20" s="114">
        <v>2232</v>
      </c>
      <c r="G20" s="114">
        <v>2216</v>
      </c>
      <c r="H20" s="140">
        <v>2230</v>
      </c>
      <c r="I20" s="115">
        <v>-87</v>
      </c>
      <c r="J20" s="116">
        <v>-3.9013452914798208</v>
      </c>
      <c r="K20" s="110"/>
      <c r="L20" s="110"/>
      <c r="M20" s="110"/>
      <c r="N20" s="110"/>
      <c r="O20" s="110"/>
    </row>
    <row r="21" spans="1:15" s="110" customFormat="1" ht="24.95" customHeight="1" x14ac:dyDescent="0.2">
      <c r="A21" s="201" t="s">
        <v>150</v>
      </c>
      <c r="B21" s="202" t="s">
        <v>151</v>
      </c>
      <c r="C21" s="113">
        <v>3.3445300983543174</v>
      </c>
      <c r="D21" s="115">
        <v>1384</v>
      </c>
      <c r="E21" s="114">
        <v>1395</v>
      </c>
      <c r="F21" s="114">
        <v>1435</v>
      </c>
      <c r="G21" s="114">
        <v>1397</v>
      </c>
      <c r="H21" s="140">
        <v>1369</v>
      </c>
      <c r="I21" s="115">
        <v>15</v>
      </c>
      <c r="J21" s="116">
        <v>1.0956902848794741</v>
      </c>
    </row>
    <row r="22" spans="1:15" s="110" customFormat="1" ht="24.95" customHeight="1" x14ac:dyDescent="0.2">
      <c r="A22" s="201" t="s">
        <v>152</v>
      </c>
      <c r="B22" s="199" t="s">
        <v>153</v>
      </c>
      <c r="C22" s="113">
        <v>0.2924047268069887</v>
      </c>
      <c r="D22" s="115">
        <v>121</v>
      </c>
      <c r="E22" s="114">
        <v>121</v>
      </c>
      <c r="F22" s="114">
        <v>120</v>
      </c>
      <c r="G22" s="114">
        <v>143</v>
      </c>
      <c r="H22" s="140">
        <v>138</v>
      </c>
      <c r="I22" s="115">
        <v>-17</v>
      </c>
      <c r="J22" s="116">
        <v>-12.318840579710145</v>
      </c>
    </row>
    <row r="23" spans="1:15" s="110" customFormat="1" ht="24.95" customHeight="1" x14ac:dyDescent="0.2">
      <c r="A23" s="193" t="s">
        <v>154</v>
      </c>
      <c r="B23" s="199" t="s">
        <v>155</v>
      </c>
      <c r="C23" s="113">
        <v>1.2445325149223074</v>
      </c>
      <c r="D23" s="115">
        <v>515</v>
      </c>
      <c r="E23" s="114">
        <v>508</v>
      </c>
      <c r="F23" s="114">
        <v>508</v>
      </c>
      <c r="G23" s="114">
        <v>498</v>
      </c>
      <c r="H23" s="140">
        <v>504</v>
      </c>
      <c r="I23" s="115">
        <v>11</v>
      </c>
      <c r="J23" s="116">
        <v>2.1825396825396823</v>
      </c>
    </row>
    <row r="24" spans="1:15" s="110" customFormat="1" ht="24.95" customHeight="1" x14ac:dyDescent="0.2">
      <c r="A24" s="193" t="s">
        <v>156</v>
      </c>
      <c r="B24" s="199" t="s">
        <v>221</v>
      </c>
      <c r="C24" s="113">
        <v>3.2768661946303861</v>
      </c>
      <c r="D24" s="115">
        <v>1356</v>
      </c>
      <c r="E24" s="114">
        <v>1351</v>
      </c>
      <c r="F24" s="114">
        <v>1360</v>
      </c>
      <c r="G24" s="114">
        <v>1317</v>
      </c>
      <c r="H24" s="140">
        <v>1301</v>
      </c>
      <c r="I24" s="115">
        <v>55</v>
      </c>
      <c r="J24" s="116">
        <v>4.2275172943889316</v>
      </c>
    </row>
    <row r="25" spans="1:15" s="110" customFormat="1" ht="24.95" customHeight="1" x14ac:dyDescent="0.2">
      <c r="A25" s="193" t="s">
        <v>222</v>
      </c>
      <c r="B25" s="204" t="s">
        <v>159</v>
      </c>
      <c r="C25" s="113">
        <v>3.4436093859500736</v>
      </c>
      <c r="D25" s="115">
        <v>1425</v>
      </c>
      <c r="E25" s="114">
        <v>1463</v>
      </c>
      <c r="F25" s="114">
        <v>1477</v>
      </c>
      <c r="G25" s="114">
        <v>1492</v>
      </c>
      <c r="H25" s="140">
        <v>1527</v>
      </c>
      <c r="I25" s="115">
        <v>-102</v>
      </c>
      <c r="J25" s="116">
        <v>-6.6797642436149314</v>
      </c>
    </row>
    <row r="26" spans="1:15" s="110" customFormat="1" ht="24.95" customHeight="1" x14ac:dyDescent="0.2">
      <c r="A26" s="201">
        <v>782.78300000000002</v>
      </c>
      <c r="B26" s="203" t="s">
        <v>160</v>
      </c>
      <c r="C26" s="113">
        <v>0.84821536453928126</v>
      </c>
      <c r="D26" s="115">
        <v>351</v>
      </c>
      <c r="E26" s="114">
        <v>398</v>
      </c>
      <c r="F26" s="114">
        <v>453</v>
      </c>
      <c r="G26" s="114">
        <v>466</v>
      </c>
      <c r="H26" s="140">
        <v>462</v>
      </c>
      <c r="I26" s="115">
        <v>-111</v>
      </c>
      <c r="J26" s="116">
        <v>-24.025974025974026</v>
      </c>
    </row>
    <row r="27" spans="1:15" s="110" customFormat="1" ht="24.95" customHeight="1" x14ac:dyDescent="0.2">
      <c r="A27" s="193" t="s">
        <v>161</v>
      </c>
      <c r="B27" s="199" t="s">
        <v>223</v>
      </c>
      <c r="C27" s="113">
        <v>6.8461371160677604</v>
      </c>
      <c r="D27" s="115">
        <v>2833</v>
      </c>
      <c r="E27" s="114">
        <v>2822</v>
      </c>
      <c r="F27" s="114">
        <v>2819</v>
      </c>
      <c r="G27" s="114">
        <v>2823</v>
      </c>
      <c r="H27" s="140">
        <v>2840</v>
      </c>
      <c r="I27" s="115">
        <v>-7</v>
      </c>
      <c r="J27" s="116">
        <v>-0.24647887323943662</v>
      </c>
    </row>
    <row r="28" spans="1:15" s="110" customFormat="1" ht="24.95" customHeight="1" x14ac:dyDescent="0.2">
      <c r="A28" s="193" t="s">
        <v>163</v>
      </c>
      <c r="B28" s="199" t="s">
        <v>164</v>
      </c>
      <c r="C28" s="113">
        <v>4.8863004760638944</v>
      </c>
      <c r="D28" s="115">
        <v>2022</v>
      </c>
      <c r="E28" s="114">
        <v>2010</v>
      </c>
      <c r="F28" s="114">
        <v>1968</v>
      </c>
      <c r="G28" s="114">
        <v>1881</v>
      </c>
      <c r="H28" s="140">
        <v>1882</v>
      </c>
      <c r="I28" s="115">
        <v>140</v>
      </c>
      <c r="J28" s="116">
        <v>7.4388947927736453</v>
      </c>
    </row>
    <row r="29" spans="1:15" s="110" customFormat="1" ht="24.95" customHeight="1" x14ac:dyDescent="0.2">
      <c r="A29" s="193">
        <v>86</v>
      </c>
      <c r="B29" s="199" t="s">
        <v>165</v>
      </c>
      <c r="C29" s="113">
        <v>7.3270341461057003</v>
      </c>
      <c r="D29" s="115">
        <v>3032</v>
      </c>
      <c r="E29" s="114">
        <v>3028</v>
      </c>
      <c r="F29" s="114">
        <v>3074</v>
      </c>
      <c r="G29" s="114">
        <v>3029</v>
      </c>
      <c r="H29" s="140">
        <v>3024</v>
      </c>
      <c r="I29" s="115">
        <v>8</v>
      </c>
      <c r="J29" s="116">
        <v>0.26455026455026454</v>
      </c>
    </row>
    <row r="30" spans="1:15" s="110" customFormat="1" ht="24.95" customHeight="1" x14ac:dyDescent="0.2">
      <c r="A30" s="193">
        <v>87.88</v>
      </c>
      <c r="B30" s="204" t="s">
        <v>166</v>
      </c>
      <c r="C30" s="113">
        <v>12.90205649935961</v>
      </c>
      <c r="D30" s="115">
        <v>5339</v>
      </c>
      <c r="E30" s="114">
        <v>5365</v>
      </c>
      <c r="F30" s="114">
        <v>5351</v>
      </c>
      <c r="G30" s="114">
        <v>5285</v>
      </c>
      <c r="H30" s="140">
        <v>5260</v>
      </c>
      <c r="I30" s="115">
        <v>79</v>
      </c>
      <c r="J30" s="116">
        <v>1.5019011406844107</v>
      </c>
    </row>
    <row r="31" spans="1:15" s="110" customFormat="1" ht="24.95" customHeight="1" x14ac:dyDescent="0.2">
      <c r="A31" s="193" t="s">
        <v>167</v>
      </c>
      <c r="B31" s="199" t="s">
        <v>168</v>
      </c>
      <c r="C31" s="113">
        <v>2.4286508300911045</v>
      </c>
      <c r="D31" s="115">
        <v>1005</v>
      </c>
      <c r="E31" s="114">
        <v>1008</v>
      </c>
      <c r="F31" s="114">
        <v>1032</v>
      </c>
      <c r="G31" s="114">
        <v>1022</v>
      </c>
      <c r="H31" s="140">
        <v>985</v>
      </c>
      <c r="I31" s="115">
        <v>20</v>
      </c>
      <c r="J31" s="116">
        <v>2.030456852791878</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2.1821608950967835</v>
      </c>
      <c r="D34" s="115">
        <v>903</v>
      </c>
      <c r="E34" s="114">
        <v>915</v>
      </c>
      <c r="F34" s="114">
        <v>969</v>
      </c>
      <c r="G34" s="114">
        <v>949</v>
      </c>
      <c r="H34" s="140">
        <v>935</v>
      </c>
      <c r="I34" s="115">
        <v>-32</v>
      </c>
      <c r="J34" s="116">
        <v>-3.4224598930481283</v>
      </c>
    </row>
    <row r="35" spans="1:10" s="110" customFormat="1" ht="24.95" customHeight="1" x14ac:dyDescent="0.2">
      <c r="A35" s="292" t="s">
        <v>171</v>
      </c>
      <c r="B35" s="293" t="s">
        <v>172</v>
      </c>
      <c r="C35" s="113">
        <v>30.84990696213238</v>
      </c>
      <c r="D35" s="115">
        <v>12766</v>
      </c>
      <c r="E35" s="114">
        <v>13069</v>
      </c>
      <c r="F35" s="114">
        <v>13392</v>
      </c>
      <c r="G35" s="114">
        <v>13260</v>
      </c>
      <c r="H35" s="140">
        <v>13292</v>
      </c>
      <c r="I35" s="115">
        <v>-526</v>
      </c>
      <c r="J35" s="116">
        <v>-3.9572675293409572</v>
      </c>
    </row>
    <row r="36" spans="1:10" s="110" customFormat="1" ht="24.95" customHeight="1" x14ac:dyDescent="0.2">
      <c r="A36" s="294" t="s">
        <v>173</v>
      </c>
      <c r="B36" s="295" t="s">
        <v>174</v>
      </c>
      <c r="C36" s="125">
        <v>66.967932142770835</v>
      </c>
      <c r="D36" s="143">
        <v>27712</v>
      </c>
      <c r="E36" s="144">
        <v>27884</v>
      </c>
      <c r="F36" s="144">
        <v>28072</v>
      </c>
      <c r="G36" s="144">
        <v>27730</v>
      </c>
      <c r="H36" s="145">
        <v>27680</v>
      </c>
      <c r="I36" s="143">
        <v>32</v>
      </c>
      <c r="J36" s="146">
        <v>0.11560693641618497</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2020-09-28T06:38:06Z</dcterms:created>
  <dcterms:modified xsi:type="dcterms:W3CDTF">2020-09-28T10:31:56Z</dcterms:modified>
</cp:coreProperties>
</file>