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J74" i="24"/>
  <c r="G74" i="24"/>
  <c r="F74" i="24"/>
  <c r="E74" i="24"/>
  <c r="L73" i="24"/>
  <c r="H73" i="24" s="1"/>
  <c r="J73" i="24" s="1"/>
  <c r="G73" i="24"/>
  <c r="F73" i="24"/>
  <c r="E73" i="24"/>
  <c r="L72" i="24"/>
  <c r="H72" i="24" s="1"/>
  <c r="J72" i="24"/>
  <c r="G72" i="24"/>
  <c r="F72" i="24"/>
  <c r="E72" i="24"/>
  <c r="L71" i="24"/>
  <c r="H71" i="24" s="1"/>
  <c r="J71" i="24" s="1"/>
  <c r="G71" i="24"/>
  <c r="F71" i="24"/>
  <c r="E71" i="24"/>
  <c r="L70" i="24"/>
  <c r="H70" i="24" s="1"/>
  <c r="J70" i="24" s="1"/>
  <c r="G70" i="24"/>
  <c r="F70" i="24"/>
  <c r="E70" i="24"/>
  <c r="L69" i="24"/>
  <c r="H69" i="24" s="1"/>
  <c r="G69" i="24"/>
  <c r="F69" i="24"/>
  <c r="E69" i="24"/>
  <c r="L68" i="24"/>
  <c r="H68" i="24" s="1"/>
  <c r="J68" i="24"/>
  <c r="G68" i="24"/>
  <c r="F68" i="24"/>
  <c r="E68" i="24"/>
  <c r="L67" i="24"/>
  <c r="H67" i="24" s="1"/>
  <c r="J67" i="24" s="1"/>
  <c r="G67" i="24"/>
  <c r="F67" i="24"/>
  <c r="E67" i="24"/>
  <c r="L66" i="24"/>
  <c r="H66" i="24" s="1"/>
  <c r="J66" i="24"/>
  <c r="G66" i="24"/>
  <c r="F66" i="24"/>
  <c r="E66" i="24"/>
  <c r="L65" i="24"/>
  <c r="H65" i="24" s="1"/>
  <c r="J65" i="24"/>
  <c r="G65" i="24"/>
  <c r="F65" i="24"/>
  <c r="E65" i="24"/>
  <c r="L64" i="24"/>
  <c r="H64" i="24" s="1"/>
  <c r="J64" i="24"/>
  <c r="G64" i="24"/>
  <c r="F64" i="24"/>
  <c r="E64" i="24"/>
  <c r="L63" i="24"/>
  <c r="H63" i="24" s="1"/>
  <c r="J63" i="24" s="1"/>
  <c r="G63" i="24"/>
  <c r="F63" i="24"/>
  <c r="E63" i="24"/>
  <c r="L62" i="24"/>
  <c r="H62" i="24" s="1"/>
  <c r="J62" i="24" s="1"/>
  <c r="G62" i="24"/>
  <c r="F62" i="24"/>
  <c r="E62" i="24"/>
  <c r="L61" i="24"/>
  <c r="H61" i="24" s="1"/>
  <c r="G61" i="24"/>
  <c r="F61" i="24"/>
  <c r="E61" i="24"/>
  <c r="L60" i="24"/>
  <c r="H60" i="24" s="1"/>
  <c r="J60" i="24"/>
  <c r="G60" i="24"/>
  <c r="F60" i="24"/>
  <c r="E60" i="24"/>
  <c r="L59" i="24"/>
  <c r="H59" i="24" s="1"/>
  <c r="J59" i="24" s="1"/>
  <c r="G59" i="24"/>
  <c r="F59" i="24"/>
  <c r="E59" i="24"/>
  <c r="L58" i="24"/>
  <c r="H58" i="24" s="1"/>
  <c r="J58" i="24"/>
  <c r="G58" i="24"/>
  <c r="F58" i="24"/>
  <c r="E58" i="24"/>
  <c r="L57" i="24"/>
  <c r="H57" i="24" s="1"/>
  <c r="J57" i="24"/>
  <c r="G57" i="24"/>
  <c r="F57" i="24"/>
  <c r="E57" i="24"/>
  <c r="L56" i="24"/>
  <c r="H56" i="24" s="1"/>
  <c r="J56" i="24"/>
  <c r="G56" i="24"/>
  <c r="F56" i="24"/>
  <c r="E56" i="24"/>
  <c r="L55" i="24"/>
  <c r="H55" i="24" s="1"/>
  <c r="J55" i="24" s="1"/>
  <c r="G55" i="24"/>
  <c r="F55" i="24"/>
  <c r="E55" i="24"/>
  <c r="L54" i="24"/>
  <c r="H54" i="24" s="1"/>
  <c r="J54" i="24" s="1"/>
  <c r="G54" i="24"/>
  <c r="F54" i="24"/>
  <c r="E54" i="24"/>
  <c r="L53" i="24"/>
  <c r="H53" i="24" s="1"/>
  <c r="G53" i="24"/>
  <c r="F53" i="24"/>
  <c r="E53" i="24"/>
  <c r="L52" i="24"/>
  <c r="H52" i="24" s="1"/>
  <c r="J52" i="24"/>
  <c r="G52" i="24"/>
  <c r="F52" i="24"/>
  <c r="E52" i="24"/>
  <c r="L51" i="24"/>
  <c r="H51" i="24" s="1"/>
  <c r="J51" i="24" s="1"/>
  <c r="G51" i="24"/>
  <c r="F51" i="24"/>
  <c r="E51" i="24"/>
  <c r="L44" i="24"/>
  <c r="I44" i="24"/>
  <c r="G44" i="24"/>
  <c r="C44" i="24"/>
  <c r="M44" i="24" s="1"/>
  <c r="B44" i="24"/>
  <c r="J44" i="24" s="1"/>
  <c r="M43" i="24"/>
  <c r="K43" i="24"/>
  <c r="H43" i="24"/>
  <c r="F43" i="24"/>
  <c r="E43" i="24"/>
  <c r="C43" i="24"/>
  <c r="B43" i="24"/>
  <c r="D43" i="24" s="1"/>
  <c r="L42" i="24"/>
  <c r="J42" i="24"/>
  <c r="I42" i="24"/>
  <c r="G42" i="24"/>
  <c r="C42" i="24"/>
  <c r="M42" i="24" s="1"/>
  <c r="B42" i="24"/>
  <c r="M41" i="24"/>
  <c r="K41" i="24"/>
  <c r="H41" i="24"/>
  <c r="F41" i="24"/>
  <c r="E41" i="24"/>
  <c r="C41" i="24"/>
  <c r="B41" i="24"/>
  <c r="D41" i="24" s="1"/>
  <c r="L40" i="24"/>
  <c r="I40" i="24"/>
  <c r="G40" i="24"/>
  <c r="C40" i="24"/>
  <c r="M40" i="24" s="1"/>
  <c r="B40" i="24"/>
  <c r="J40" i="24" s="1"/>
  <c r="C39" i="24"/>
  <c r="M36" i="24"/>
  <c r="L36" i="24"/>
  <c r="K36" i="24"/>
  <c r="J36" i="24"/>
  <c r="I36" i="24"/>
  <c r="H36" i="24"/>
  <c r="G36" i="24"/>
  <c r="F36" i="24"/>
  <c r="E36" i="24"/>
  <c r="D36" i="24"/>
  <c r="L57" i="15"/>
  <c r="K57" i="15"/>
  <c r="C45" i="24"/>
  <c r="C38" i="24"/>
  <c r="G38" i="24" s="1"/>
  <c r="C37" i="24"/>
  <c r="C35" i="24"/>
  <c r="C34" i="24"/>
  <c r="C33" i="24"/>
  <c r="C32" i="24"/>
  <c r="C31" i="24"/>
  <c r="I31" i="24" s="1"/>
  <c r="C30" i="24"/>
  <c r="C29" i="24"/>
  <c r="C28" i="24"/>
  <c r="C27" i="24"/>
  <c r="L27" i="24" s="1"/>
  <c r="C26" i="24"/>
  <c r="E26" i="24" s="1"/>
  <c r="C25" i="24"/>
  <c r="C24" i="24"/>
  <c r="C23" i="24"/>
  <c r="C22" i="24"/>
  <c r="C21" i="24"/>
  <c r="C20" i="24"/>
  <c r="C19" i="24"/>
  <c r="C18" i="24"/>
  <c r="C17" i="24"/>
  <c r="C16" i="24"/>
  <c r="C15" i="24"/>
  <c r="I15" i="24" s="1"/>
  <c r="C9" i="24"/>
  <c r="C8" i="24"/>
  <c r="C7" i="24"/>
  <c r="L7" i="24" s="1"/>
  <c r="B38" i="24"/>
  <c r="B37" i="24"/>
  <c r="B35" i="24"/>
  <c r="B34" i="24"/>
  <c r="B33" i="24"/>
  <c r="D33" i="24" s="1"/>
  <c r="B32" i="24"/>
  <c r="B31" i="24"/>
  <c r="B30" i="24"/>
  <c r="B29" i="24"/>
  <c r="B28" i="24"/>
  <c r="B27" i="24"/>
  <c r="B26" i="24"/>
  <c r="B25" i="24"/>
  <c r="B24" i="24"/>
  <c r="B23" i="24"/>
  <c r="B22" i="24"/>
  <c r="B21" i="24"/>
  <c r="B20" i="24"/>
  <c r="B19" i="24"/>
  <c r="B18" i="24"/>
  <c r="B17" i="24"/>
  <c r="D17" i="24" s="1"/>
  <c r="B16" i="24"/>
  <c r="B15" i="24"/>
  <c r="B9" i="24"/>
  <c r="K9" i="24" s="1"/>
  <c r="B8" i="24"/>
  <c r="B7" i="24"/>
  <c r="F7" i="24" l="1"/>
  <c r="J7" i="24"/>
  <c r="H7" i="24"/>
  <c r="K7" i="24"/>
  <c r="D7" i="24"/>
  <c r="G19" i="24"/>
  <c r="M19" i="24"/>
  <c r="E19" i="24"/>
  <c r="L19" i="24"/>
  <c r="I19" i="24"/>
  <c r="G35" i="24"/>
  <c r="M35" i="24"/>
  <c r="E35" i="24"/>
  <c r="L35" i="24"/>
  <c r="I35" i="24"/>
  <c r="K8" i="24"/>
  <c r="J8" i="24"/>
  <c r="F8" i="24"/>
  <c r="D8" i="24"/>
  <c r="H8" i="24"/>
  <c r="F19" i="24"/>
  <c r="J19" i="24"/>
  <c r="H19" i="24"/>
  <c r="K19" i="24"/>
  <c r="D19" i="24"/>
  <c r="F9" i="24"/>
  <c r="J9" i="24"/>
  <c r="H9" i="24"/>
  <c r="D9" i="24"/>
  <c r="K22" i="24"/>
  <c r="J22" i="24"/>
  <c r="F22" i="24"/>
  <c r="D22" i="24"/>
  <c r="F25" i="24"/>
  <c r="J25" i="24"/>
  <c r="H25" i="24"/>
  <c r="K25" i="24"/>
  <c r="D25" i="24"/>
  <c r="B45" i="24"/>
  <c r="B39" i="24"/>
  <c r="I20" i="24"/>
  <c r="L20" i="24"/>
  <c r="G20" i="24"/>
  <c r="E20" i="24"/>
  <c r="G23" i="24"/>
  <c r="M23" i="24"/>
  <c r="E23" i="24"/>
  <c r="L23" i="24"/>
  <c r="I23" i="24"/>
  <c r="I37" i="24"/>
  <c r="G37" i="24"/>
  <c r="L37" i="24"/>
  <c r="M37" i="24"/>
  <c r="E37" i="24"/>
  <c r="K16" i="24"/>
  <c r="J16" i="24"/>
  <c r="F16" i="24"/>
  <c r="D16" i="24"/>
  <c r="H16" i="24"/>
  <c r="C14" i="24"/>
  <c r="C6" i="24"/>
  <c r="G33" i="24"/>
  <c r="M33" i="24"/>
  <c r="E33" i="24"/>
  <c r="L33" i="24"/>
  <c r="I33" i="24"/>
  <c r="I39" i="24"/>
  <c r="G39" i="24"/>
  <c r="L39" i="24"/>
  <c r="M39" i="24"/>
  <c r="E39" i="24"/>
  <c r="K26" i="24"/>
  <c r="J26" i="24"/>
  <c r="F26" i="24"/>
  <c r="D26" i="24"/>
  <c r="H26" i="24"/>
  <c r="F29" i="24"/>
  <c r="J29" i="24"/>
  <c r="H29" i="24"/>
  <c r="D29" i="24"/>
  <c r="G7" i="24"/>
  <c r="M7" i="24"/>
  <c r="E7" i="24"/>
  <c r="I7" i="24"/>
  <c r="G9" i="24"/>
  <c r="M9" i="24"/>
  <c r="E9" i="24"/>
  <c r="I9" i="24"/>
  <c r="L9" i="24"/>
  <c r="I24" i="24"/>
  <c r="L24" i="24"/>
  <c r="E24" i="24"/>
  <c r="M24" i="24"/>
  <c r="G27" i="24"/>
  <c r="M27" i="24"/>
  <c r="E27" i="24"/>
  <c r="I27" i="24"/>
  <c r="K29" i="24"/>
  <c r="K32" i="24"/>
  <c r="J32" i="24"/>
  <c r="F32" i="24"/>
  <c r="D32" i="24"/>
  <c r="H32" i="24"/>
  <c r="I30" i="24"/>
  <c r="L30" i="24"/>
  <c r="M30" i="24"/>
  <c r="G30" i="24"/>
  <c r="E30" i="24"/>
  <c r="K61" i="24"/>
  <c r="I61" i="24"/>
  <c r="J61" i="24"/>
  <c r="K20" i="24"/>
  <c r="J20" i="24"/>
  <c r="F20" i="24"/>
  <c r="D20" i="24"/>
  <c r="H20" i="24"/>
  <c r="F23" i="24"/>
  <c r="J23" i="24"/>
  <c r="H23" i="24"/>
  <c r="K23" i="24"/>
  <c r="D23" i="24"/>
  <c r="H37" i="24"/>
  <c r="D37" i="24"/>
  <c r="J37" i="24"/>
  <c r="K37" i="24"/>
  <c r="F37" i="24"/>
  <c r="I18" i="24"/>
  <c r="L18" i="24"/>
  <c r="M18" i="24"/>
  <c r="G18" i="24"/>
  <c r="E18" i="24"/>
  <c r="G21" i="24"/>
  <c r="M21" i="24"/>
  <c r="E21" i="24"/>
  <c r="L21" i="24"/>
  <c r="I21" i="24"/>
  <c r="I34" i="24"/>
  <c r="L34" i="24"/>
  <c r="M34" i="24"/>
  <c r="G34" i="24"/>
  <c r="E34" i="24"/>
  <c r="K30" i="24"/>
  <c r="J30" i="24"/>
  <c r="F30" i="24"/>
  <c r="D30" i="24"/>
  <c r="H30" i="24"/>
  <c r="G15" i="24"/>
  <c r="M15" i="24"/>
  <c r="E15" i="24"/>
  <c r="L15" i="24"/>
  <c r="I28" i="24"/>
  <c r="L28" i="24"/>
  <c r="M28" i="24"/>
  <c r="G28" i="24"/>
  <c r="E28" i="24"/>
  <c r="G31" i="24"/>
  <c r="M31" i="24"/>
  <c r="E31" i="24"/>
  <c r="L31" i="24"/>
  <c r="F35" i="24"/>
  <c r="J35" i="24"/>
  <c r="H35" i="24"/>
  <c r="K35" i="24"/>
  <c r="D35" i="24"/>
  <c r="G17" i="24"/>
  <c r="M17" i="24"/>
  <c r="E17" i="24"/>
  <c r="L17" i="24"/>
  <c r="I17" i="24"/>
  <c r="B14" i="24"/>
  <c r="B6" i="24"/>
  <c r="F17" i="24"/>
  <c r="J17" i="24"/>
  <c r="H17" i="24"/>
  <c r="K17" i="24"/>
  <c r="F33" i="24"/>
  <c r="J33" i="24"/>
  <c r="H33" i="24"/>
  <c r="K33" i="24"/>
  <c r="K24" i="24"/>
  <c r="J24" i="24"/>
  <c r="F24" i="24"/>
  <c r="D24" i="24"/>
  <c r="H24" i="24"/>
  <c r="F27" i="24"/>
  <c r="J27" i="24"/>
  <c r="H27" i="24"/>
  <c r="K27" i="24"/>
  <c r="D27" i="24"/>
  <c r="I22" i="24"/>
  <c r="L22" i="24"/>
  <c r="G22" i="24"/>
  <c r="E22" i="24"/>
  <c r="M22" i="24"/>
  <c r="G25" i="24"/>
  <c r="M25" i="24"/>
  <c r="E25" i="24"/>
  <c r="L25" i="24"/>
  <c r="I25" i="24"/>
  <c r="I45" i="24"/>
  <c r="G45" i="24"/>
  <c r="L45" i="24"/>
  <c r="E45" i="24"/>
  <c r="M45" i="24"/>
  <c r="M20" i="24"/>
  <c r="K53" i="24"/>
  <c r="I53" i="24"/>
  <c r="J53" i="24"/>
  <c r="K69" i="24"/>
  <c r="I69" i="24"/>
  <c r="J69" i="24"/>
  <c r="K18" i="24"/>
  <c r="J18" i="24"/>
  <c r="F18" i="24"/>
  <c r="D18" i="24"/>
  <c r="H18" i="24"/>
  <c r="F21" i="24"/>
  <c r="J21" i="24"/>
  <c r="H21" i="24"/>
  <c r="K21" i="24"/>
  <c r="D21" i="24"/>
  <c r="K34" i="24"/>
  <c r="J34" i="24"/>
  <c r="F34" i="24"/>
  <c r="D34" i="24"/>
  <c r="H34" i="24"/>
  <c r="D38" i="24"/>
  <c r="K38" i="24"/>
  <c r="H38" i="24"/>
  <c r="F38" i="24"/>
  <c r="J38" i="24"/>
  <c r="I16" i="24"/>
  <c r="L16" i="24"/>
  <c r="M16" i="24"/>
  <c r="G16" i="24"/>
  <c r="E16" i="24"/>
  <c r="I32" i="24"/>
  <c r="L32" i="24"/>
  <c r="M32" i="24"/>
  <c r="G32" i="24"/>
  <c r="E32" i="24"/>
  <c r="H22" i="24"/>
  <c r="I8" i="24"/>
  <c r="L8" i="24"/>
  <c r="M8" i="24"/>
  <c r="G8" i="24"/>
  <c r="E8" i="24"/>
  <c r="F15" i="24"/>
  <c r="J15" i="24"/>
  <c r="H15" i="24"/>
  <c r="D15" i="24"/>
  <c r="K15" i="24"/>
  <c r="K28" i="24"/>
  <c r="J28" i="24"/>
  <c r="F28" i="24"/>
  <c r="D28" i="24"/>
  <c r="H28" i="24"/>
  <c r="F31" i="24"/>
  <c r="J31" i="24"/>
  <c r="H31" i="24"/>
  <c r="D31" i="24"/>
  <c r="K31" i="24"/>
  <c r="I26" i="24"/>
  <c r="L26" i="24"/>
  <c r="M26" i="24"/>
  <c r="G26" i="24"/>
  <c r="G29" i="24"/>
  <c r="M29" i="24"/>
  <c r="E29" i="24"/>
  <c r="I29" i="24"/>
  <c r="L29" i="24"/>
  <c r="G24" i="24"/>
  <c r="J77" i="24"/>
  <c r="I43" i="24"/>
  <c r="G43" i="24"/>
  <c r="L43" i="24"/>
  <c r="K58" i="24"/>
  <c r="I58" i="24"/>
  <c r="K66" i="24"/>
  <c r="I66" i="24"/>
  <c r="K74" i="24"/>
  <c r="I74" i="24"/>
  <c r="D42" i="24"/>
  <c r="K42" i="24"/>
  <c r="H42" i="24"/>
  <c r="F42" i="24"/>
  <c r="K55" i="24"/>
  <c r="I55" i="24"/>
  <c r="K63" i="24"/>
  <c r="I63" i="24"/>
  <c r="K71" i="24"/>
  <c r="I71" i="24"/>
  <c r="K52" i="24"/>
  <c r="I52" i="24"/>
  <c r="K60" i="24"/>
  <c r="I60" i="24"/>
  <c r="K68" i="24"/>
  <c r="I68" i="24"/>
  <c r="I41" i="24"/>
  <c r="G41" i="24"/>
  <c r="L41" i="24"/>
  <c r="K57" i="24"/>
  <c r="I57" i="24"/>
  <c r="K65" i="24"/>
  <c r="I65" i="24"/>
  <c r="K73" i="24"/>
  <c r="I73" i="24"/>
  <c r="D40" i="24"/>
  <c r="K40" i="24"/>
  <c r="H40" i="24"/>
  <c r="F40" i="24"/>
  <c r="K54" i="24"/>
  <c r="I54" i="24"/>
  <c r="K62" i="24"/>
  <c r="I62" i="24"/>
  <c r="K70" i="24"/>
  <c r="I70" i="24"/>
  <c r="M38" i="24"/>
  <c r="E38" i="24"/>
  <c r="L38" i="24"/>
  <c r="I38" i="24"/>
  <c r="K51" i="24"/>
  <c r="I51" i="24"/>
  <c r="K59" i="24"/>
  <c r="I59" i="24"/>
  <c r="K67" i="24"/>
  <c r="I67" i="24"/>
  <c r="K75" i="24"/>
  <c r="I75" i="24"/>
  <c r="D44" i="24"/>
  <c r="K44" i="24"/>
  <c r="H44" i="24"/>
  <c r="F44" i="24"/>
  <c r="K56" i="24"/>
  <c r="I56" i="24"/>
  <c r="K64" i="24"/>
  <c r="I64" i="24"/>
  <c r="K72" i="24"/>
  <c r="I72" i="24"/>
  <c r="J41" i="24"/>
  <c r="J43" i="24"/>
  <c r="E40" i="24"/>
  <c r="E42" i="24"/>
  <c r="E44" i="24"/>
  <c r="I77" i="24" l="1"/>
  <c r="J79" i="24"/>
  <c r="J78" i="24"/>
  <c r="K77" i="24"/>
  <c r="H39" i="24"/>
  <c r="D39" i="24"/>
  <c r="J39" i="24"/>
  <c r="K39" i="24"/>
  <c r="F39" i="24"/>
  <c r="I6" i="24"/>
  <c r="L6" i="24"/>
  <c r="M6" i="24"/>
  <c r="G6" i="24"/>
  <c r="E6" i="24"/>
  <c r="I14" i="24"/>
  <c r="L14" i="24"/>
  <c r="M14" i="24"/>
  <c r="G14" i="24"/>
  <c r="E14" i="24"/>
  <c r="K6" i="24"/>
  <c r="J6" i="24"/>
  <c r="F6" i="24"/>
  <c r="D6" i="24"/>
  <c r="H6" i="24"/>
  <c r="H45" i="24"/>
  <c r="D45" i="24"/>
  <c r="J45" i="24"/>
  <c r="F45" i="24"/>
  <c r="K45" i="24"/>
  <c r="K14" i="24"/>
  <c r="J14" i="24"/>
  <c r="F14" i="24"/>
  <c r="D14" i="24"/>
  <c r="H14" i="24"/>
  <c r="I78" i="24" l="1"/>
  <c r="I79" i="24"/>
  <c r="K79" i="24"/>
  <c r="K78" i="24"/>
  <c r="I83" i="24" l="1"/>
  <c r="I82" i="24"/>
  <c r="I81" i="24"/>
</calcChain>
</file>

<file path=xl/sharedStrings.xml><?xml version="1.0" encoding="utf-8"?>
<sst xmlns="http://schemas.openxmlformats.org/spreadsheetml/2006/main" count="1703" uniqueCount="522">
  <si>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</si>
  <si>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</si>
  <si>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</si>
  <si>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</si>
  <si>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</si>
  <si>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</si>
  <si>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</si>
  <si>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</si>
  <si>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</si>
  <si>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</si>
  <si>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</si>
  <si>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</si>
  <si>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</si>
  <si>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Stendal (048)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</si>
  <si>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</si>
  <si>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</si>
  <si>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</si>
  <si>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</si>
  <si>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</si>
  <si>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</si>
  <si>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</si>
  <si>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</si>
  <si>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</si>
  <si>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</si>
  <si>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</si>
  <si>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</si>
  <si>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</si>
  <si>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</si>
  <si>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</si>
  <si>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</si>
  <si>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</si>
  <si>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</si>
  <si>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</si>
  <si>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</si>
  <si>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</si>
  <si>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</si>
  <si>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</si>
  <si>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</si>
  <si>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</si>
  <si>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</si>
  <si>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</si>
  <si>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</si>
  <si>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</si>
  <si>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</si>
  <si>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</si>
  <si>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</si>
  <si>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</si>
  <si>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</si>
  <si>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</si>
  <si>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</si>
  <si>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</si>
  <si>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</si>
  <si>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</si>
  <si>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</si>
  <si>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</si>
  <si>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</si>
  <si>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</si>
  <si>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</si>
  <si>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</si>
  <si>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</si>
  <si>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</si>
  <si>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</si>
  <si>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</si>
  <si>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</si>
  <si>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</si>
  <si>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</si>
  <si>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</si>
  <si>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</si>
  <si>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</si>
  <si>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</si>
  <si>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</si>
  <si>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</si>
  <si>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</si>
  <si>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</si>
  <si>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</si>
  <si>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</si>
  <si>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</si>
  <si>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</si>
  <si>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</si>
  <si>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</si>
  <si>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</si>
  <si>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</si>
  <si>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</si>
  <si>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</si>
  <si>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</si>
  <si>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</si>
  <si>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</si>
  <si>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</si>
  <si>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</si>
  <si>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</si>
  <si>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</si>
  <si>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</si>
  <si>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Stendal (048);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</si>
  <si>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</si>
  <si>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</si>
  <si>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</si>
  <si>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</si>
  <si>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</si>
  <si>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</si>
  <si>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</si>
  <si>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</si>
  <si>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</si>
  <si>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</si>
  <si>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</si>
  <si>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</si>
  <si>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</si>
  <si>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</si>
  <si>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</si>
  <si>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</si>
  <si>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</si>
  <si>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</si>
  <si>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</si>
  <si>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</si>
  <si>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</si>
  <si>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</si>
  <si>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</si>
  <si>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</si>
  <si>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</si>
  <si>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</si>
  <si>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</si>
  <si>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</si>
  <si>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</si>
  <si>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</si>
  <si>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</si>
  <si>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</si>
  <si>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</si>
  <si>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</si>
  <si>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</si>
  <si>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</si>
  <si>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Sachsen-Anhalt/Thüringen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</si>
  <si>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</si>
  <si>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</si>
  <si>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</si>
  <si>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</si>
  <si>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</si>
  <si>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</si>
  <si>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</si>
  <si>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</si>
  <si>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</si>
  <si>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</si>
  <si>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</si>
  <si>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</si>
  <si>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</si>
  <si>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</si>
  <si>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</si>
  <si>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</si>
  <si>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</si>
  <si>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</si>
  <si>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</si>
  <si>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</si>
  <si>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</si>
  <si>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</si>
  <si>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</si>
  <si>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</si>
  <si>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</si>
  <si>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</si>
  <si>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</si>
  <si>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</si>
  <si>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</si>
  <si>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</si>
  <si>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</si>
  <si>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</si>
  <si>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</si>
  <si>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</si>
  <si>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</si>
  <si>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</si>
  <si>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</si>
  <si>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</si>
  <si>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</si>
  <si>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</si>
  <si>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</si>
  <si>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</si>
  <si>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</si>
  <si>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</si>
  <si>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</si>
  <si>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</si>
  <si>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</si>
  <si>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</si>
  <si>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</si>
  <si>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</si>
  <si>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</si>
  <si>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</si>
  <si>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</si>
  <si>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Stendal (048)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</si>
  <si>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</si>
  <si>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</si>
  <si>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</si>
  <si>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</si>
  <si>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</si>
  <si>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</si>
  <si>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</si>
  <si>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</si>
  <si>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</si>
  <si>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</si>
  <si>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</si>
  <si>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</si>
  <si>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</si>
  <si>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</si>
  <si>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</si>
  <si>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</si>
  <si>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</si>
  <si>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</si>
  <si>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</si>
  <si>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</si>
  <si>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</si>
  <si>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</si>
  <si>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</si>
  <si>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</si>
  <si>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</si>
  <si>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</si>
  <si>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</si>
  <si>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</si>
  <si>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</si>
  <si>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</si>
  <si>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</si>
  <si>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</si>
  <si>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</si>
  <si>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</si>
  <si>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</si>
  <si>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</si>
  <si>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</si>
  <si>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</si>
  <si>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</si>
  <si>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</si>
  <si>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</si>
  <si>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</si>
  <si>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</si>
  <si>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</si>
  <si>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</si>
  <si>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</si>
  <si>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</si>
  <si>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</si>
  <si>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</si>
  <si>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</si>
  <si>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</si>
  <si>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</si>
  <si>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</si>
  <si>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</si>
  <si>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</si>
  <si>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</si>
  <si>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</si>
  <si>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</si>
  <si>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</si>
  <si>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</si>
  <si>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</si>
  <si>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</si>
  <si>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</si>
  <si>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</si>
  <si>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</si>
  <si>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</si>
  <si>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</si>
  <si>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</si>
  <si>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</si>
  <si>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</si>
  <si>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</si>
  <si>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</si>
  <si>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</si>
  <si>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</si>
  <si>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</si>
  <si>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</si>
  <si>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</si>
  <si>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</si>
  <si>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</si>
  <si>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</si>
  <si>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</si>
  <si>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</si>
  <si>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</si>
  <si>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</si>
  <si>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</si>
  <si>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</si>
  <si>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</si>
  <si>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</si>
  <si>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</si>
  <si>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</si>
  <si>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</si>
  <si>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</si>
  <si>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</si>
  <si>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</si>
  <si>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</si>
  <si>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</si>
  <si>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</si>
  <si>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</si>
  <si>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</si>
  <si>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</si>
  <si>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</si>
  <si>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</si>
  <si>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</si>
  <si>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</si>
  <si>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</si>
  <si>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</si>
  <si>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</si>
  <si>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</si>
  <si>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</si>
  <si>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</si>
  <si>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</si>
  <si>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</si>
  <si>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</si>
  <si>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</si>
  <si>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</si>
  <si>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</si>
  <si>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</si>
  <si>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</si>
  <si>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</si>
  <si>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</si>
  <si>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</si>
  <si>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</si>
  <si>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</si>
  <si>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</si>
  <si>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</si>
  <si>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</si>
  <si>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</si>
  <si>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</si>
  <si>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</si>
  <si>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</si>
  <si>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</si>
  <si>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</si>
  <si>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</si>
  <si>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</si>
  <si>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</si>
  <si>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</si>
  <si>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</si>
  <si>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</si>
  <si>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</si>
  <si>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</si>
  <si>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</si>
  <si>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</si>
  <si>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</si>
  <si>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Stendal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</si>
  <si>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</si>
  <si>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</si>
  <si>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</si>
  <si>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</si>
  <si>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</si>
  <si>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</si>
  <si>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</si>
  <si>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</si>
  <si>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</si>
  <si>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</si>
  <si>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</si>
  <si>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</si>
  <si>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</si>
  <si>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</si>
  <si>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</si>
  <si>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</si>
  <si>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</si>
  <si>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</si>
  <si>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</si>
  <si>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</si>
  <si>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</si>
  <si>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</si>
  <si>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</si>
  <si>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</si>
  <si>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</si>
  <si>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</si>
  <si>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</si>
  <si>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</si>
  <si>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</si>
  <si>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</si>
  <si>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</si>
  <si>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</si>
  <si>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</si>
  <si>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</si>
  <si>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</si>
  <si>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</si>
  <si>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</si>
  <si>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</si>
  <si>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</si>
  <si>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</si>
  <si>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</si>
  <si>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</si>
  <si>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</si>
  <si>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</si>
  <si>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</si>
  <si>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</si>
  <si>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Stendal (048);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</si>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</sst>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{B1E32440-6F08-41A0-80F2-9F683CABD108}</c15:txfldGUID>
                      <c15:f>Daten_Diagramme!$D$6</c15:f>
                      <c15:dlblFieldTableCache>
                        <c:ptCount val="1"/>
                        <c:pt idx="0">
                          <c:v>-0.3</c:v>
                        </c:pt>
                      </c15:dlblFieldTableCache>
                    </c15:dlblFTEntry>
                  </c15:dlblFieldTable>
                  <c15:showDataLabelsRange val="0"/>
                </c:ext>
                <c:ext xmlns:c16="http://schemas.microsoft.com/office/drawing/2014/chart" uri="{C3380CC4-5D6E-409C-BE32-E72D297353CC}">
                  <c16:uniqueId val="{00000000-8C65-4F89-B7C8-2EC0D67FCA5C}"/>
                </c:ext>
              </c:extLst>
            </c:dLbl>
            <c:dLbl>
              <c:idx val="1"/>
              <c:tx>
                <c:strRef>
                  <c:f>Daten_Diagramme!$D$7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{EE340A4D-D0F3-4EF9-907F-8BBE99EF03B5}</c15:txfldGUID>
                      <c15:f>Daten_Diagramme!$D$7</c15:f>
                      <c15:dlblFieldTableCache>
                        <c:ptCount val="1"/>
                        <c:pt idx="0">
                          <c:v>-0.2</c:v>
                        </c:pt>
                      </c15:dlblFieldTableCache>
                    </c15:dlblFTEntry>
                  </c15:dlblFieldTable>
                  <c15:showDataLabelsRange val="0"/>
                </c:ext>
                <c:ext xmlns:c16="http://schemas.microsoft.com/office/drawing/2014/chart" uri="{C3380CC4-5D6E-409C-BE32-E72D297353CC}">
                  <c16:uniqueId val="{00000001-8C65-4F89-B7C8-2EC0D67FCA5C}"/>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{2EF381D2-4796-4F34-A4A1-E15D07A307AB}</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8C65-4F89-B7C8-2EC0D67FCA5C}"/>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{0AD9CF0B-6B2E-462C-8FE7-B04C1E35BC08}</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8C65-4F89-B7C8-2EC0D67FCA5C}"/>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-0.28898503983523061</c:v>
                </c:pt>
                <c:pt idx="1">
                  <c:v>-0.19765179914377964</c:v>
                </c:pt>
                <c:pt idx="2">
                  <c:v>0.95490282911153723</c:v>
                </c:pt>
                <c:pt idx="3">
                  <c:v>1.0875687030768</c:v>
                </c:pt>
              </c:numCache>
            </c:numRef>
          </c:val>
          <c:extLst>
            <c:ext xmlns:c16="http://schemas.microsoft.com/office/drawing/2014/chart" uri="{C3380CC4-5D6E-409C-BE32-E72D297353CC}">
              <c16:uniqueId val="{00000004-8C65-4F89-B7C8-2EC0D67FCA5C}"/>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{2E58D789-AAF6-4588-8DDE-C72A35DED570}</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8C65-4F89-B7C8-2EC0D67FCA5C}"/>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{86DE9C39-91BA-41C7-9B4A-EE54641FF753}</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8C65-4F89-B7C8-2EC0D67FCA5C}"/>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{37975E89-E7A3-4D72-A7CE-650A732A13F2}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8C65-4F89-B7C8-2EC0D67FCA5C}"/>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{D5D48076-0D70-4309-9442-2B4C49E0425C}</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8C65-4F89-B7C8-2EC0D67FCA5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8C65-4F89-B7C8-2EC0D67FCA5C}"/>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C65-4F89-B7C8-2EC0D67FCA5C}"/>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{71056A60-1569-40B0-AC62-6698618AECAE}</c15:txfldGUID>
                      <c15:f>Daten_Diagramme!$E$6</c15:f>
                      <c15:dlblFieldTableCache>
                        <c:ptCount val="1"/>
                        <c:pt idx="0">
                          <c:v>-3.5</c:v>
                        </c:pt>
                      </c15:dlblFieldTableCache>
                    </c15:dlblFTEntry>
                  </c15:dlblFieldTable>
                  <c15:showDataLabelsRange val="0"/>
                </c:ext>
                <c:ext xmlns:c16="http://schemas.microsoft.com/office/drawing/2014/chart" uri="{C3380CC4-5D6E-409C-BE32-E72D297353CC}">
                  <c16:uniqueId val="{00000000-2B48-4913-8A6C-BEA7463A67FC}"/>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{4B2B4FC8-E626-4970-8E84-10BF1A1CDF42}</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2B48-4913-8A6C-BEA7463A67FC}"/>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{2981D82B-91C6-4D18-A5A9-B52A8A7125FD}</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2B48-4913-8A6C-BEA7463A67F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{AA2966CF-E2A9-4BA7-BA4D-20121F2B769A}</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2B48-4913-8A6C-BEA7463A67F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-3.5025706940874035</c:v>
                </c:pt>
                <c:pt idx="1">
                  <c:v>-3.074721427182038</c:v>
                </c:pt>
                <c:pt idx="2">
                  <c:v>-3.6279896103654186</c:v>
                </c:pt>
                <c:pt idx="3">
                  <c:v>-2.8655893304673015</c:v>
                </c:pt>
              </c:numCache>
            </c:numRef>
          </c:val>
          <c:extLst>
            <c:ext xmlns:c16="http://schemas.microsoft.com/office/drawing/2014/chart" uri="{C3380CC4-5D6E-409C-BE32-E72D297353CC}">
              <c16:uniqueId val="{00000004-2B48-4913-8A6C-BEA7463A67F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{AA3C02C0-FD30-4FEA-8867-189EE8D6BE08}</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2B48-4913-8A6C-BEA7463A67F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{442A4A6A-1420-4326-AD35-E502DB0C9D00}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2B48-4913-8A6C-BEA7463A67F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{7E1C6A3F-12B2-4906-A74B-008FCA11EB84}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2B48-4913-8A6C-BEA7463A67F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{A0B7D202-7EDE-44B8-9C5D-18C776E142EE}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2B48-4913-8A6C-BEA7463A67F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2B48-4913-8A6C-BEA7463A67F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B48-4913-8A6C-BEA7463A67F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{D43B8236-9D77-4914-B13A-FDFE9CE7F4D1}</c15:txfldGUID>
                      <c15:f>Daten_Diagramme!$D$14</c15:f>
                      <c15:dlblFieldTableCache>
                        <c:ptCount val="1"/>
                        <c:pt idx="0">
                          <c:v>-0.3</c:v>
                        </c:pt>
                      </c15:dlblFieldTableCache>
                    </c15:dlblFTEntry>
                  </c15:dlblFieldTable>
                  <c15:showDataLabelsRange val="0"/>
                </c:ext>
                <c:ext xmlns:c16="http://schemas.microsoft.com/office/drawing/2014/chart" uri="{C3380CC4-5D6E-409C-BE32-E72D297353CC}">
                  <c16:uniqueId val="{00000000-300D-49B2-BDE3-C809D6CF2078}"/>
                </c:ext>
              </c:extLst>
            </c:dLbl>
            <c:dLbl>
              <c:idx val="1"/>
              <c:tx>
                <c:strRef>
                  <c:f>Daten_Diagramme!$D$15</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{56268A99-F401-40AE-B9F0-5B9B80DCF2D7}</c15:txfldGUID>
                      <c15:f>Daten_Diagramme!$D$15</c15:f>
                      <c15:dlblFieldTableCache>
                        <c:ptCount val="1"/>
                        <c:pt idx="0">
                          <c:v>-3.0</c:v>
                        </c:pt>
                      </c15:dlblFieldTableCache>
                    </c15:dlblFTEntry>
                  </c15:dlblFieldTable>
                  <c15:showDataLabelsRange val="0"/>
                </c:ext>
                <c:ext xmlns:c16="http://schemas.microsoft.com/office/drawing/2014/chart" uri="{C3380CC4-5D6E-409C-BE32-E72D297353CC}">
                  <c16:uniqueId val="{00000001-300D-49B2-BDE3-C809D6CF2078}"/>
                </c:ext>
              </c:extLst>
            </c:dLbl>
            <c:dLbl>
              <c:idx val="2"/>
              <c:tx>
                <c:strRef>
                  <c:f>Daten_Diagramme!$D$16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{A90E6A26-1089-4DE3-84C0-1BD3742F4825}</c15:txfldGUID>
                      <c15:f>Daten_Diagramme!$D$16</c15:f>
                      <c15:dlblFieldTableCache>
                        <c:ptCount val="1"/>
                        <c:pt idx="0">
                          <c:v>1.8</c:v>
                        </c:pt>
                      </c15:dlblFieldTableCache>
                    </c15:dlblFTEntry>
                  </c15:dlblFieldTable>
                  <c15:showDataLabelsRange val="0"/>
                </c:ext>
                <c:ext xmlns:c16="http://schemas.microsoft.com/office/drawing/2014/chart" uri="{C3380CC4-5D6E-409C-BE32-E72D297353CC}">
                  <c16:uniqueId val="{00000002-300D-49B2-BDE3-C809D6CF2078}"/>
                </c:ext>
              </c:extLst>
            </c:dLbl>
            <c:dLbl>
              <c:idx val="3"/>
              <c:tx>
                <c:strRef>
                  <c:f>Daten_Diagramme!$D$17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{B02A32B9-5EEC-4102-ADC6-40B30086C802}</c15:txfldGUID>
                      <c15:f>Daten_Diagramme!$D$17</c15:f>
                      <c15:dlblFieldTableCache>
                        <c:ptCount val="1"/>
                        <c:pt idx="0">
                          <c:v>-1.3</c:v>
                        </c:pt>
                      </c15:dlblFieldTableCache>
                    </c15:dlblFTEntry>
                  </c15:dlblFieldTable>
                  <c15:showDataLabelsRange val="0"/>
                </c:ext>
                <c:ext xmlns:c16="http://schemas.microsoft.com/office/drawing/2014/chart" uri="{C3380CC4-5D6E-409C-BE32-E72D297353CC}">
                  <c16:uniqueId val="{00000003-300D-49B2-BDE3-C809D6CF2078}"/>
                </c:ext>
              </c:extLst>
            </c:dLbl>
            <c:dLbl>
              <c:idx val="4"/>
              <c:tx>
                <c:strRef>
                  <c:f>Daten_Diagramme!$D$18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{90F968DF-0A2F-41D2-AB9D-44100BC65AF2}</c15:txfldGUID>
                      <c15:f>Daten_Diagramme!$D$18</c15:f>
                      <c15:dlblFieldTableCache>
                        <c:ptCount val="1"/>
                        <c:pt idx="0">
                          <c:v>-1.1</c:v>
                        </c:pt>
                      </c15:dlblFieldTableCache>
                    </c15:dlblFTEntry>
                  </c15:dlblFieldTable>
                  <c15:showDataLabelsRange val="0"/>
                </c:ext>
                <c:ext xmlns:c16="http://schemas.microsoft.com/office/drawing/2014/chart" uri="{C3380CC4-5D6E-409C-BE32-E72D297353CC}">
                  <c16:uniqueId val="{00000004-300D-49B2-BDE3-C809D6CF2078}"/>
                </c:ext>
              </c:extLst>
            </c:dLbl>
            <c:dLbl>
              <c:idx val="5"/>
              <c:tx>
                <c:strRef>
                  <c:f>Daten_Diagramme!$D$19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{D42C7C98-444F-4377-B5E7-6077A177F518}</c15:txfldGUID>
                      <c15:f>Daten_Diagramme!$D$19</c15:f>
                      <c15:dlblFieldTableCache>
                        <c:ptCount val="1"/>
                        <c:pt idx="0">
                          <c:v>-3.4</c:v>
                        </c:pt>
                      </c15:dlblFieldTableCache>
                    </c15:dlblFTEntry>
                  </c15:dlblFieldTable>
                  <c15:showDataLabelsRange val="0"/>
                </c:ext>
                <c:ext xmlns:c16="http://schemas.microsoft.com/office/drawing/2014/chart" uri="{C3380CC4-5D6E-409C-BE32-E72D297353CC}">
                  <c16:uniqueId val="{00000005-300D-49B2-BDE3-C809D6CF2078}"/>
                </c:ext>
              </c:extLst>
            </c:dLbl>
            <c:dLbl>
              <c:idx val="6"/>
              <c:tx>
                <c:strRef>
                  <c:f>Daten_Diagramme!$D$20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{547A91A5-AC4D-4F76-BDEE-79894B930327}</c15:txfldGUID>
                      <c15:f>Daten_Diagramme!$D$20</c15:f>
                      <c15:dlblFieldTableCache>
                        <c:ptCount val="1"/>
                        <c:pt idx="0">
                          <c:v>0.5</c:v>
                        </c:pt>
                      </c15:dlblFieldTableCache>
                    </c15:dlblFTEntry>
                  </c15:dlblFieldTable>
                  <c15:showDataLabelsRange val="0"/>
                </c:ext>
                <c:ext xmlns:c16="http://schemas.microsoft.com/office/drawing/2014/chart" uri="{C3380CC4-5D6E-409C-BE32-E72D297353CC}">
                  <c16:uniqueId val="{00000006-300D-49B2-BDE3-C809D6CF2078}"/>
                </c:ext>
              </c:extLst>
            </c:dLbl>
            <c:dLbl>
              <c:idx val="7"/>
              <c:tx>
                <c:strRef>
                  <c:f>Daten_Diagramme!$D$21</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{EAE46E82-902E-4A26-8CC7-B4F6142961C4}</c15:txfldGUID>
                      <c15:f>Daten_Diagramme!$D$21</c15:f>
                      <c15:dlblFieldTableCache>
                        <c:ptCount val="1"/>
                        <c:pt idx="0">
                          <c:v>1.2</c:v>
                        </c:pt>
                      </c15:dlblFieldTableCache>
                    </c15:dlblFTEntry>
                  </c15:dlblFieldTable>
                  <c15:showDataLabelsRange val="0"/>
                </c:ext>
                <c:ext xmlns:c16="http://schemas.microsoft.com/office/drawing/2014/chart" uri="{C3380CC4-5D6E-409C-BE32-E72D297353CC}">
                  <c16:uniqueId val="{00000007-300D-49B2-BDE3-C809D6CF2078}"/>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{27F82B8B-DD03-47D5-887A-2A4F377327C4}</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300D-49B2-BDE3-C809D6CF2078}"/>
                </c:ext>
              </c:extLst>
            </c:dLbl>
            <c:dLbl>
              <c:idx val="9"/>
              <c:tx>
                <c:strRef>
                  <c:f>Daten_Diagramme!$D$23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{F2D922CA-6583-4924-B659-89158C321196}</c15:txfldGUID>
                      <c15:f>Daten_Diagramme!$D$23</c15:f>
                      <c15:dlblFieldTableCache>
                        <c:ptCount val="1"/>
                        <c:pt idx="0">
                          <c:v>0.4</c:v>
                        </c:pt>
                      </c15:dlblFieldTableCache>
                    </c15:dlblFTEntry>
                  </c15:dlblFieldTable>
                  <c15:showDataLabelsRange val="0"/>
                </c:ext>
                <c:ext xmlns:c16="http://schemas.microsoft.com/office/drawing/2014/chart" uri="{C3380CC4-5D6E-409C-BE32-E72D297353CC}">
                  <c16:uniqueId val="{00000009-300D-49B2-BDE3-C809D6CF2078}"/>
                </c:ext>
              </c:extLst>
            </c:dLbl>
            <c:dLbl>
              <c:idx val="10"/>
              <c:tx>
                <c:strRef>
                  <c:f>Daten_Diagramme!$D$24</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{B87C4844-78A2-4CCA-A14B-95C7D15F70DA}</c15:txfldGUID>
                      <c15:f>Daten_Diagramme!$D$24</c15:f>
                      <c15:dlblFieldTableCache>
                        <c:ptCount val="1"/>
                        <c:pt idx="0">
                          <c:v>5.8</c:v>
                        </c:pt>
                      </c15:dlblFieldTableCache>
                    </c15:dlblFTEntry>
                  </c15:dlblFieldTable>
                  <c15:showDataLabelsRange val="0"/>
                </c:ext>
                <c:ext xmlns:c16="http://schemas.microsoft.com/office/drawing/2014/chart" uri="{C3380CC4-5D6E-409C-BE32-E72D297353CC}">
                  <c16:uniqueId val="{0000000A-300D-49B2-BDE3-C809D6CF2078}"/>
                </c:ext>
              </c:extLst>
            </c:dLbl>
            <c:dLbl>
              <c:idx val="11"/>
              <c:tx>
                <c:strRef>
                  <c:f>Daten_Diagramme!$D$25</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{8675323C-850E-4A2D-9B15-E92E4E765D05}</c15:txfldGUID>
                      <c15:f>Daten_Diagramme!$D$25</c15:f>
                      <c15:dlblFieldTableCache>
                        <c:ptCount val="1"/>
                        <c:pt idx="0">
                          <c:v>5.8</c:v>
                        </c:pt>
                      </c15:dlblFieldTableCache>
                    </c15:dlblFTEntry>
                  </c15:dlblFieldTable>
                  <c15:showDataLabelsRange val="0"/>
                </c:ext>
                <c:ext xmlns:c16="http://schemas.microsoft.com/office/drawing/2014/chart" uri="{C3380CC4-5D6E-409C-BE32-E72D297353CC}">
                  <c16:uniqueId val="{0000000B-300D-49B2-BDE3-C809D6CF2078}"/>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{AA2F922E-98B4-4675-B9BE-8B12272E7F2D}</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300D-49B2-BDE3-C809D6CF2078}"/>
                </c:ext>
              </c:extLst>
            </c:dLbl>
            <c:dLbl>
              <c:idx val="13"/>
              <c:tx>
                <c:strRef>
                  <c:f>Daten_Diagramme!$D$27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{B454393D-E745-4B6A-8D07-9FA184BE58D3}</c15:txfldGUID>
                      <c15:f>Daten_Diagramme!$D$27</c15:f>
                      <c15:dlblFieldTableCache>
                        <c:ptCount val="1"/>
                        <c:pt idx="0">
                          <c:v>-1.5</c:v>
                        </c:pt>
                      </c15:dlblFieldTableCache>
                    </c15:dlblFTEntry>
                  </c15:dlblFieldTable>
                  <c15:showDataLabelsRange val="0"/>
                </c:ext>
                <c:ext xmlns:c16="http://schemas.microsoft.com/office/drawing/2014/chart" uri="{C3380CC4-5D6E-409C-BE32-E72D297353CC}">
                  <c16:uniqueId val="{0000000D-300D-49B2-BDE3-C809D6CF2078}"/>
                </c:ext>
              </c:extLst>
            </c:dLbl>
            <c:dLbl>
              <c:idx val="14"/>
              <c:tx>
                <c:strRef>
                  <c:f>Daten_Diagramme!$D$28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{39C14632-D6B3-4AED-8CC8-B893C450E36A}</c15:txfldGUID>
                      <c15:f>Daten_Diagramme!$D$28</c15:f>
                      <c15:dlblFieldTableCache>
                        <c:ptCount val="1"/>
                        <c:pt idx="0">
                          <c:v>-2.8</c:v>
                        </c:pt>
                      </c15:dlblFieldTableCache>
                    </c15:dlblFTEntry>
                  </c15:dlblFieldTable>
                  <c15:showDataLabelsRange val="0"/>
                </c:ext>
                <c:ext xmlns:c16="http://schemas.microsoft.com/office/drawing/2014/chart" uri="{C3380CC4-5D6E-409C-BE32-E72D297353CC}">
                  <c16:uniqueId val="{0000000E-300D-49B2-BDE3-C809D6CF2078}"/>
                </c:ext>
              </c:extLst>
            </c:dLbl>
            <c:dLbl>
              <c:idx val="15"/>
              <c:tx>
                <c:strRef>
                  <c:f>Daten_Diagramme!$D$29</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{CEB2138C-04F1-481C-B822-C3A7AB241BCF}</c15:txfldGUID>
                      <c15:f>Daten_Diagramme!$D$29</c15:f>
                      <c15:dlblFieldTableCache>
                        <c:ptCount val="1"/>
                        <c:pt idx="0">
                          <c:v>-5.7</c:v>
                        </c:pt>
                      </c15:dlblFieldTableCache>
                    </c15:dlblFTEntry>
                  </c15:dlblFieldTable>
                  <c15:showDataLabelsRange val="0"/>
                </c:ext>
                <c:ext xmlns:c16="http://schemas.microsoft.com/office/drawing/2014/chart" uri="{C3380CC4-5D6E-409C-BE32-E72D297353CC}">
                  <c16:uniqueId val="{0000000F-300D-49B2-BDE3-C809D6CF2078}"/>
                </c:ext>
              </c:extLst>
            </c:dLbl>
            <c:dLbl>
              <c:idx val="16"/>
              <c:tx>
                <c:strRef>
                  <c:f>Daten_Diagramme!$D$30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{F20AC3B4-7522-400C-B02B-D0FCA520F05A}</c15:txfldGUID>
                      <c15:f>Daten_Diagramme!$D$30</c15:f>
                      <c15:dlblFieldTableCache>
                        <c:ptCount val="1"/>
                        <c:pt idx="0">
                          <c:v>-1.4</c:v>
                        </c:pt>
                      </c15:dlblFieldTableCache>
                    </c15:dlblFTEntry>
                  </c15:dlblFieldTable>
                  <c15:showDataLabelsRange val="0"/>
                </c:ext>
                <c:ext xmlns:c16="http://schemas.microsoft.com/office/drawing/2014/chart" uri="{C3380CC4-5D6E-409C-BE32-E72D297353CC}">
                  <c16:uniqueId val="{00000010-300D-49B2-BDE3-C809D6CF2078}"/>
                </c:ext>
              </c:extLst>
            </c:dLbl>
            <c:dLbl>
              <c:idx val="17"/>
              <c:tx>
                <c:strRef>
                  <c:f>Daten_Diagramme!$D$31</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{2A9DB0F0-72E1-4C60-8EB4-72330E0EC34C}</c15:txfldGUID>
                      <c15:f>Daten_Diagramme!$D$31</c15:f>
                      <c15:dlblFieldTableCache>
                        <c:ptCount val="1"/>
                        <c:pt idx="0">
                          <c:v>-2.3</c:v>
                        </c:pt>
                      </c15:dlblFieldTableCache>
                    </c15:dlblFTEntry>
                  </c15:dlblFieldTable>
                  <c15:showDataLabelsRange val="0"/>
                </c:ext>
                <c:ext xmlns:c16="http://schemas.microsoft.com/office/drawing/2014/chart" uri="{C3380CC4-5D6E-409C-BE32-E72D297353CC}">
                  <c16:uniqueId val="{00000011-300D-49B2-BDE3-C809D6CF2078}"/>
                </c:ext>
              </c:extLst>
            </c:dLbl>
            <c:dLbl>
              <c:idx val="18"/>
              <c:tx>
                <c:strRef>
                  <c:f>Daten_Diagramme!$D$32</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{B7994E73-87FE-4B60-8F69-071FCDACEC8C}</c15:txfldGUID>
                      <c15:f>Daten_Diagramme!$D$32</c15:f>
                      <c15:dlblFieldTableCache>
                        <c:ptCount val="1"/>
                        <c:pt idx="0">
                          <c:v>1.3</c:v>
                        </c:pt>
                      </c15:dlblFieldTableCache>
                    </c15:dlblFTEntry>
                  </c15:dlblFieldTable>
                  <c15:showDataLabelsRange val="0"/>
                </c:ext>
                <c:ext xmlns:c16="http://schemas.microsoft.com/office/drawing/2014/chart" uri="{C3380CC4-5D6E-409C-BE32-E72D297353CC}">
                  <c16:uniqueId val="{00000012-300D-49B2-BDE3-C809D6CF2078}"/>
                </c:ext>
              </c:extLst>
            </c:dLbl>
            <c:dLbl>
              <c:idx val="19"/>
              <c:tx>
                <c:strRef>
                  <c:f>Daten_Diagramme!$D$33</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{DAA82779-8FC3-4CDE-8689-479B980FD154}</c15:txfldGUID>
                      <c15:f>Daten_Diagramme!$D$33</c15:f>
                      <c15:dlblFieldTableCache>
                        <c:ptCount val="1"/>
                        <c:pt idx="0">
                          <c:v>0.5</c:v>
                        </c:pt>
                      </c15:dlblFieldTableCache>
                    </c15:dlblFTEntry>
                  </c15:dlblFieldTable>
                  <c15:showDataLabelsRange val="0"/>
                </c:ext>
                <c:ext xmlns:c16="http://schemas.microsoft.com/office/drawing/2014/chart" uri="{C3380CC4-5D6E-409C-BE32-E72D297353CC}">
                  <c16:uniqueId val="{00000013-300D-49B2-BDE3-C809D6CF2078}"/>
                </c:ext>
              </c:extLst>
            </c:dLbl>
            <c:dLbl>
              <c:idx val="20"/>
              <c:tx>
                <c:strRef>
                  <c:f>Daten_Diagramme!$D$34</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{2F3E5031-4132-4E44-9142-7ADBEFF94B98}</c15:txfldGUID>
                      <c15:f>Daten_Diagramme!$D$34</c15:f>
                      <c15:dlblFieldTableCache>
                        <c:ptCount val="1"/>
                        <c:pt idx="0">
                          <c:v>-0.6</c:v>
                        </c:pt>
                      </c15:dlblFieldTableCache>
                    </c15:dlblFTEntry>
                  </c15:dlblFieldTable>
                  <c15:showDataLabelsRange val="0"/>
                </c:ext>
                <c:ext xmlns:c16="http://schemas.microsoft.com/office/drawing/2014/chart" uri="{C3380CC4-5D6E-409C-BE32-E72D297353CC}">
                  <c16:uniqueId val="{00000014-300D-49B2-BDE3-C809D6CF207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{510694E2-A131-46C0-8121-8299A7B44FE2}</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00D-49B2-BDE3-C809D6CF207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{1BC8FF24-9DDB-4047-A8A4-CDB72431437D}</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00D-49B2-BDE3-C809D6CF2078}"/>
                </c:ext>
              </c:extLst>
            </c:dLbl>
            <c:dLbl>
              <c:idx val="23"/>
              <c:tx>
                <c:strRef>
                  <c:f>Daten_Diagramme!$D$37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{77D92902-AAF6-426A-8372-72B1762276C3}</c15:txfldGUID>
                      <c15:f>Daten_Diagramme!$D$37</c15:f>
                      <c15:dlblFieldTableCache>
                        <c:ptCount val="1"/>
                        <c:pt idx="0">
                          <c:v>-3.0</c:v>
                        </c:pt>
                      </c15:dlblFieldTableCache>
                    </c15:dlblFTEntry>
                  </c15:dlblFieldTable>
                  <c15:showDataLabelsRange val="0"/>
                </c:ext>
                <c:ext xmlns:c16="http://schemas.microsoft.com/office/drawing/2014/chart" uri="{C3380CC4-5D6E-409C-BE32-E72D297353CC}">
                  <c16:uniqueId val="{00000017-300D-49B2-BDE3-C809D6CF2078}"/>
                </c:ext>
              </c:extLst>
            </c:dLbl>
            <c:dLbl>
              <c:idx val="24"/>
              <c:layout>
                <c:manualLayout>
                  <c:x val="4.7769028871392123E-3"/>
                  <c:y val="-4.6876052205785108E-5"/>
                </c:manualLayout>
              </c:layout>
              <c:tx>
                <c:strRef>
                  <c:f>Daten_Diagramme!$D$38</c:f>
                  <c:strCache>
                    <c:ptCount val="1"/>
                    <c:pt idx="0">
                      <c:v>-0.2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{E15F3CE9-FCDC-4770-B72C-110E4DBBB046}</c15:txfldGUID>
                      <c15:f>Daten_Diagramme!$D$38</c15:f>
                      <c15:dlblFieldTableCache>
                        <c:ptCount val="1"/>
                        <c:pt idx="0">
                          <c:v>-0.2</c:v>
                        </c:pt>
                      </c15:dlblFieldTableCache>
                    </c15:dlblFTEntry>
                  </c15:dlblFieldTable>
                  <c15:showDataLabelsRange val="0"/>
                </c:ext>
                <c:ext xmlns:c16="http://schemas.microsoft.com/office/drawing/2014/chart" uri="{C3380CC4-5D6E-409C-BE32-E72D297353CC}">
                  <c16:uniqueId val="{00000018-300D-49B2-BDE3-C809D6CF2078}"/>
                </c:ext>
              </c:extLst>
            </c:dLbl>
            <c:dLbl>
              <c:idx val="25"/>
              <c:tx>
                <c:strRef>
                  <c:f>Daten_Diagramme!$D$39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{D4DE5906-98AD-4E63-9F4D-3F62963744E9}</c15:txfldGUID>
                      <c15:f>Daten_Diagramme!$D$39</c15:f>
                      <c15:dlblFieldTableCache>
                        <c:ptCount val="1"/>
                        <c:pt idx="0">
                          <c:v>-0.1</c:v>
                        </c:pt>
                      </c15:dlblFieldTableCache>
                    </c15:dlblFTEntry>
                  </c15:dlblFieldTable>
                  <c15:showDataLabelsRange val="0"/>
                </c:ext>
                <c:ext xmlns:c16="http://schemas.microsoft.com/office/drawing/2014/chart" uri="{C3380CC4-5D6E-409C-BE32-E72D297353CC}">
                  <c16:uniqueId val="{00000019-300D-49B2-BDE3-C809D6CF207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{3DC90856-3516-4D82-AC11-0A3DACFDF70C}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00D-49B2-BDE3-C809D6CF207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{3A1AACE1-02D5-4F2A-B6A3-01212F3EBEA4}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00D-49B2-BDE3-C809D6CF207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{8B94621A-FB76-4B90-8958-AF930D628B5C}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00D-49B2-BDE3-C809D6CF207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{9F5C09D7-078C-4C87-A5C3-31F571B31D06}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00D-49B2-BDE3-C809D6CF207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{C4B7675E-80DF-4FC3-B3D0-0225662E7193}</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00D-49B2-BDE3-C809D6CF2078}"/>
                </c:ext>
              </c:extLst>
            </c:dLbl>
            <c:dLbl>
              <c:idx val="31"/>
              <c:tx>
                <c:strRef>
                  <c:f>Daten_Diagramme!$D$45</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{B2708774-9D04-4F52-BB46-62ECA89B31DB}</c15:txfldGUID>
                      <c15:f>Daten_Diagramme!$D$45</c15:f>
                      <c15:dlblFieldTableCache>
                        <c:ptCount val="1"/>
                        <c:pt idx="0">
                          <c:v>-0.1</c:v>
                        </c:pt>
                      </c15:dlblFieldTableCache>
                    </c15:dlblFTEntry>
                  </c15:dlblFieldTable>
                  <c15:showDataLabelsRange val="0"/>
                </c:ext>
                <c:ext xmlns:c16="http://schemas.microsoft.com/office/drawing/2014/chart" uri="{C3380CC4-5D6E-409C-BE32-E72D297353CC}">
                  <c16:uniqueId val="{0000001F-300D-49B2-BDE3-C809D6CF207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-0.28898503983523061</c:v>
                </c:pt>
                <c:pt idx="1">
                  <c:v>-3.0022357074417121</c:v>
                </c:pt>
                <c:pt idx="2">
                  <c:v>1.7871017871017871</c:v>
                </c:pt>
                <c:pt idx="3">
                  <c:v>-1.2872162719858504</c:v>
                </c:pt>
                <c:pt idx="4">
                  <c:v>-1.1206328279499012</c:v>
                </c:pt>
                <c:pt idx="5">
                  <c:v>-3.3620689655172415</c:v>
                </c:pt>
                <c:pt idx="6">
                  <c:v>0.54600054600054604</c:v>
                </c:pt>
                <c:pt idx="7">
                  <c:v>1.1566424322538005</c:v>
                </c:pt>
                <c:pt idx="8">
                  <c:v>0.8106543138390272</c:v>
                </c:pt>
                <c:pt idx="9">
                  <c:v>0.42520293776575185</c:v>
                </c:pt>
                <c:pt idx="10">
                  <c:v>5.8108108108108105</c:v>
                </c:pt>
                <c:pt idx="11">
                  <c:v>5.7870370370370372</c:v>
                </c:pt>
                <c:pt idx="12">
                  <c:v>-1.0804321728691477</c:v>
                </c:pt>
                <c:pt idx="13">
                  <c:v>-1.5401540154015401</c:v>
                </c:pt>
                <c:pt idx="14">
                  <c:v>-2.7814569536423841</c:v>
                </c:pt>
                <c:pt idx="15">
                  <c:v>-5.6524773203070477</c:v>
                </c:pt>
                <c:pt idx="16">
                  <c:v>-1.3582342954159592</c:v>
                </c:pt>
                <c:pt idx="17">
                  <c:v>-2.2900763358778624</c:v>
                </c:pt>
                <c:pt idx="18">
                  <c:v>1.2896405919661733</c:v>
                </c:pt>
                <c:pt idx="19">
                  <c:v>0.48522905665762811</c:v>
                </c:pt>
                <c:pt idx="20">
                  <c:v>-0.56470588235294117</c:v>
                </c:pt>
                <c:pt idx="21">
                  <c:v>0</c:v>
                </c:pt>
                <c:pt idx="23">
                  <c:v>-3.0022357074417121</c:v>
                </c:pt>
                <c:pt idx="24">
                  <c:v>-0.21694450787851108</c:v>
                </c:pt>
                <c:pt idx="25">
                  <c:v>-0.11670556852284095</c:v>
                </c:pt>
              </c:numCache>
            </c:numRef>
          </c:val>
          <c:extLst>
            <c:ext xmlns:c16="http://schemas.microsoft.com/office/drawing/2014/chart" uri="{C3380CC4-5D6E-409C-BE32-E72D297353CC}">
              <c16:uniqueId val="{00000020-300D-49B2-BDE3-C809D6CF207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{DAE7AD79-92E2-4A44-896E-379B73D49E11}</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00D-49B2-BDE3-C809D6CF207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{B552C186-3CB2-4D19-8E08-3F1355C017C4}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00D-49B2-BDE3-C809D6CF207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{76789DC9-831B-498E-A5B0-63A6524B33FF}</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00D-49B2-BDE3-C809D6CF207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{786068DD-40AD-4042-9C8C-A2ACCDD48A88}</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00D-49B2-BDE3-C809D6CF207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{1B383B3F-A84C-4E41-8BD9-12F7935ECCAD}</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00D-49B2-BDE3-C809D6CF207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{62DDB0F4-DDE0-4B94-9D7D-2673DBFAA6B8}</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00D-49B2-BDE3-C809D6CF207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{C51D4C11-B4E5-4AFF-9E70-3E48A8FE445C}</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00D-49B2-BDE3-C809D6CF207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{7FCCB2B2-1BE4-4121-A46F-613B2017990A}</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00D-49B2-BDE3-C809D6CF207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{AAD290ED-768A-4D70-8400-ACB0E5B803B4}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00D-49B2-BDE3-C809D6CF207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{643ACB77-6AE6-4F1A-B5C7-EB4C0C8ACB0D}</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00D-49B2-BDE3-C809D6CF207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{AB2C0EC8-1E6E-4BBA-90A8-24CD9DB95301}</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00D-49B2-BDE3-C809D6CF207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{18FF15AE-5C48-48EC-A3B3-8735E70733DF}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00D-49B2-BDE3-C809D6CF207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{16E6631F-25BB-40C9-84C7-6BB35ED2CE5B}</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00D-49B2-BDE3-C809D6CF207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{DDCFD87A-E892-4CE6-9745-B06FD0ADCC16}</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00D-49B2-BDE3-C809D6CF207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{3D7849F6-A3D8-495A-9CCA-1EA538F27F10}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00D-49B2-BDE3-C809D6CF207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{AB6D428E-D373-4A20-9BE5-FB6C45A52C0D}</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00D-49B2-BDE3-C809D6CF207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{40DC2441-0BE8-495F-9969-E3ED828F18B6}</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00D-49B2-BDE3-C809D6CF207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{92ADCC15-16DF-460D-BAEE-559DF4E727F4}</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00D-49B2-BDE3-C809D6CF207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{5EC3BE3E-DD20-4A2D-A86A-B20907E02651}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00D-49B2-BDE3-C809D6CF207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{34131072-8F80-4F5B-87D6-9242D7A4AED7}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00D-49B2-BDE3-C809D6CF207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{CA35474A-EDDE-47BF-900D-AA2B088AB71B}</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00D-49B2-BDE3-C809D6CF207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{38DAC1E1-516F-4981-BA9D-4F9339B21526}</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00D-49B2-BDE3-C809D6CF207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{58B57D7F-8EEC-4C54-B58E-F17840D6F4C6}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00D-49B2-BDE3-C809D6CF207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{1F1D772A-8201-4D3C-8982-21CA45C37A36}</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00D-49B2-BDE3-C809D6CF207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{5FB4E51F-0DE6-46BA-B250-6CA62300BF5B}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00D-49B2-BDE3-C809D6CF207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{0525B42B-2E6A-4AB9-BA33-6B2FBCFB8C06}</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00D-49B2-BDE3-C809D6CF207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{6F96D2EE-D10B-458A-9D0D-733305CA5E3E}</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00D-49B2-BDE3-C809D6CF207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{D525DCAC-0BD2-4C47-8860-F82081801263}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00D-49B2-BDE3-C809D6CF207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{00EEE685-3F5B-499C-AFA3-1FE1E1B09F41}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00D-49B2-BDE3-C809D6CF207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{53704AAA-A4B2-40C5-A402-7190167E8CB9}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00D-49B2-BDE3-C809D6CF207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{BEB23C09-7F2B-4FD8-B4CA-180F6587AE3B}</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00D-49B2-BDE3-C809D6CF207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{E4BC0954-0040-445E-810C-E2998412A606}</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00D-49B2-BDE3-C809D6CF207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00D-49B2-BDE3-C809D6CF207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00D-49B2-BDE3-C809D6CF207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{D06F157E-F67C-4088-BF1A-BE197BAA92C5}</c15:txfldGUID>
                      <c15:f>Daten_Diagramme!$E$14</c15:f>
                      <c15:dlblFieldTableCache>
                        <c:ptCount val="1"/>
                        <c:pt idx="0">
                          <c:v>-3.5</c:v>
                        </c:pt>
                      </c15:dlblFieldTableCache>
                    </c15:dlblFTEntry>
                  </c15:dlblFieldTable>
                  <c15:showDataLabelsRange val="0"/>
                </c:ext>
                <c:ext xmlns:c16="http://schemas.microsoft.com/office/drawing/2014/chart" uri="{C3380CC4-5D6E-409C-BE32-E72D297353CC}">
                  <c16:uniqueId val="{00000000-ECD1-4C11-8939-BAF390F1558E}"/>
                </c:ext>
              </c:extLst>
            </c:dLbl>
            <c:dLbl>
              <c:idx val="1"/>
              <c:tx>
                <c:strRef>
                  <c:f>Daten_Diagramme!$E$15</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{3B83EA0D-5D71-40F0-A96A-036655C7A981}</c15:txfldGUID>
                      <c15:f>Daten_Diagramme!$E$15</c15:f>
                      <c15:dlblFieldTableCache>
                        <c:ptCount val="1"/>
                        <c:pt idx="0">
                          <c:v>-5.5</c:v>
                        </c:pt>
                      </c15:dlblFieldTableCache>
                    </c15:dlblFTEntry>
                  </c15:dlblFieldTable>
                  <c15:showDataLabelsRange val="0"/>
                </c:ext>
                <c:ext xmlns:c16="http://schemas.microsoft.com/office/drawing/2014/chart" uri="{C3380CC4-5D6E-409C-BE32-E72D297353CC}">
                  <c16:uniqueId val="{00000001-ECD1-4C11-8939-BAF390F1558E}"/>
                </c:ext>
              </c:extLst>
            </c:dLbl>
            <c:dLbl>
              <c:idx val="2"/>
              <c:tx>
                <c:strRef>
                  <c:f>Daten_Diagramme!$E$16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{2115000C-7676-460C-8443-BF1738F8FEAE}</c15:txfldGUID>
                      <c15:f>Daten_Diagramme!$E$16</c15:f>
                      <c15:dlblFieldTableCache>
                        <c:ptCount val="1"/>
                        <c:pt idx="0">
                          <c:v>1.2</c:v>
                        </c:pt>
                      </c15:dlblFieldTableCache>
                    </c15:dlblFTEntry>
                  </c15:dlblFieldTable>
                  <c15:showDataLabelsRange val="0"/>
                </c:ext>
                <c:ext xmlns:c16="http://schemas.microsoft.com/office/drawing/2014/chart" uri="{C3380CC4-5D6E-409C-BE32-E72D297353CC}">
                  <c16:uniqueId val="{00000002-ECD1-4C11-8939-BAF390F1558E}"/>
                </c:ext>
              </c:extLst>
            </c:dLbl>
            <c:dLbl>
              <c:idx val="3"/>
              <c:tx>
                <c:strRef>
                  <c:f>Daten_Diagramme!$E$17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{6CE20E8C-F11D-4BC9-8EED-5BBA02B2F69F}</c15:txfldGUID>
                      <c15:f>Daten_Diagramme!$E$17</c15:f>
                      <c15:dlblFieldTableCache>
                        <c:ptCount val="1"/>
                        <c:pt idx="0">
                          <c:v>0.0</c:v>
                        </c:pt>
                      </c15:dlblFieldTableCache>
                    </c15:dlblFTEntry>
                  </c15:dlblFieldTable>
                  <c15:showDataLabelsRange val="0"/>
                </c:ext>
                <c:ext xmlns:c16="http://schemas.microsoft.com/office/drawing/2014/chart" uri="{C3380CC4-5D6E-409C-BE32-E72D297353CC}">
                  <c16:uniqueId val="{00000003-ECD1-4C11-8939-BAF390F1558E}"/>
                </c:ext>
              </c:extLst>
            </c:dLbl>
            <c:dLbl>
              <c:idx val="4"/>
              <c:tx>
                <c:strRef>
                  <c:f>Daten_Diagramme!$E$18</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{1834A08C-86A6-45D1-9839-DDD3A3CEEC74}</c15:txfldGUID>
                      <c15:f>Daten_Diagramme!$E$18</c15:f>
                      <c15:dlblFieldTableCache>
                        <c:ptCount val="1"/>
                        <c:pt idx="0">
                          <c:v>6.7</c:v>
                        </c:pt>
                      </c15:dlblFieldTableCache>
                    </c15:dlblFTEntry>
                  </c15:dlblFieldTable>
                  <c15:showDataLabelsRange val="0"/>
                </c:ext>
                <c:ext xmlns:c16="http://schemas.microsoft.com/office/drawing/2014/chart" uri="{C3380CC4-5D6E-409C-BE32-E72D297353CC}">
                  <c16:uniqueId val="{00000004-ECD1-4C11-8939-BAF390F1558E}"/>
                </c:ext>
              </c:extLst>
            </c:dLbl>
            <c:dLbl>
              <c:idx val="5"/>
              <c:tx>
                <c:strRef>
                  <c:f>Daten_Diagramme!$E$19</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{D710F26A-6681-438E-93C1-94D02CB532F5}</c15:txfldGUID>
                      <c15:f>Daten_Diagramme!$E$19</c15:f>
                      <c15:dlblFieldTableCache>
                        <c:ptCount val="1"/>
                        <c:pt idx="0">
                          <c:v>-5.4</c:v>
                        </c:pt>
                      </c15:dlblFieldTableCache>
                    </c15:dlblFTEntry>
                  </c15:dlblFieldTable>
                  <c15:showDataLabelsRange val="0"/>
                </c:ext>
                <c:ext xmlns:c16="http://schemas.microsoft.com/office/drawing/2014/chart" uri="{C3380CC4-5D6E-409C-BE32-E72D297353CC}">
                  <c16:uniqueId val="{00000005-ECD1-4C11-8939-BAF390F1558E}"/>
                </c:ext>
              </c:extLst>
            </c:dLbl>
            <c:dLbl>
              <c:idx val="6"/>
              <c:tx>
                <c:strRef>
                  <c:f>Daten_Diagramme!$E$20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{ADC6E056-3E26-4557-99F1-93DB77B39B4B}</c15:txfldGUID>
                      <c15:f>Daten_Diagramme!$E$20</c15:f>
                      <c15:dlblFieldTableCache>
                        <c:ptCount val="1"/>
                        <c:pt idx="0">
                          <c:v>2.2</c:v>
                        </c:pt>
                      </c15:dlblFieldTableCache>
                    </c15:dlblFTEntry>
                  </c15:dlblFieldTable>
                  <c15:showDataLabelsRange val="0"/>
                </c:ext>
                <c:ext xmlns:c16="http://schemas.microsoft.com/office/drawing/2014/chart" uri="{C3380CC4-5D6E-409C-BE32-E72D297353CC}">
                  <c16:uniqueId val="{00000006-ECD1-4C11-8939-BAF390F1558E}"/>
                </c:ext>
              </c:extLst>
            </c:dLbl>
            <c:dLbl>
              <c:idx val="7"/>
              <c:tx>
                <c:strRef>
                  <c:f>Daten_Diagramme!$E$21</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{469EE354-9D3E-4CF8-9DA1-78D63E37968F}</c15:txfldGUID>
                      <c15:f>Daten_Diagramme!$E$21</c15:f>
                      <c15:dlblFieldTableCache>
                        <c:ptCount val="1"/>
                        <c:pt idx="0">
                          <c:v>0.6</c:v>
                        </c:pt>
                      </c15:dlblFieldTableCache>
                    </c15:dlblFTEntry>
                  </c15:dlblFieldTable>
                  <c15:showDataLabelsRange val="0"/>
                </c:ext>
                <c:ext xmlns:c16="http://schemas.microsoft.com/office/drawing/2014/chart" uri="{C3380CC4-5D6E-409C-BE32-E72D297353CC}">
                  <c16:uniqueId val="{00000007-ECD1-4C11-8939-BAF390F1558E}"/>
                </c:ext>
              </c:extLst>
            </c:dLbl>
            <c:dLbl>
              <c:idx val="8"/>
              <c:tx>
                <c:strRef>
                  <c:f>Daten_Diagramme!$E$22</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{D659253F-8518-4CC2-BC7D-9EA44E93E96B}</c15:txfldGUID>
                      <c15:f>Daten_Diagramme!$E$22</c15:f>
                      <c15:dlblFieldTableCache>
                        <c:ptCount val="1"/>
                        <c:pt idx="0">
                          <c:v>-3.1</c:v>
                        </c:pt>
                      </c15:dlblFieldTableCache>
                    </c15:dlblFTEntry>
                  </c15:dlblFieldTable>
                  <c15:showDataLabelsRange val="0"/>
                </c:ext>
                <c:ext xmlns:c16="http://schemas.microsoft.com/office/drawing/2014/chart" uri="{C3380CC4-5D6E-409C-BE32-E72D297353CC}">
                  <c16:uniqueId val="{00000008-ECD1-4C11-8939-BAF390F1558E}"/>
                </c:ext>
              </c:extLst>
            </c:dLbl>
            <c:dLbl>
              <c:idx val="9"/>
              <c:tx>
                <c:strRef>
                  <c:f>Daten_Diagramme!$E$23</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{726300E0-009B-4CD1-8FA8-BD307C77306C}</c15:txfldGUID>
                      <c15:f>Daten_Diagramme!$E$23</c15:f>
                      <c15:dlblFieldTableCache>
                        <c:ptCount val="1"/>
                        <c:pt idx="0">
                          <c:v>-12.3</c:v>
                        </c:pt>
                      </c15:dlblFieldTableCache>
                    </c15:dlblFTEntry>
                  </c15:dlblFieldTable>
                  <c15:showDataLabelsRange val="0"/>
                </c:ext>
                <c:ext xmlns:c16="http://schemas.microsoft.com/office/drawing/2014/chart" uri="{C3380CC4-5D6E-409C-BE32-E72D297353CC}">
                  <c16:uniqueId val="{00000009-ECD1-4C11-8939-BAF390F1558E}"/>
                </c:ext>
              </c:extLst>
            </c:dLbl>
            <c:dLbl>
              <c:idx val="10"/>
              <c:tx>
                <c:strRef>
                  <c:f>Daten_Diagramme!$E$24</c:f>
                  <c:strCache>
                    <c:ptCount val="1"/>
                    <c:pt idx="0">
                      <c:v>-13.4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{85E831B0-0CFD-48EF-8D65-662D5CE47E94}</c15:txfldGUID>
                      <c15:f>Daten_Diagramme!$E$24</c15:f>
                      <c15:dlblFieldTableCache>
                        <c:ptCount val="1"/>
                        <c:pt idx="0">
                          <c:v>-13.4</c:v>
                        </c:pt>
                      </c15:dlblFieldTableCache>
                    </c15:dlblFTEntry>
                  </c15:dlblFieldTable>
                  <c15:showDataLabelsRange val="0"/>
                </c:ext>
                <c:ext xmlns:c16="http://schemas.microsoft.com/office/drawing/2014/chart" uri="{C3380CC4-5D6E-409C-BE32-E72D297353CC}">
                  <c16:uniqueId val="{0000000A-ECD1-4C11-8939-BAF390F1558E}"/>
                </c:ext>
              </c:extLst>
            </c:dLbl>
            <c:dLbl>
              <c:idx val="11"/>
              <c:tx>
                <c:strRef>
                  <c:f>Daten_Diagramme!$E$25</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{D362B79B-F9CA-46EF-A5A0-7C928B5F9FE1}</c15:txfldGUID>
                      <c15:f>Daten_Diagramme!$E$25</c15:f>
                      <c15:dlblFieldTableCache>
                        <c:ptCount val="1"/>
                        <c:pt idx="0">
                          <c:v>-8.0</c:v>
                        </c:pt>
                      </c15:dlblFieldTableCache>
                    </c15:dlblFTEntry>
                  </c15:dlblFieldTable>
                  <c15:showDataLabelsRange val="0"/>
                </c:ext>
                <c:ext xmlns:c16="http://schemas.microsoft.com/office/drawing/2014/chart" uri="{C3380CC4-5D6E-409C-BE32-E72D297353CC}">
                  <c16:uniqueId val="{0000000B-ECD1-4C11-8939-BAF390F1558E}"/>
                </c:ext>
              </c:extLst>
            </c:dLbl>
            <c:dLbl>
              <c:idx val="12"/>
              <c:tx>
                <c:strRef>
                  <c:f>Daten_Diagramme!$E$26</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{6FE07D8D-A4C9-4850-A1DB-C94FD43DB7F0}</c15:txfldGUID>
                      <c15:f>Daten_Diagramme!$E$26</c15:f>
                      <c15:dlblFieldTableCache>
                        <c:ptCount val="1"/>
                        <c:pt idx="0">
                          <c:v>-4.3</c:v>
                        </c:pt>
                      </c15:dlblFieldTableCache>
                    </c15:dlblFTEntry>
                  </c15:dlblFieldTable>
                  <c15:showDataLabelsRange val="0"/>
                </c:ext>
                <c:ext xmlns:c16="http://schemas.microsoft.com/office/drawing/2014/chart" uri="{C3380CC4-5D6E-409C-BE32-E72D297353CC}">
                  <c16:uniqueId val="{0000000C-ECD1-4C11-8939-BAF390F1558E}"/>
                </c:ext>
              </c:extLst>
            </c:dLbl>
            <c:dLbl>
              <c:idx val="13"/>
              <c:tx>
                <c:strRef>
                  <c:f>Daten_Diagramme!$E$27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{5C3EB76D-29D7-459B-80E6-82468B28EAB8}</c15:txfldGUID>
                      <c15:f>Daten_Diagramme!$E$27</c15:f>
                      <c15:dlblFieldTableCache>
                        <c:ptCount val="1"/>
                        <c:pt idx="0">
                          <c:v>0.6</c:v>
                        </c:pt>
                      </c15:dlblFieldTableCache>
                    </c15:dlblFTEntry>
                  </c15:dlblFieldTable>
                  <c15:showDataLabelsRange val="0"/>
                </c:ext>
                <c:ext xmlns:c16="http://schemas.microsoft.com/office/drawing/2014/chart" uri="{C3380CC4-5D6E-409C-BE32-E72D297353CC}">
                  <c16:uniqueId val="{0000000D-ECD1-4C11-8939-BAF390F1558E}"/>
                </c:ext>
              </c:extLst>
            </c:dLbl>
            <c:dLbl>
              <c:idx val="14"/>
              <c:tx>
                <c:strRef>
                  <c:f>Daten_Diagramme!$E$28</c:f>
                  <c:strCache>
                    <c:ptCount val="1"/>
                    <c:pt idx="0">
                      <c:v>11.4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{DE7A1A23-6548-474A-A090-8A8774165AE7}</c15:txfldGUID>
                      <c15:f>Daten_Diagramme!$E$28</c15:f>
                      <c15:dlblFieldTableCache>
                        <c:ptCount val="1"/>
                        <c:pt idx="0">
                          <c:v>11.4</c:v>
                        </c:pt>
                      </c15:dlblFieldTableCache>
                    </c15:dlblFTEntry>
                  </c15:dlblFieldTable>
                  <c15:showDataLabelsRange val="0"/>
                </c:ext>
                <c:ext xmlns:c16="http://schemas.microsoft.com/office/drawing/2014/chart" uri="{C3380CC4-5D6E-409C-BE32-E72D297353CC}">
                  <c16:uniqueId val="{0000000E-ECD1-4C11-8939-BAF390F1558E}"/>
                </c:ext>
              </c:extLst>
            </c:dLbl>
            <c:dLbl>
              <c:idx val="15"/>
              <c:tx>
                <c:strRef>
                  <c:f>Daten_Diagramme!$E$29</c:f>
                  <c:strCache>
                    <c:ptCount val="1"/>
                    <c:pt idx="0">
                      <c:v>-20.0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{C643E9AB-6EAA-4733-AEDC-AF51996D5D11}</c15:txfldGUID>
                      <c15:f>Daten_Diagramme!$E$29</c15:f>
                      <c15:dlblFieldTableCache>
                        <c:ptCount val="1"/>
                        <c:pt idx="0">
                          <c:v>-20.0</c:v>
                        </c:pt>
                      </c15:dlblFieldTableCache>
                    </c15:dlblFTEntry>
                  </c15:dlblFieldTable>
                  <c15:showDataLabelsRange val="0"/>
                </c:ext>
                <c:ext xmlns:c16="http://schemas.microsoft.com/office/drawing/2014/chart" uri="{C3380CC4-5D6E-409C-BE32-E72D297353CC}">
                  <c16:uniqueId val="{0000000F-ECD1-4C11-8939-BAF390F1558E}"/>
                </c:ext>
              </c:extLst>
            </c:dLbl>
            <c:dLbl>
              <c:idx val="16"/>
              <c:tx>
                <c:strRef>
                  <c:f>Daten_Diagramme!$E$30</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{E616EA30-AA18-41F3-8D72-EFB0D4A81510}</c15:txfldGUID>
                      <c15:f>Daten_Diagramme!$E$30</c15:f>
                      <c15:dlblFieldTableCache>
                        <c:ptCount val="1"/>
                        <c:pt idx="0">
                          <c:v>-1.1</c:v>
                        </c:pt>
                      </c15:dlblFieldTableCache>
                    </c15:dlblFTEntry>
                  </c15:dlblFieldTable>
                  <c15:showDataLabelsRange val="0"/>
                </c:ext>
                <c:ext xmlns:c16="http://schemas.microsoft.com/office/drawing/2014/chart" uri="{C3380CC4-5D6E-409C-BE32-E72D297353CC}">
                  <c16:uniqueId val="{00000010-ECD1-4C11-8939-BAF390F1558E}"/>
                </c:ext>
              </c:extLst>
            </c:dLbl>
            <c:dLbl>
              <c:idx val="17"/>
              <c:tx>
                <c:strRef>
                  <c:f>Daten_Diagramme!$E$31</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{78A556ED-740A-45E0-86EF-9998ACE88462}</c15:txfldGUID>
                      <c15:f>Daten_Diagramme!$E$31</c15:f>
                      <c15:dlblFieldTableCache>
                        <c:ptCount val="1"/>
                        <c:pt idx="0">
                          <c:v>10.0</c:v>
                        </c:pt>
                      </c15:dlblFieldTableCache>
                    </c15:dlblFTEntry>
                  </c15:dlblFieldTable>
                  <c15:showDataLabelsRange val="0"/>
                </c:ext>
                <c:ext xmlns:c16="http://schemas.microsoft.com/office/drawing/2014/chart" uri="{C3380CC4-5D6E-409C-BE32-E72D297353CC}">
                  <c16:uniqueId val="{00000011-ECD1-4C11-8939-BAF390F1558E}"/>
                </c:ext>
              </c:extLst>
            </c:dLbl>
            <c:dLbl>
              <c:idx val="18"/>
              <c:tx>
                <c:strRef>
                  <c:f>Daten_Diagramme!$E$32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{466808A3-4D9B-459D-A9A8-C0CA6B49883D}</c15:txfldGUID>
                      <c15:f>Daten_Diagramme!$E$32</c15:f>
                      <c15:dlblFieldTableCache>
                        <c:ptCount val="1"/>
                        <c:pt idx="0">
                          <c:v>-0.4</c:v>
                        </c:pt>
                      </c15:dlblFieldTableCache>
                    </c15:dlblFTEntry>
                  </c15:dlblFieldTable>
                  <c15:showDataLabelsRange val="0"/>
                </c:ext>
                <c:ext xmlns:c16="http://schemas.microsoft.com/office/drawing/2014/chart" uri="{C3380CC4-5D6E-409C-BE32-E72D297353CC}">
                  <c16:uniqueId val="{00000012-ECD1-4C11-8939-BAF390F1558E}"/>
                </c:ext>
              </c:extLst>
            </c:dLbl>
            <c:dLbl>
              <c:idx val="19"/>
              <c:tx>
                <c:strRef>
                  <c:f>Daten_Diagramme!$E$33</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{CFA90B53-D8BD-4D15-AE06-B3BB6D9D098F}</c15:txfldGUID>
                      <c15:f>Daten_Diagramme!$E$33</c15:f>
                      <c15:dlblFieldTableCache>
                        <c:ptCount val="1"/>
                        <c:pt idx="0">
                          <c:v>-1.0</c:v>
                        </c:pt>
                      </c15:dlblFieldTableCache>
                    </c15:dlblFTEntry>
                  </c15:dlblFieldTable>
                  <c15:showDataLabelsRange val="0"/>
                </c:ext>
                <c:ext xmlns:c16="http://schemas.microsoft.com/office/drawing/2014/chart" uri="{C3380CC4-5D6E-409C-BE32-E72D297353CC}">
                  <c16:uniqueId val="{00000013-ECD1-4C11-8939-BAF390F1558E}"/>
                </c:ext>
              </c:extLst>
            </c:dLbl>
            <c:dLbl>
              <c:idx val="20"/>
              <c:tx>
                <c:strRef>
                  <c:f>Daten_Diagramme!$E$34</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{F82207A9-2304-49BE-BEB6-0677C1979112}</c15:txfldGUID>
                      <c15:f>Daten_Diagramme!$E$34</c15:f>
                      <c15:dlblFieldTableCache>
                        <c:ptCount val="1"/>
                        <c:pt idx="0">
                          <c:v>-4.5</c:v>
                        </c:pt>
                      </c15:dlblFieldTableCache>
                    </c15:dlblFTEntry>
                  </c15:dlblFieldTable>
                  <c15:showDataLabelsRange val="0"/>
                </c:ext>
                <c:ext xmlns:c16="http://schemas.microsoft.com/office/drawing/2014/chart" uri="{C3380CC4-5D6E-409C-BE32-E72D297353CC}">
                  <c16:uniqueId val="{00000014-ECD1-4C11-8939-BAF390F1558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{75C79855-3D56-4A70-B9A2-86E050803BD8}</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ECD1-4C11-8939-BAF390F1558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{BE4FA614-D254-4067-9494-09D3111A4DD5}</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CD1-4C11-8939-BAF390F1558E}"/>
                </c:ext>
              </c:extLst>
            </c:dLbl>
            <c:dLbl>
              <c:idx val="23"/>
              <c:tx>
                <c:strRef>
                  <c:f>Daten_Diagramme!$E$37</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{E99BE9CC-7BEF-4E98-8CF9-6DAFF7EA82A4}</c15:txfldGUID>
                      <c15:f>Daten_Diagramme!$E$37</c15:f>
                      <c15:dlblFieldTableCache>
                        <c:ptCount val="1"/>
                        <c:pt idx="0">
                          <c:v>-5.5</c:v>
                        </c:pt>
                      </c15:dlblFieldTableCache>
                    </c15:dlblFTEntry>
                  </c15:dlblFieldTable>
                  <c15:showDataLabelsRange val="0"/>
                </c:ext>
                <c:ext xmlns:c16="http://schemas.microsoft.com/office/drawing/2014/chart" uri="{C3380CC4-5D6E-409C-BE32-E72D297353CC}">
                  <c16:uniqueId val="{00000017-ECD1-4C11-8939-BAF390F1558E}"/>
                </c:ext>
              </c:extLst>
            </c:dLbl>
            <c:dLbl>
              <c:idx val="24"/>
              <c:tx>
                <c:strRef>
                  <c:f>Daten_Diagramme!$E$38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{0B051348-520F-4B75-85F8-AC083039059C}</c15:txfldGUID>
                      <c15:f>Daten_Diagramme!$E$38</c15:f>
                      <c15:dlblFieldTableCache>
                        <c:ptCount val="1"/>
                        <c:pt idx="0">
                          <c:v>0.4</c:v>
                        </c:pt>
                      </c15:dlblFieldTableCache>
                    </c15:dlblFTEntry>
                  </c15:dlblFieldTable>
                  <c15:showDataLabelsRange val="0"/>
                </c:ext>
                <c:ext xmlns:c16="http://schemas.microsoft.com/office/drawing/2014/chart" uri="{C3380CC4-5D6E-409C-BE32-E72D297353CC}">
                  <c16:uniqueId val="{00000018-ECD1-4C11-8939-BAF390F1558E}"/>
                </c:ext>
              </c:extLst>
            </c:dLbl>
            <c:dLbl>
              <c:idx val="25"/>
              <c:tx>
                <c:strRef>
                  <c:f>Daten_Diagramme!$E$39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{23DFBAFD-04B8-41D5-BB6A-FD4A9C985B29}</c15:txfldGUID>
                      <c15:f>Daten_Diagramme!$E$39</c15:f>
                      <c15:dlblFieldTableCache>
                        <c:ptCount val="1"/>
                        <c:pt idx="0">
                          <c:v>-4.0</c:v>
                        </c:pt>
                      </c15:dlblFieldTableCache>
                    </c15:dlblFTEntry>
                  </c15:dlblFieldTable>
                  <c15:showDataLabelsRange val="0"/>
                </c:ext>
                <c:ext xmlns:c16="http://schemas.microsoft.com/office/drawing/2014/chart" uri="{C3380CC4-5D6E-409C-BE32-E72D297353CC}">
                  <c16:uniqueId val="{00000019-ECD1-4C11-8939-BAF390F1558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{1CA2C73A-1F1F-4781-B0B8-FA63149F7287}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CD1-4C11-8939-BAF390F1558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{B2E2A46D-B87A-4468-86EB-2E55EE44D349}</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CD1-4C11-8939-BAF390F1558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{9D66BCF2-25B1-484E-A1C2-F8C393EFC225}</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CD1-4C11-8939-BAF390F1558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{30686DA1-3D02-4E34-A217-53BC59F06DB2}</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CD1-4C11-8939-BAF390F1558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{4B50AF9A-9158-4749-B134-810CECFECD9D}</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CD1-4C11-8939-BAF390F1558E}"/>
                </c:ext>
              </c:extLst>
            </c:dLbl>
            <c:dLbl>
              <c:idx val="31"/>
              <c:tx>
                <c:strRef>
                  <c:f>Daten_Diagramme!$E$45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{2DD6BEDF-C7BF-41DC-A8A0-AE8162944D01}</c15:txfldGUID>
                      <c15:f>Daten_Diagramme!$E$45</c15:f>
                      <c15:dlblFieldTableCache>
                        <c:ptCount val="1"/>
                        <c:pt idx="0">
                          <c:v>-4.0</c:v>
                        </c:pt>
                      </c15:dlblFieldTableCache>
                    </c15:dlblFTEntry>
                  </c15:dlblFieldTable>
                  <c15:showDataLabelsRange val="0"/>
                </c:ext>
                <c:ext xmlns:c16="http://schemas.microsoft.com/office/drawing/2014/chart" uri="{C3380CC4-5D6E-409C-BE32-E72D297353CC}">
                  <c16:uniqueId val="{0000001F-ECD1-4C11-8939-BAF390F155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-3.5025706940874035</c:v>
                </c:pt>
                <c:pt idx="1">
                  <c:v>-5.5292259083728279</c:v>
                </c:pt>
                <c:pt idx="2">
                  <c:v>1.2048192771084338</c:v>
                </c:pt>
                <c:pt idx="3">
                  <c:v>0</c:v>
                </c:pt>
                <c:pt idx="4">
                  <c:v>6.7415730337078648</c:v>
                </c:pt>
                <c:pt idx="5">
                  <c:v>-5.4263565891472867</c:v>
                </c:pt>
                <c:pt idx="6">
                  <c:v>2.1739130434782608</c:v>
                </c:pt>
                <c:pt idx="7">
                  <c:v>0.60422960725075525</c:v>
                </c:pt>
                <c:pt idx="8">
                  <c:v>-3.0890804597701149</c:v>
                </c:pt>
                <c:pt idx="9">
                  <c:v>-12.34375</c:v>
                </c:pt>
                <c:pt idx="10">
                  <c:v>-13.356461405030355</c:v>
                </c:pt>
                <c:pt idx="11">
                  <c:v>-8.0213903743315509</c:v>
                </c:pt>
                <c:pt idx="12">
                  <c:v>-4.301075268817204</c:v>
                </c:pt>
                <c:pt idx="13">
                  <c:v>0.56285178236397748</c:v>
                </c:pt>
                <c:pt idx="14">
                  <c:v>11.447368421052632</c:v>
                </c:pt>
                <c:pt idx="15">
                  <c:v>-20</c:v>
                </c:pt>
                <c:pt idx="16">
                  <c:v>-1.0600706713780919</c:v>
                </c:pt>
                <c:pt idx="17">
                  <c:v>10</c:v>
                </c:pt>
                <c:pt idx="18">
                  <c:v>-0.43196544276457882</c:v>
                </c:pt>
                <c:pt idx="19">
                  <c:v>-1.0067114093959733</c:v>
                </c:pt>
                <c:pt idx="20">
                  <c:v>-4.5045045045045047</c:v>
                </c:pt>
                <c:pt idx="21">
                  <c:v>0</c:v>
                </c:pt>
                <c:pt idx="23">
                  <c:v>-5.5292259083728279</c:v>
                </c:pt>
                <c:pt idx="24">
                  <c:v>0.39277297721916732</c:v>
                </c:pt>
                <c:pt idx="25">
                  <c:v>-3.9973082099596233</c:v>
                </c:pt>
              </c:numCache>
            </c:numRef>
          </c:val>
          <c:extLst>
            <c:ext xmlns:c16="http://schemas.microsoft.com/office/drawing/2014/chart" uri="{C3380CC4-5D6E-409C-BE32-E72D297353CC}">
              <c16:uniqueId val="{00000020-ECD1-4C11-8939-BAF390F1558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{14FF18F5-A5F6-4E5C-B287-5B2E09F5FE83}</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CD1-4C11-8939-BAF390F1558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{AF04B14D-66CF-4F46-A87B-F68D9257FE5B}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CD1-4C11-8939-BAF390F1558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{232F512E-4F9D-427A-A2BE-D192FF1AF18C}</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CD1-4C11-8939-BAF390F1558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{A85063C1-9072-455F-8D01-0EEA7177EDE4}</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CD1-4C11-8939-BAF390F1558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{F1E3F015-282D-4C9E-9B9E-9462052E43DE}</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CD1-4C11-8939-BAF390F1558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{F50CFB91-ED06-4441-A532-8D6E07B62C68}</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CD1-4C11-8939-BAF390F1558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{B59ECEB1-5A22-4725-AEF1-F39311DBC93A}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CD1-4C11-8939-BAF390F1558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{0717B39C-F4E2-4505-A698-9180952BEAF0}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CD1-4C11-8939-BAF390F1558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{E1496D36-699C-4A56-9A67-BBBEB9E18071}</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CD1-4C11-8939-BAF390F1558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{BFA8CEFC-F983-4A21-80EA-FE6188CB9187}</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CD1-4C11-8939-BAF390F1558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{88AA8317-77FB-496C-A504-C881E668F28B}</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CD1-4C11-8939-BAF390F1558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{22BF0C66-2CB2-4C9F-BEA5-FC0D48DCC974}</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CD1-4C11-8939-BAF390F1558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{F37FD228-2D72-443B-B104-0976941CFA08}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CD1-4C11-8939-BAF390F1558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{71B62623-3C34-4628-B25A-501FCE1AAE5C}</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CD1-4C11-8939-BAF390F1558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{40FABCEF-AEFC-4C4A-9E9B-FF06F23C896A}</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CD1-4C11-8939-BAF390F1558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{3A8F1D2C-D0B4-4CC6-8D33-C22768FB1139}</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CD1-4C11-8939-BAF390F1558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{DCAC03DD-91F5-49D1-A734-6A7237D8F418}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CD1-4C11-8939-BAF390F1558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{B3B7EE31-BC1B-49A1-945B-7B2E3BBF6199}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CD1-4C11-8939-BAF390F1558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{5D54F87C-D971-40A2-9DEC-E57CBAD73AC4}</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CD1-4C11-8939-BAF390F1558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{B80D534C-DA1A-4F1B-8287-BB53617CA914}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CD1-4C11-8939-BAF390F1558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{F5001447-522E-4A40-9A8B-2FC7BB8F7181}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CD1-4C11-8939-BAF390F1558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{E76E84C6-30FF-42D4-BECB-8B425158490D}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CD1-4C11-8939-BAF390F1558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{8FACD17B-7695-43C9-97D8-38F82E9FF93F}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CD1-4C11-8939-BAF390F1558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{6609ECD7-2017-471A-85AF-081AC98D7635}</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CD1-4C11-8939-BAF390F1558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{14AEB520-0CEE-4E9D-A5A4-92668E4DEDE9}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CD1-4C11-8939-BAF390F1558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{60109BB2-317A-48E4-82C3-20BC9E0B69EB}</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CD1-4C11-8939-BAF390F1558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{54B5810C-E263-436E-A8A1-64AD64F6E09B}</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CD1-4C11-8939-BAF390F1558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{EC0B5445-AD5D-4CA2-813E-65002517E7CF}</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CD1-4C11-8939-BAF390F1558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{888B1236-B08A-44D9-A449-C06014DC7CB2}</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CD1-4C11-8939-BAF390F1558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{FEE62ED9-D84C-4CCC-918F-E49BB877C914}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CD1-4C11-8939-BAF390F1558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{EF32B7FE-764D-441F-90D3-470C6926D3A8}</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CD1-4C11-8939-BAF390F1558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{A5AEED93-0198-4A18-BA59-CEEFEFCAC424}</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CD1-4C11-8939-BAF390F155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CD1-4C11-8939-BAF390F1558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CD1-4C11-8939-BAF390F1558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{61DA74A1-7797-4F10-869D-E40B2912AE31}</c15:txfldGUID>
                      <c15:f>Diagramm!$I$46</c15:f>
                      <c15:dlblFieldTableCache>
                        <c:ptCount val="1"/>
                      </c15:dlblFieldTableCache>
                    </c15:dlblFTEntry>
                  </c15:dlblFieldTable>
                  <c15:showDataLabelsRange val="0"/>
                </c:ext>
                <c:ext xmlns:c16="http://schemas.microsoft.com/office/drawing/2014/chart" uri="{C3380CC4-5D6E-409C-BE32-E72D297353CC}">
                  <c16:uniqueId val="{00000000-1B61-49F6-B9F8-05D4C2C68898}"/>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{03FDBC55-35EA-434D-9438-EF5658D98780}</c15:txfldGUID>
                      <c15:f>Diagramm!$I$47</c15:f>
                      <c15:dlblFieldTableCache>
                        <c:ptCount val="1"/>
                      </c15:dlblFieldTableCache>
                    </c15:dlblFTEntry>
                  </c15:dlblFieldTable>
                  <c15:showDataLabelsRange val="0"/>
                </c:ext>
                <c:ext xmlns:c16="http://schemas.microsoft.com/office/drawing/2014/chart" uri="{C3380CC4-5D6E-409C-BE32-E72D297353CC}">
                  <c16:uniqueId val="{00000001-1B61-49F6-B9F8-05D4C2C68898}"/>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{D915A47B-4C4C-4D30-966E-50DDCF34C587}</c15:txfldGUID>
                      <c15:f>Diagramm!$I$48</c15:f>
                      <c15:dlblFieldTableCache>
                        <c:ptCount val="1"/>
                      </c15:dlblFieldTableCache>
                    </c15:dlblFTEntry>
                  </c15:dlblFieldTable>
                  <c15:showDataLabelsRange val="0"/>
                </c:ext>
                <c:ext xmlns:c16="http://schemas.microsoft.com/office/drawing/2014/chart" uri="{C3380CC4-5D6E-409C-BE32-E72D297353CC}">
                  <c16:uniqueId val="{00000002-1B61-49F6-B9F8-05D4C2C68898}"/>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{6D0E2C14-362B-4A40-BF9B-E97F6A597353}</c15:txfldGUID>
                      <c15:f>Diagramm!$I$49</c15:f>
                      <c15:dlblFieldTableCache>
                        <c:ptCount val="1"/>
                      </c15:dlblFieldTableCache>
                    </c15:dlblFTEntry>
                  </c15:dlblFieldTable>
                  <c15:showDataLabelsRange val="0"/>
                </c:ext>
                <c:ext xmlns:c16="http://schemas.microsoft.com/office/drawing/2014/chart" uri="{C3380CC4-5D6E-409C-BE32-E72D297353CC}">
                  <c16:uniqueId val="{00000003-1B61-49F6-B9F8-05D4C2C68898}"/>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{6517B0CC-72B8-4133-86DF-39469A83B3EA}</c15:txfldGUID>
                      <c15:f>Diagramm!$I$50</c15:f>
                      <c15:dlblFieldTableCache>
                        <c:ptCount val="1"/>
                      </c15:dlblFieldTableCache>
                    </c15:dlblFTEntry>
                  </c15:dlblFieldTable>
                  <c15:showDataLabelsRange val="0"/>
                </c:ext>
                <c:ext xmlns:c16="http://schemas.microsoft.com/office/drawing/2014/chart" uri="{C3380CC4-5D6E-409C-BE32-E72D297353CC}">
                  <c16:uniqueId val="{00000004-1B61-49F6-B9F8-05D4C2C68898}"/>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{E372747E-918F-4481-A9DB-F8939D50158B}</c15:txfldGUID>
                      <c15:f>Diagramm!$I$51</c15:f>
                      <c15:dlblFieldTableCache>
                        <c:ptCount val="1"/>
                      </c15:dlblFieldTableCache>
                    </c15:dlblFTEntry>
                  </c15:dlblFieldTable>
                  <c15:showDataLabelsRange val="0"/>
                </c:ext>
                <c:ext xmlns:c16="http://schemas.microsoft.com/office/drawing/2014/chart" uri="{C3380CC4-5D6E-409C-BE32-E72D297353CC}">
                  <c16:uniqueId val="{00000005-1B61-49F6-B9F8-05D4C2C68898}"/>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{785C5302-F0DD-4422-B467-CB36CAFC1E9A}</c15:txfldGUID>
                      <c15:f>Diagramm!$I$52</c15:f>
                      <c15:dlblFieldTableCache>
                        <c:ptCount val="1"/>
                      </c15:dlblFieldTableCache>
                    </c15:dlblFTEntry>
                  </c15:dlblFieldTable>
                  <c15:showDataLabelsRange val="0"/>
                </c:ext>
                <c:ext xmlns:c16="http://schemas.microsoft.com/office/drawing/2014/chart" uri="{C3380CC4-5D6E-409C-BE32-E72D297353CC}">
                  <c16:uniqueId val="{00000006-1B61-49F6-B9F8-05D4C2C68898}"/>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{B756170B-88D5-49E8-9525-3CE5AE33E17B}</c15:txfldGUID>
                      <c15:f>Diagramm!$I$53</c15:f>
                      <c15:dlblFieldTableCache>
                        <c:ptCount val="1"/>
                      </c15:dlblFieldTableCache>
                    </c15:dlblFTEntry>
                  </c15:dlblFieldTable>
                  <c15:showDataLabelsRange val="0"/>
                </c:ext>
                <c:ext xmlns:c16="http://schemas.microsoft.com/office/drawing/2014/chart" uri="{C3380CC4-5D6E-409C-BE32-E72D297353CC}">
                  <c16:uniqueId val="{00000007-1B61-49F6-B9F8-05D4C2C68898}"/>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{A59FD6F9-79AA-4550-96B5-F276F9D2F342}</c15:txfldGUID>
                      <c15:f>Diagramm!$I$54</c15:f>
                      <c15:dlblFieldTableCache>
                        <c:ptCount val="1"/>
                      </c15:dlblFieldTableCache>
                    </c15:dlblFTEntry>
                  </c15:dlblFieldTable>
                  <c15:showDataLabelsRange val="0"/>
                </c:ext>
                <c:ext xmlns:c16="http://schemas.microsoft.com/office/drawing/2014/chart" uri="{C3380CC4-5D6E-409C-BE32-E72D297353CC}">
                  <c16:uniqueId val="{00000008-1B61-49F6-B9F8-05D4C2C68898}"/>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{95CA7924-D4B5-4DE4-9A21-5547AFBAF8A0}</c15:txfldGUID>
                      <c15:f>Diagramm!$I$55</c15:f>
                      <c15:dlblFieldTableCache>
                        <c:ptCount val="1"/>
                      </c15:dlblFieldTableCache>
                    </c15:dlblFTEntry>
                  </c15:dlblFieldTable>
                  <c15:showDataLabelsRange val="0"/>
                </c:ext>
                <c:ext xmlns:c16="http://schemas.microsoft.com/office/drawing/2014/chart" uri="{C3380CC4-5D6E-409C-BE32-E72D297353CC}">
                  <c16:uniqueId val="{00000009-1B61-49F6-B9F8-05D4C2C68898}"/>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{1115982A-CCB1-42DA-8243-7FB723A14952}</c15:txfldGUID>
                      <c15:f>Diagramm!$I$56</c15:f>
                      <c15:dlblFieldTableCache>
                        <c:ptCount val="1"/>
                      </c15:dlblFieldTableCache>
                    </c15:dlblFTEntry>
                  </c15:dlblFieldTable>
                  <c15:showDataLabelsRange val="0"/>
                </c:ext>
                <c:ext xmlns:c16="http://schemas.microsoft.com/office/drawing/2014/chart" uri="{C3380CC4-5D6E-409C-BE32-E72D297353CC}">
                  <c16:uniqueId val="{0000000A-1B61-49F6-B9F8-05D4C2C68898}"/>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{9A4E3A7E-E1A5-44ED-A87D-2A12896629CA}</c15:txfldGUID>
                      <c15:f>Diagramm!$I$57</c15:f>
                      <c15:dlblFieldTableCache>
                        <c:ptCount val="1"/>
                      </c15:dlblFieldTableCache>
                    </c15:dlblFTEntry>
                  </c15:dlblFieldTable>
                  <c15:showDataLabelsRange val="0"/>
                </c:ext>
                <c:ext xmlns:c16="http://schemas.microsoft.com/office/drawing/2014/chart" uri="{C3380CC4-5D6E-409C-BE32-E72D297353CC}">
                  <c16:uniqueId val="{0000000B-1B61-49F6-B9F8-05D4C2C68898}"/>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{84669B70-FD09-4410-AF13-2314239739D6}</c15:txfldGUID>
                      <c15:f>Diagramm!$I$58</c15:f>
                      <c15:dlblFieldTableCache>
                        <c:ptCount val="1"/>
                      </c15:dlblFieldTableCache>
                    </c15:dlblFTEntry>
                  </c15:dlblFieldTable>
                  <c15:showDataLabelsRange val="0"/>
                </c:ext>
                <c:ext xmlns:c16="http://schemas.microsoft.com/office/drawing/2014/chart" uri="{C3380CC4-5D6E-409C-BE32-E72D297353CC}">
                  <c16:uniqueId val="{0000000C-1B61-49F6-B9F8-05D4C2C68898}"/>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{F7AFDE6C-E267-452F-9BC5-5A486C7F5221}</c15:txfldGUID>
                      <c15:f>Diagramm!$I$59</c15:f>
                      <c15:dlblFieldTableCache>
                        <c:ptCount val="1"/>
                      </c15:dlblFieldTableCache>
                    </c15:dlblFTEntry>
                  </c15:dlblFieldTable>
                  <c15:showDataLabelsRange val="0"/>
                </c:ext>
                <c:ext xmlns:c16="http://schemas.microsoft.com/office/drawing/2014/chart" uri="{C3380CC4-5D6E-409C-BE32-E72D297353CC}">
                  <c16:uniqueId val="{0000000D-1B61-49F6-B9F8-05D4C2C68898}"/>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{AA46B14F-167B-4336-836B-CC9AF8A39FFF}</c15:txfldGUID>
                      <c15:f>Diagramm!$I$60</c15:f>
                      <c15:dlblFieldTableCache>
                        <c:ptCount val="1"/>
                      </c15:dlblFieldTableCache>
                    </c15:dlblFTEntry>
                  </c15:dlblFieldTable>
                  <c15:showDataLabelsRange val="0"/>
                </c:ext>
                <c:ext xmlns:c16="http://schemas.microsoft.com/office/drawing/2014/chart" uri="{C3380CC4-5D6E-409C-BE32-E72D297353CC}">
                  <c16:uniqueId val="{0000000E-1B61-49F6-B9F8-05D4C2C68898}"/>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{2D7865C0-7E27-47DA-9202-2EB0D00B1967}</c15:txfldGUID>
                      <c15:f>Diagramm!$I$61</c15:f>
                      <c15:dlblFieldTableCache>
                        <c:ptCount val="1"/>
                      </c15:dlblFieldTableCache>
                    </c15:dlblFTEntry>
                  </c15:dlblFieldTable>
                  <c15:showDataLabelsRange val="0"/>
                </c:ext>
                <c:ext xmlns:c16="http://schemas.microsoft.com/office/drawing/2014/chart" uri="{C3380CC4-5D6E-409C-BE32-E72D297353CC}">
                  <c16:uniqueId val="{0000000F-1B61-49F6-B9F8-05D4C2C68898}"/>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{8E9C6AA2-F830-41F6-8510-7AE7482D5412}</c15:txfldGUID>
                      <c15:f>Diagramm!$I$62</c15:f>
                      <c15:dlblFieldTableCache>
                        <c:ptCount val="1"/>
                      </c15:dlblFieldTableCache>
                    </c15:dlblFTEntry>
                  </c15:dlblFieldTable>
                  <c15:showDataLabelsRange val="0"/>
                </c:ext>
                <c:ext xmlns:c16="http://schemas.microsoft.com/office/drawing/2014/chart" uri="{C3380CC4-5D6E-409C-BE32-E72D297353CC}">
                  <c16:uniqueId val="{00000010-1B61-49F6-B9F8-05D4C2C68898}"/>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{5767039D-6944-4813-A38B-A2CD5000FF5E}</c15:txfldGUID>
                      <c15:f>Diagramm!$I$63</c15:f>
                      <c15:dlblFieldTableCache>
                        <c:ptCount val="1"/>
                      </c15:dlblFieldTableCache>
                    </c15:dlblFTEntry>
                  </c15:dlblFieldTable>
                  <c15:showDataLabelsRange val="0"/>
                </c:ext>
                <c:ext xmlns:c16="http://schemas.microsoft.com/office/drawing/2014/chart" uri="{C3380CC4-5D6E-409C-BE32-E72D297353CC}">
                  <c16:uniqueId val="{00000011-1B61-49F6-B9F8-05D4C2C68898}"/>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{F323E6BC-5223-487C-97E3-C68008942078}</c15:txfldGUID>
                      <c15:f>Diagramm!$I$64</c15:f>
                      <c15:dlblFieldTableCache>
                        <c:ptCount val="1"/>
                      </c15:dlblFieldTableCache>
                    </c15:dlblFTEntry>
                  </c15:dlblFieldTable>
                  <c15:showDataLabelsRange val="0"/>
                </c:ext>
                <c:ext xmlns:c16="http://schemas.microsoft.com/office/drawing/2014/chart" uri="{C3380CC4-5D6E-409C-BE32-E72D297353CC}">
                  <c16:uniqueId val="{00000012-1B61-49F6-B9F8-05D4C2C68898}"/>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{D0C253DC-153D-4384-878B-F7D9D555C4E5}</c15:txfldGUID>
                      <c15:f>Diagramm!$I$65</c15:f>
                      <c15:dlblFieldTableCache>
                        <c:ptCount val="1"/>
                      </c15:dlblFieldTableCache>
                    </c15:dlblFTEntry>
                  </c15:dlblFieldTable>
                  <c15:showDataLabelsRange val="0"/>
                </c:ext>
                <c:ext xmlns:c16="http://schemas.microsoft.com/office/drawing/2014/chart" uri="{C3380CC4-5D6E-409C-BE32-E72D297353CC}">
                  <c16:uniqueId val="{00000013-1B61-49F6-B9F8-05D4C2C68898}"/>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{80C5B705-A828-4736-BF2B-8A72D5D61F2E}</c15:txfldGUID>
                      <c15:f>Diagramm!$I$66</c15:f>
                      <c15:dlblFieldTableCache>
                        <c:ptCount val="1"/>
                      </c15:dlblFieldTableCache>
                    </c15:dlblFTEntry>
                  </c15:dlblFieldTable>
                  <c15:showDataLabelsRange val="0"/>
                </c:ext>
                <c:ext xmlns:c16="http://schemas.microsoft.com/office/drawing/2014/chart" uri="{C3380CC4-5D6E-409C-BE32-E72D297353CC}">
                  <c16:uniqueId val="{00000014-1B61-49F6-B9F8-05D4C2C68898}"/>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{F9C6240F-620D-4340-9029-23840BA71248}</c15:txfldGUID>
                      <c15:f>Diagramm!$I$67</c15:f>
                      <c15:dlblFieldTableCache>
                        <c:ptCount val="1"/>
                      </c15:dlblFieldTableCache>
                    </c15:dlblFTEntry>
                  </c15:dlblFieldTable>
                  <c15:showDataLabelsRange val="0"/>
                </c:ext>
                <c:ext xmlns:c16="http://schemas.microsoft.com/office/drawing/2014/chart" uri="{C3380CC4-5D6E-409C-BE32-E72D297353CC}">
                  <c16:uniqueId val="{00000015-1B61-49F6-B9F8-05D4C2C6889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1B61-49F6-B9F8-05D4C2C68898}"/>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{6DDFCB94-F2D6-4099-AE90-69BD9A894568}</c15:txfldGUID>
                      <c15:f>Diagramm!$K$46</c15:f>
                      <c15:dlblFieldTableCache>
                        <c:ptCount val="1"/>
                      </c15:dlblFieldTableCache>
                    </c15:dlblFTEntry>
                  </c15:dlblFieldTable>
                  <c15:showDataLabelsRange val="0"/>
                </c:ext>
                <c:ext xmlns:c16="http://schemas.microsoft.com/office/drawing/2014/chart" uri="{C3380CC4-5D6E-409C-BE32-E72D297353CC}">
                  <c16:uniqueId val="{00000017-1B61-49F6-B9F8-05D4C2C68898}"/>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{5FAC9949-ABDD-464B-8E0C-8F530EC1A5FD}</c15:txfldGUID>
                      <c15:f>Diagramm!$K$47</c15:f>
                      <c15:dlblFieldTableCache>
                        <c:ptCount val="1"/>
                      </c15:dlblFieldTableCache>
                    </c15:dlblFTEntry>
                  </c15:dlblFieldTable>
                  <c15:showDataLabelsRange val="0"/>
                </c:ext>
                <c:ext xmlns:c16="http://schemas.microsoft.com/office/drawing/2014/chart" uri="{C3380CC4-5D6E-409C-BE32-E72D297353CC}">
                  <c16:uniqueId val="{00000018-1B61-49F6-B9F8-05D4C2C68898}"/>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{72783BDB-79F8-4443-8900-8935ECA34DB1}</c15:txfldGUID>
                      <c15:f>Diagramm!$K$48</c15:f>
                      <c15:dlblFieldTableCache>
                        <c:ptCount val="1"/>
                      </c15:dlblFieldTableCache>
                    </c15:dlblFTEntry>
                  </c15:dlblFieldTable>
                  <c15:showDataLabelsRange val="0"/>
                </c:ext>
                <c:ext xmlns:c16="http://schemas.microsoft.com/office/drawing/2014/chart" uri="{C3380CC4-5D6E-409C-BE32-E72D297353CC}">
                  <c16:uniqueId val="{00000019-1B61-49F6-B9F8-05D4C2C68898}"/>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{3C9D137B-2D3A-43E5-9ABA-3442CD82B854}</c15:txfldGUID>
                      <c15:f>Diagramm!$K$49</c15:f>
                      <c15:dlblFieldTableCache>
                        <c:ptCount val="1"/>
                      </c15:dlblFieldTableCache>
                    </c15:dlblFTEntry>
                  </c15:dlblFieldTable>
                  <c15:showDataLabelsRange val="0"/>
                </c:ext>
                <c:ext xmlns:c16="http://schemas.microsoft.com/office/drawing/2014/chart" uri="{C3380CC4-5D6E-409C-BE32-E72D297353CC}">
                  <c16:uniqueId val="{0000001A-1B61-49F6-B9F8-05D4C2C68898}"/>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{C8CCD65E-1497-4D17-A632-639C5B15AE07}</c15:txfldGUID>
                      <c15:f>Diagramm!$K$50</c15:f>
                      <c15:dlblFieldTableCache>
                        <c:ptCount val="1"/>
                      </c15:dlblFieldTableCache>
                    </c15:dlblFTEntry>
                  </c15:dlblFieldTable>
                  <c15:showDataLabelsRange val="0"/>
                </c:ext>
                <c:ext xmlns:c16="http://schemas.microsoft.com/office/drawing/2014/chart" uri="{C3380CC4-5D6E-409C-BE32-E72D297353CC}">
                  <c16:uniqueId val="{0000001B-1B61-49F6-B9F8-05D4C2C68898}"/>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{F171838C-4F5B-4D2C-94ED-683B4054DA20}</c15:txfldGUID>
                      <c15:f>Diagramm!$K$51</c15:f>
                      <c15:dlblFieldTableCache>
                        <c:ptCount val="1"/>
                      </c15:dlblFieldTableCache>
                    </c15:dlblFTEntry>
                  </c15:dlblFieldTable>
                  <c15:showDataLabelsRange val="0"/>
                </c:ext>
                <c:ext xmlns:c16="http://schemas.microsoft.com/office/drawing/2014/chart" uri="{C3380CC4-5D6E-409C-BE32-E72D297353CC}">
                  <c16:uniqueId val="{0000001C-1B61-49F6-B9F8-05D4C2C68898}"/>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{FDDB3F9E-00FD-4254-9D55-DFE28980048A}</c15:txfldGUID>
                      <c15:f>Diagramm!$K$52</c15:f>
                      <c15:dlblFieldTableCache>
                        <c:ptCount val="1"/>
                      </c15:dlblFieldTableCache>
                    </c15:dlblFTEntry>
                  </c15:dlblFieldTable>
                  <c15:showDataLabelsRange val="0"/>
                </c:ext>
                <c:ext xmlns:c16="http://schemas.microsoft.com/office/drawing/2014/chart" uri="{C3380CC4-5D6E-409C-BE32-E72D297353CC}">
                  <c16:uniqueId val="{0000001D-1B61-49F6-B9F8-05D4C2C68898}"/>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{FE12E639-AD73-48CE-98C2-557C357E5E33}</c15:txfldGUID>
                      <c15:f>Diagramm!$K$53</c15:f>
                      <c15:dlblFieldTableCache>
                        <c:ptCount val="1"/>
                      </c15:dlblFieldTableCache>
                    </c15:dlblFTEntry>
                  </c15:dlblFieldTable>
                  <c15:showDataLabelsRange val="0"/>
                </c:ext>
                <c:ext xmlns:c16="http://schemas.microsoft.com/office/drawing/2014/chart" uri="{C3380CC4-5D6E-409C-BE32-E72D297353CC}">
                  <c16:uniqueId val="{0000001E-1B61-49F6-B9F8-05D4C2C68898}"/>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{64A510A8-26F1-46D3-A211-CDDC51B9F92E}</c15:txfldGUID>
                      <c15:f>Diagramm!$K$54</c15:f>
                      <c15:dlblFieldTableCache>
                        <c:ptCount val="1"/>
                      </c15:dlblFieldTableCache>
                    </c15:dlblFTEntry>
                  </c15:dlblFieldTable>
                  <c15:showDataLabelsRange val="0"/>
                </c:ext>
                <c:ext xmlns:c16="http://schemas.microsoft.com/office/drawing/2014/chart" uri="{C3380CC4-5D6E-409C-BE32-E72D297353CC}">
                  <c16:uniqueId val="{0000001F-1B61-49F6-B9F8-05D4C2C68898}"/>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{42211072-F0BC-4F5E-8143-8DB80F1F03B9}</c15:txfldGUID>
                      <c15:f>Diagramm!$K$55</c15:f>
                      <c15:dlblFieldTableCache>
                        <c:ptCount val="1"/>
                      </c15:dlblFieldTableCache>
                    </c15:dlblFTEntry>
                  </c15:dlblFieldTable>
                  <c15:showDataLabelsRange val="0"/>
                </c:ext>
                <c:ext xmlns:c16="http://schemas.microsoft.com/office/drawing/2014/chart" uri="{C3380CC4-5D6E-409C-BE32-E72D297353CC}">
                  <c16:uniqueId val="{00000020-1B61-49F6-B9F8-05D4C2C68898}"/>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{892E4B81-8BF2-4399-9E90-B5FB75DEC387}</c15:txfldGUID>
                      <c15:f>Diagramm!$K$56</c15:f>
                      <c15:dlblFieldTableCache>
                        <c:ptCount val="1"/>
                      </c15:dlblFieldTableCache>
                    </c15:dlblFTEntry>
                  </c15:dlblFieldTable>
                  <c15:showDataLabelsRange val="0"/>
                </c:ext>
                <c:ext xmlns:c16="http://schemas.microsoft.com/office/drawing/2014/chart" uri="{C3380CC4-5D6E-409C-BE32-E72D297353CC}">
                  <c16:uniqueId val="{00000021-1B61-49F6-B9F8-05D4C2C68898}"/>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{E6BBFA2B-A195-4F10-8A42-D5CDA2BFDFE7}</c15:txfldGUID>
                      <c15:f>Diagramm!$K$57</c15:f>
                      <c15:dlblFieldTableCache>
                        <c:ptCount val="1"/>
                      </c15:dlblFieldTableCache>
                    </c15:dlblFTEntry>
                  </c15:dlblFieldTable>
                  <c15:showDataLabelsRange val="0"/>
                </c:ext>
                <c:ext xmlns:c16="http://schemas.microsoft.com/office/drawing/2014/chart" uri="{C3380CC4-5D6E-409C-BE32-E72D297353CC}">
                  <c16:uniqueId val="{00000022-1B61-49F6-B9F8-05D4C2C68898}"/>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{F328073F-9090-4D35-9DC4-25CE8A5A5B3F}</c15:txfldGUID>
                      <c15:f>Diagramm!$K$58</c15:f>
                      <c15:dlblFieldTableCache>
                        <c:ptCount val="1"/>
                      </c15:dlblFieldTableCache>
                    </c15:dlblFTEntry>
                  </c15:dlblFieldTable>
                  <c15:showDataLabelsRange val="0"/>
                </c:ext>
                <c:ext xmlns:c16="http://schemas.microsoft.com/office/drawing/2014/chart" uri="{C3380CC4-5D6E-409C-BE32-E72D297353CC}">
                  <c16:uniqueId val="{00000023-1B61-49F6-B9F8-05D4C2C68898}"/>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{D422186D-E3B4-493D-9141-CFB3EE41F8BF}</c15:txfldGUID>
                      <c15:f>Diagramm!$K$59</c15:f>
                      <c15:dlblFieldTableCache>
                        <c:ptCount val="1"/>
                      </c15:dlblFieldTableCache>
                    </c15:dlblFTEntry>
                  </c15:dlblFieldTable>
                  <c15:showDataLabelsRange val="0"/>
                </c:ext>
                <c:ext xmlns:c16="http://schemas.microsoft.com/office/drawing/2014/chart" uri="{C3380CC4-5D6E-409C-BE32-E72D297353CC}">
                  <c16:uniqueId val="{00000024-1B61-49F6-B9F8-05D4C2C68898}"/>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{3E36E345-29D8-4387-B4C9-0C1775224C41}</c15:txfldGUID>
                      <c15:f>Diagramm!$K$60</c15:f>
                      <c15:dlblFieldTableCache>
                        <c:ptCount val="1"/>
                      </c15:dlblFieldTableCache>
                    </c15:dlblFTEntry>
                  </c15:dlblFieldTable>
                  <c15:showDataLabelsRange val="0"/>
                </c:ext>
                <c:ext xmlns:c16="http://schemas.microsoft.com/office/drawing/2014/chart" uri="{C3380CC4-5D6E-409C-BE32-E72D297353CC}">
                  <c16:uniqueId val="{00000025-1B61-49F6-B9F8-05D4C2C68898}"/>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{6E41D4A4-4F02-4D8B-ADE7-3E86B30ED374}</c15:txfldGUID>
                      <c15:f>Diagramm!$K$61</c15:f>
                      <c15:dlblFieldTableCache>
                        <c:ptCount val="1"/>
                      </c15:dlblFieldTableCache>
                    </c15:dlblFTEntry>
                  </c15:dlblFieldTable>
                  <c15:showDataLabelsRange val="0"/>
                </c:ext>
                <c:ext xmlns:c16="http://schemas.microsoft.com/office/drawing/2014/chart" uri="{C3380CC4-5D6E-409C-BE32-E72D297353CC}">
                  <c16:uniqueId val="{00000026-1B61-49F6-B9F8-05D4C2C68898}"/>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{3CC43B35-21D7-4959-9724-1508F3F7AFD9}</c15:txfldGUID>
                      <c15:f>Diagramm!$K$62</c15:f>
                      <c15:dlblFieldTableCache>
                        <c:ptCount val="1"/>
                      </c15:dlblFieldTableCache>
                    </c15:dlblFTEntry>
                  </c15:dlblFieldTable>
                  <c15:showDataLabelsRange val="0"/>
                </c:ext>
                <c:ext xmlns:c16="http://schemas.microsoft.com/office/drawing/2014/chart" uri="{C3380CC4-5D6E-409C-BE32-E72D297353CC}">
                  <c16:uniqueId val="{00000027-1B61-49F6-B9F8-05D4C2C68898}"/>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{F0F05090-31C2-4A66-8F88-83D67394A03B}</c15:txfldGUID>
                      <c15:f>Diagramm!$K$63</c15:f>
                      <c15:dlblFieldTableCache>
                        <c:ptCount val="1"/>
                      </c15:dlblFieldTableCache>
                    </c15:dlblFTEntry>
                  </c15:dlblFieldTable>
                  <c15:showDataLabelsRange val="0"/>
                </c:ext>
                <c:ext xmlns:c16="http://schemas.microsoft.com/office/drawing/2014/chart" uri="{C3380CC4-5D6E-409C-BE32-E72D297353CC}">
                  <c16:uniqueId val="{00000028-1B61-49F6-B9F8-05D4C2C68898}"/>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{EC1B3306-5471-44EC-B08A-F08F335D6C9A}</c15:txfldGUID>
                      <c15:f>Diagramm!$K$64</c15:f>
                      <c15:dlblFieldTableCache>
                        <c:ptCount val="1"/>
                      </c15:dlblFieldTableCache>
                    </c15:dlblFTEntry>
                  </c15:dlblFieldTable>
                  <c15:showDataLabelsRange val="0"/>
                </c:ext>
                <c:ext xmlns:c16="http://schemas.microsoft.com/office/drawing/2014/chart" uri="{C3380CC4-5D6E-409C-BE32-E72D297353CC}">
                  <c16:uniqueId val="{00000029-1B61-49F6-B9F8-05D4C2C68898}"/>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{6EFA55E4-00CA-4F82-9B12-DC3A81D20660}</c15:txfldGUID>
                      <c15:f>Diagramm!$K$65</c15:f>
                      <c15:dlblFieldTableCache>
                        <c:ptCount val="1"/>
                      </c15:dlblFieldTableCache>
                    </c15:dlblFTEntry>
                  </c15:dlblFieldTable>
                  <c15:showDataLabelsRange val="0"/>
                </c:ext>
                <c:ext xmlns:c16="http://schemas.microsoft.com/office/drawing/2014/chart" uri="{C3380CC4-5D6E-409C-BE32-E72D297353CC}">
                  <c16:uniqueId val="{0000002A-1B61-49F6-B9F8-05D4C2C68898}"/>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{5CE608F7-F98F-4B04-83BE-41F49E164910}</c15:txfldGUID>
                      <c15:f>Diagramm!$K$66</c15:f>
                      <c15:dlblFieldTableCache>
                        <c:ptCount val="1"/>
                      </c15:dlblFieldTableCache>
                    </c15:dlblFTEntry>
                  </c15:dlblFieldTable>
                  <c15:showDataLabelsRange val="0"/>
                </c:ext>
                <c:ext xmlns:c16="http://schemas.microsoft.com/office/drawing/2014/chart" uri="{C3380CC4-5D6E-409C-BE32-E72D297353CC}">
                  <c16:uniqueId val="{0000002B-1B61-49F6-B9F8-05D4C2C68898}"/>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{B95CA5D9-07C1-4E44-ADDD-FC4FAB22E091}</c15:txfldGUID>
                      <c15:f>Diagramm!$K$67</c15:f>
                      <c15:dlblFieldTableCache>
                        <c:ptCount val="1"/>
                      </c15:dlblFieldTableCache>
                    </c15:dlblFTEntry>
                  </c15:dlblFieldTable>
                  <c15:showDataLabelsRange val="0"/>
                </c:ext>
                <c:ext xmlns:c16="http://schemas.microsoft.com/office/drawing/2014/chart" uri="{C3380CC4-5D6E-409C-BE32-E72D297353CC}">
                  <c16:uniqueId val="{0000002C-1B61-49F6-B9F8-05D4C2C6889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1B61-49F6-B9F8-05D4C2C68898}"/>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{84189DF3-1E99-441E-8C5E-B778A83E3889}</c15:txfldGUID>
                      <c15:f>Diagramm!$J$46</c15:f>
                      <c15:dlblFieldTableCache>
                        <c:ptCount val="1"/>
                      </c15:dlblFieldTableCache>
                    </c15:dlblFTEntry>
                  </c15:dlblFieldTable>
                  <c15:showDataLabelsRange val="0"/>
                </c:ext>
                <c:ext xmlns:c16="http://schemas.microsoft.com/office/drawing/2014/chart" uri="{C3380CC4-5D6E-409C-BE32-E72D297353CC}">
                  <c16:uniqueId val="{0000002E-1B61-49F6-B9F8-05D4C2C68898}"/>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{4D630C34-4E0C-4961-9854-9A5FA726386F}</c15:txfldGUID>
                      <c15:f>Diagramm!$J$47</c15:f>
                      <c15:dlblFieldTableCache>
                        <c:ptCount val="1"/>
                      </c15:dlblFieldTableCache>
                    </c15:dlblFTEntry>
                  </c15:dlblFieldTable>
                  <c15:showDataLabelsRange val="0"/>
                </c:ext>
                <c:ext xmlns:c16="http://schemas.microsoft.com/office/drawing/2014/chart" uri="{C3380CC4-5D6E-409C-BE32-E72D297353CC}">
                  <c16:uniqueId val="{0000002F-1B61-49F6-B9F8-05D4C2C68898}"/>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{398A11B5-7E74-410F-9C41-0E7976505F88}</c15:txfldGUID>
                      <c15:f>Diagramm!$J$48</c15:f>
                      <c15:dlblFieldTableCache>
                        <c:ptCount val="1"/>
                      </c15:dlblFieldTableCache>
                    </c15:dlblFTEntry>
                  </c15:dlblFieldTable>
                  <c15:showDataLabelsRange val="0"/>
                </c:ext>
                <c:ext xmlns:c16="http://schemas.microsoft.com/office/drawing/2014/chart" uri="{C3380CC4-5D6E-409C-BE32-E72D297353CC}">
                  <c16:uniqueId val="{00000030-1B61-49F6-B9F8-05D4C2C68898}"/>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{65DE82D1-4121-4F77-B0F0-5A6E7C07C995}</c15:txfldGUID>
                      <c15:f>Diagramm!$J$49</c15:f>
                      <c15:dlblFieldTableCache>
                        <c:ptCount val="1"/>
                      </c15:dlblFieldTableCache>
                    </c15:dlblFTEntry>
                  </c15:dlblFieldTable>
                  <c15:showDataLabelsRange val="0"/>
                </c:ext>
                <c:ext xmlns:c16="http://schemas.microsoft.com/office/drawing/2014/chart" uri="{C3380CC4-5D6E-409C-BE32-E72D297353CC}">
                  <c16:uniqueId val="{00000031-1B61-49F6-B9F8-05D4C2C68898}"/>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{D75FE3A0-ADB4-4C83-A09B-3198E51367E9}</c15:txfldGUID>
                      <c15:f>Diagramm!$J$50</c15:f>
                      <c15:dlblFieldTableCache>
                        <c:ptCount val="1"/>
                      </c15:dlblFieldTableCache>
                    </c15:dlblFTEntry>
                  </c15:dlblFieldTable>
                  <c15:showDataLabelsRange val="0"/>
                </c:ext>
                <c:ext xmlns:c16="http://schemas.microsoft.com/office/drawing/2014/chart" uri="{C3380CC4-5D6E-409C-BE32-E72D297353CC}">
                  <c16:uniqueId val="{00000032-1B61-49F6-B9F8-05D4C2C68898}"/>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{D072B325-9A82-4539-9F42-9031EF105616}</c15:txfldGUID>
                      <c15:f>Diagramm!$J$51</c15:f>
                      <c15:dlblFieldTableCache>
                        <c:ptCount val="1"/>
                      </c15:dlblFieldTableCache>
                    </c15:dlblFTEntry>
                  </c15:dlblFieldTable>
                  <c15:showDataLabelsRange val="0"/>
                </c:ext>
                <c:ext xmlns:c16="http://schemas.microsoft.com/office/drawing/2014/chart" uri="{C3380CC4-5D6E-409C-BE32-E72D297353CC}">
                  <c16:uniqueId val="{00000033-1B61-49F6-B9F8-05D4C2C68898}"/>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{0FA3FF34-631B-46E3-A78D-AC0F60AA543F}</c15:txfldGUID>
                      <c15:f>Diagramm!$J$52</c15:f>
                      <c15:dlblFieldTableCache>
                        <c:ptCount val="1"/>
                      </c15:dlblFieldTableCache>
                    </c15:dlblFTEntry>
                  </c15:dlblFieldTable>
                  <c15:showDataLabelsRange val="0"/>
                </c:ext>
                <c:ext xmlns:c16="http://schemas.microsoft.com/office/drawing/2014/chart" uri="{C3380CC4-5D6E-409C-BE32-E72D297353CC}">
                  <c16:uniqueId val="{00000034-1B61-49F6-B9F8-05D4C2C68898}"/>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{5863EE3B-2FD5-43B8-B7E6-7166781B0A79}</c15:txfldGUID>
                      <c15:f>Diagramm!$J$53</c15:f>
                      <c15:dlblFieldTableCache>
                        <c:ptCount val="1"/>
                      </c15:dlblFieldTableCache>
                    </c15:dlblFTEntry>
                  </c15:dlblFieldTable>
                  <c15:showDataLabelsRange val="0"/>
                </c:ext>
                <c:ext xmlns:c16="http://schemas.microsoft.com/office/drawing/2014/chart" uri="{C3380CC4-5D6E-409C-BE32-E72D297353CC}">
                  <c16:uniqueId val="{00000035-1B61-49F6-B9F8-05D4C2C68898}"/>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{08A4DCA4-754E-40FC-BA63-E67FE83D9851}</c15:txfldGUID>
                      <c15:f>Diagramm!$J$54</c15:f>
                      <c15:dlblFieldTableCache>
                        <c:ptCount val="1"/>
                      </c15:dlblFieldTableCache>
                    </c15:dlblFTEntry>
                  </c15:dlblFieldTable>
                  <c15:showDataLabelsRange val="0"/>
                </c:ext>
                <c:ext xmlns:c16="http://schemas.microsoft.com/office/drawing/2014/chart" uri="{C3380CC4-5D6E-409C-BE32-E72D297353CC}">
                  <c16:uniqueId val="{00000036-1B61-49F6-B9F8-05D4C2C68898}"/>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{D4447AEC-A817-4A60-92BD-A42AF79167C2}</c15:txfldGUID>
                      <c15:f>Diagramm!$J$55</c15:f>
                      <c15:dlblFieldTableCache>
                        <c:ptCount val="1"/>
                      </c15:dlblFieldTableCache>
                    </c15:dlblFTEntry>
                  </c15:dlblFieldTable>
                  <c15:showDataLabelsRange val="0"/>
                </c:ext>
                <c:ext xmlns:c16="http://schemas.microsoft.com/office/drawing/2014/chart" uri="{C3380CC4-5D6E-409C-BE32-E72D297353CC}">
                  <c16:uniqueId val="{00000037-1B61-49F6-B9F8-05D4C2C68898}"/>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{612C718F-0A7C-465E-8588-2EF9B38C1C74}</c15:txfldGUID>
                      <c15:f>Diagramm!$J$56</c15:f>
                      <c15:dlblFieldTableCache>
                        <c:ptCount val="1"/>
                      </c15:dlblFieldTableCache>
                    </c15:dlblFTEntry>
                  </c15:dlblFieldTable>
                  <c15:showDataLabelsRange val="0"/>
                </c:ext>
                <c:ext xmlns:c16="http://schemas.microsoft.com/office/drawing/2014/chart" uri="{C3380CC4-5D6E-409C-BE32-E72D297353CC}">
                  <c16:uniqueId val="{00000038-1B61-49F6-B9F8-05D4C2C68898}"/>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{5342B3D9-D59A-488F-94C2-710D9E9AF114}</c15:txfldGUID>
                      <c15:f>Diagramm!$J$57</c15:f>
                      <c15:dlblFieldTableCache>
                        <c:ptCount val="1"/>
                      </c15:dlblFieldTableCache>
                    </c15:dlblFTEntry>
                  </c15:dlblFieldTable>
                  <c15:showDataLabelsRange val="0"/>
                </c:ext>
                <c:ext xmlns:c16="http://schemas.microsoft.com/office/drawing/2014/chart" uri="{C3380CC4-5D6E-409C-BE32-E72D297353CC}">
                  <c16:uniqueId val="{00000039-1B61-49F6-B9F8-05D4C2C68898}"/>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{0D10C284-82C3-4224-ADE4-A855AE4BDEEF}</c15:txfldGUID>
                      <c15:f>Diagramm!$J$58</c15:f>
                      <c15:dlblFieldTableCache>
                        <c:ptCount val="1"/>
                      </c15:dlblFieldTableCache>
                    </c15:dlblFTEntry>
                  </c15:dlblFieldTable>
                  <c15:showDataLabelsRange val="0"/>
                </c:ext>
                <c:ext xmlns:c16="http://schemas.microsoft.com/office/drawing/2014/chart" uri="{C3380CC4-5D6E-409C-BE32-E72D297353CC}">
                  <c16:uniqueId val="{0000003A-1B61-49F6-B9F8-05D4C2C68898}"/>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{D03566BE-497D-46D4-98A7-6C1C156D5273}</c15:txfldGUID>
                      <c15:f>Diagramm!$J$59</c15:f>
                      <c15:dlblFieldTableCache>
                        <c:ptCount val="1"/>
                      </c15:dlblFieldTableCache>
                    </c15:dlblFTEntry>
                  </c15:dlblFieldTable>
                  <c15:showDataLabelsRange val="0"/>
                </c:ext>
                <c:ext xmlns:c16="http://schemas.microsoft.com/office/drawing/2014/chart" uri="{C3380CC4-5D6E-409C-BE32-E72D297353CC}">
                  <c16:uniqueId val="{0000003B-1B61-49F6-B9F8-05D4C2C68898}"/>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{19F1A2EF-2E42-463C-BC26-B77448DF67AB}</c15:txfldGUID>
                      <c15:f>Diagramm!$J$60</c15:f>
                      <c15:dlblFieldTableCache>
                        <c:ptCount val="1"/>
                      </c15:dlblFieldTableCache>
                    </c15:dlblFTEntry>
                  </c15:dlblFieldTable>
                  <c15:showDataLabelsRange val="0"/>
                </c:ext>
                <c:ext xmlns:c16="http://schemas.microsoft.com/office/drawing/2014/chart" uri="{C3380CC4-5D6E-409C-BE32-E72D297353CC}">
                  <c16:uniqueId val="{0000003C-1B61-49F6-B9F8-05D4C2C68898}"/>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{B86B4E0A-BE1E-4A94-9D34-5631BF52BF66}</c15:txfldGUID>
                      <c15:f>Diagramm!$J$61</c15:f>
                      <c15:dlblFieldTableCache>
                        <c:ptCount val="1"/>
                      </c15:dlblFieldTableCache>
                    </c15:dlblFTEntry>
                  </c15:dlblFieldTable>
                  <c15:showDataLabelsRange val="0"/>
                </c:ext>
                <c:ext xmlns:c16="http://schemas.microsoft.com/office/drawing/2014/chart" uri="{C3380CC4-5D6E-409C-BE32-E72D297353CC}">
                  <c16:uniqueId val="{0000003D-1B61-49F6-B9F8-05D4C2C68898}"/>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{2366A5F6-464C-4AB9-BDA9-598CD8ACBA9E}</c15:txfldGUID>
                      <c15:f>Diagramm!$J$62</c15:f>
                      <c15:dlblFieldTableCache>
                        <c:ptCount val="1"/>
                      </c15:dlblFieldTableCache>
                    </c15:dlblFTEntry>
                  </c15:dlblFieldTable>
                  <c15:showDataLabelsRange val="0"/>
                </c:ext>
                <c:ext xmlns:c16="http://schemas.microsoft.com/office/drawing/2014/chart" uri="{C3380CC4-5D6E-409C-BE32-E72D297353CC}">
                  <c16:uniqueId val="{0000003E-1B61-49F6-B9F8-05D4C2C68898}"/>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{29CD5D78-8F4A-4D1B-B19C-F7E5FBE36EAA}</c15:txfldGUID>
                      <c15:f>Diagramm!$J$63</c15:f>
                      <c15:dlblFieldTableCache>
                        <c:ptCount val="1"/>
                      </c15:dlblFieldTableCache>
                    </c15:dlblFTEntry>
                  </c15:dlblFieldTable>
                  <c15:showDataLabelsRange val="0"/>
                </c:ext>
                <c:ext xmlns:c16="http://schemas.microsoft.com/office/drawing/2014/chart" uri="{C3380CC4-5D6E-409C-BE32-E72D297353CC}">
                  <c16:uniqueId val="{0000003F-1B61-49F6-B9F8-05D4C2C68898}"/>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{19C9CDE2-E213-4AB6-92A7-0439366EAFA8}</c15:txfldGUID>
                      <c15:f>Diagramm!$J$64</c15:f>
                      <c15:dlblFieldTableCache>
                        <c:ptCount val="1"/>
                      </c15:dlblFieldTableCache>
                    </c15:dlblFTEntry>
                  </c15:dlblFieldTable>
                  <c15:showDataLabelsRange val="0"/>
                </c:ext>
                <c:ext xmlns:c16="http://schemas.microsoft.com/office/drawing/2014/chart" uri="{C3380CC4-5D6E-409C-BE32-E72D297353CC}">
                  <c16:uniqueId val="{00000040-1B61-49F6-B9F8-05D4C2C68898}"/>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{BB122D46-3782-4266-A3D4-2CC7ED768B14}</c15:txfldGUID>
                      <c15:f>Diagramm!$J$65</c15:f>
                      <c15:dlblFieldTableCache>
                        <c:ptCount val="1"/>
                      </c15:dlblFieldTableCache>
                    </c15:dlblFTEntry>
                  </c15:dlblFieldTable>
                  <c15:showDataLabelsRange val="0"/>
                </c:ext>
                <c:ext xmlns:c16="http://schemas.microsoft.com/office/drawing/2014/chart" uri="{C3380CC4-5D6E-409C-BE32-E72D297353CC}">
                  <c16:uniqueId val="{00000041-1B61-49F6-B9F8-05D4C2C68898}"/>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{CE13B236-022C-4EF6-902E-2BDCC52065BB}</c15:txfldGUID>
                      <c15:f>Diagramm!$J$66</c15:f>
                      <c15:dlblFieldTableCache>
                        <c:ptCount val="1"/>
                      </c15:dlblFieldTableCache>
                    </c15:dlblFTEntry>
                  </c15:dlblFieldTable>
                  <c15:showDataLabelsRange val="0"/>
                </c:ext>
                <c:ext xmlns:c16="http://schemas.microsoft.com/office/drawing/2014/chart" uri="{C3380CC4-5D6E-409C-BE32-E72D297353CC}">
                  <c16:uniqueId val="{00000042-1B61-49F6-B9F8-05D4C2C68898}"/>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{C7DC1A76-E23D-4AE1-84E6-C08F20347CEA}</c15:txfldGUID>
                      <c15:f>Diagramm!$J$67</c15:f>
                      <c15:dlblFieldTableCache>
                        <c:ptCount val="1"/>
                      </c15:dlblFieldTableCache>
                    </c15:dlblFTEntry>
                  </c15:dlblFieldTable>
                  <c15:showDataLabelsRange val="0"/>
                </c:ext>
                <c:ext xmlns:c16="http://schemas.microsoft.com/office/drawing/2014/chart" uri="{C3380CC4-5D6E-409C-BE32-E72D297353CC}">
                  <c16:uniqueId val="{00000043-1B61-49F6-B9F8-05D4C2C6889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1B61-49F6-B9F8-05D4C2C68898}"/>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07-4EB1-94AF-E434B30F3F8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307-4EB1-94AF-E434B30F3F8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07-4EB1-94AF-E434B30F3F8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307-4EB1-94AF-E434B30F3F8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307-4EB1-94AF-E434B30F3F8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307-4EB1-94AF-E434B30F3F8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307-4EB1-94AF-E434B30F3F8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307-4EB1-94AF-E434B30F3F8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307-4EB1-94AF-E434B30F3F8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307-4EB1-94AF-E434B30F3F8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307-4EB1-94AF-E434B30F3F8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307-4EB1-94AF-E434B30F3F8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307-4EB1-94AF-E434B30F3F8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307-4EB1-94AF-E434B30F3F8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307-4EB1-94AF-E434B30F3F8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307-4EB1-94AF-E434B30F3F8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307-4EB1-94AF-E434B30F3F8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307-4EB1-94AF-E434B30F3F8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307-4EB1-94AF-E434B30F3F8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307-4EB1-94AF-E434B30F3F8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307-4EB1-94AF-E434B30F3F8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307-4EB1-94AF-E434B30F3F8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307-4EB1-94AF-E434B30F3F8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307-4EB1-94AF-E434B30F3F8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307-4EB1-94AF-E434B30F3F8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307-4EB1-94AF-E434B30F3F8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307-4EB1-94AF-E434B30F3F8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307-4EB1-94AF-E434B30F3F8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307-4EB1-94AF-E434B30F3F8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307-4EB1-94AF-E434B30F3F8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307-4EB1-94AF-E434B30F3F8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307-4EB1-94AF-E434B30F3F8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307-4EB1-94AF-E434B30F3F8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307-4EB1-94AF-E434B30F3F8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307-4EB1-94AF-E434B30F3F8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307-4EB1-94AF-E434B30F3F8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307-4EB1-94AF-E434B30F3F8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307-4EB1-94AF-E434B30F3F8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307-4EB1-94AF-E434B30F3F8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307-4EB1-94AF-E434B30F3F8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307-4EB1-94AF-E434B30F3F8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307-4EB1-94AF-E434B30F3F8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307-4EB1-94AF-E434B30F3F8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307-4EB1-94AF-E434B30F3F8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307-4EB1-94AF-E434B30F3F8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307-4EB1-94AF-E434B30F3F8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307-4EB1-94AF-E434B30F3F8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307-4EB1-94AF-E434B30F3F8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307-4EB1-94AF-E434B30F3F8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307-4EB1-94AF-E434B30F3F8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307-4EB1-94AF-E434B30F3F8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307-4EB1-94AF-E434B30F3F8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307-4EB1-94AF-E434B30F3F8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307-4EB1-94AF-E434B30F3F8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307-4EB1-94AF-E434B30F3F8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307-4EB1-94AF-E434B30F3F8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307-4EB1-94AF-E434B30F3F8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307-4EB1-94AF-E434B30F3F8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307-4EB1-94AF-E434B30F3F8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307-4EB1-94AF-E434B30F3F8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307-4EB1-94AF-E434B30F3F8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307-4EB1-94AF-E434B30F3F8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307-4EB1-94AF-E434B30F3F8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307-4EB1-94AF-E434B30F3F8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307-4EB1-94AF-E434B30F3F8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307-4EB1-94AF-E434B30F3F8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307-4EB1-94AF-E434B30F3F8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307-4EB1-94AF-E434B30F3F8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307-4EB1-94AF-E434B30F3F8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101.17716965375475</c:v>
                </c:pt>
                <c:pt idx="2">
                  <c:v>102.67392561187127</c:v>
                </c:pt>
                <c:pt idx="3">
                  <c:v>100.57332819425709</c:v>
                </c:pt>
                <c:pt idx="4">
                  <c:v>101.19804715102461</c:v>
                </c:pt>
                <c:pt idx="5">
                  <c:v>101.98978608595104</c:v>
                </c:pt>
                <c:pt idx="6">
                  <c:v>102.765465407593</c:v>
                </c:pt>
                <c:pt idx="7">
                  <c:v>100.7804972056273</c:v>
                </c:pt>
                <c:pt idx="8">
                  <c:v>100.52193743174665</c:v>
                </c:pt>
                <c:pt idx="9">
                  <c:v>101.44697115693455</c:v>
                </c:pt>
                <c:pt idx="10">
                  <c:v>103.07862786664097</c:v>
                </c:pt>
                <c:pt idx="11">
                  <c:v>101.3233121346438</c:v>
                </c:pt>
                <c:pt idx="12">
                  <c:v>101.07438812873386</c:v>
                </c:pt>
                <c:pt idx="13">
                  <c:v>101.36988501316888</c:v>
                </c:pt>
                <c:pt idx="14">
                  <c:v>102.69159118648423</c:v>
                </c:pt>
                <c:pt idx="15">
                  <c:v>101.34900751589902</c:v>
                </c:pt>
                <c:pt idx="16">
                  <c:v>101.1322027365581</c:v>
                </c:pt>
                <c:pt idx="17">
                  <c:v>101.42448769833624</c:v>
                </c:pt>
                <c:pt idx="18">
                  <c:v>102.29170681569988</c:v>
                </c:pt>
                <c:pt idx="19">
                  <c:v>101.04387486349329</c:v>
                </c:pt>
                <c:pt idx="20">
                  <c:v>100.5861758848847</c:v>
                </c:pt>
                <c:pt idx="21">
                  <c:v>101.08402389670457</c:v>
                </c:pt>
                <c:pt idx="22">
                  <c:v>102.320614119612</c:v>
                </c:pt>
                <c:pt idx="23">
                  <c:v>100.80940450953942</c:v>
                </c:pt>
                <c:pt idx="24">
                  <c:v>100.29549688443502</c:v>
                </c:pt>
              </c:numCache>
            </c:numRef>
          </c:val>
          <c:smooth val="0"/>
          <c:extLst>
            <c:ext xmlns:c16="http://schemas.microsoft.com/office/drawing/2014/chart" uri="{C3380CC4-5D6E-409C-BE32-E72D297353CC}">
              <c16:uniqueId val="{00000000-A81F-47BE-87A4-04C84D78EF6F}"/>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105.44616673648932</c:v>
                </c:pt>
                <c:pt idx="2">
                  <c:v>110.3896103896104</c:v>
                </c:pt>
                <c:pt idx="3">
                  <c:v>106.07457059069962</c:v>
                </c:pt>
                <c:pt idx="4">
                  <c:v>102.76497695852535</c:v>
                </c:pt>
                <c:pt idx="5">
                  <c:v>108.29493087557604</c:v>
                </c:pt>
                <c:pt idx="6">
                  <c:v>110.80854629241725</c:v>
                </c:pt>
                <c:pt idx="7">
                  <c:v>106.57729367406787</c:v>
                </c:pt>
                <c:pt idx="8">
                  <c:v>106.03267700041894</c:v>
                </c:pt>
                <c:pt idx="9">
                  <c:v>110.6828655215752</c:v>
                </c:pt>
                <c:pt idx="10">
                  <c:v>121.03058232090491</c:v>
                </c:pt>
                <c:pt idx="11">
                  <c:v>117.97235023041475</c:v>
                </c:pt>
                <c:pt idx="12">
                  <c:v>113.86677838290741</c:v>
                </c:pt>
                <c:pt idx="13">
                  <c:v>119.64809384164224</c:v>
                </c:pt>
                <c:pt idx="14">
                  <c:v>122.66443234185169</c:v>
                </c:pt>
                <c:pt idx="15">
                  <c:v>119.3967322999581</c:v>
                </c:pt>
                <c:pt idx="16">
                  <c:v>115.45873481357351</c:v>
                </c:pt>
                <c:pt idx="17">
                  <c:v>120.56975282781734</c:v>
                </c:pt>
                <c:pt idx="18">
                  <c:v>124.54964390448262</c:v>
                </c:pt>
                <c:pt idx="19">
                  <c:v>120.31839128613322</c:v>
                </c:pt>
                <c:pt idx="20">
                  <c:v>117.46962714704649</c:v>
                </c:pt>
                <c:pt idx="21">
                  <c:v>122.37117720988688</c:v>
                </c:pt>
                <c:pt idx="22">
                  <c:v>124.92668621700879</c:v>
                </c:pt>
                <c:pt idx="23">
                  <c:v>121.24005027230834</c:v>
                </c:pt>
                <c:pt idx="24">
                  <c:v>118.01424382069543</c:v>
                </c:pt>
              </c:numCache>
            </c:numRef>
          </c:val>
          <c:smooth val="0"/>
          <c:extLst>
            <c:ext xmlns:c16="http://schemas.microsoft.com/office/drawing/2014/chart" uri="{C3380CC4-5D6E-409C-BE32-E72D297353CC}">
              <c16:uniqueId val="{00000001-A81F-47BE-87A4-04C84D78EF6F}"/>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98.743335872048746</c:v>
                </c:pt>
                <c:pt idx="2">
                  <c:v>99.136836760599138</c:v>
                </c:pt>
                <c:pt idx="3">
                  <c:v>99.022594567149028</c:v>
                </c:pt>
                <c:pt idx="4">
                  <c:v>89.921299822289924</c:v>
                </c:pt>
                <c:pt idx="5">
                  <c:v>89.273927392739267</c:v>
                </c:pt>
                <c:pt idx="6">
                  <c:v>90.099009900990097</c:v>
                </c:pt>
                <c:pt idx="7">
                  <c:v>90.251332825590254</c:v>
                </c:pt>
                <c:pt idx="8">
                  <c:v>89.680121858339675</c:v>
                </c:pt>
                <c:pt idx="9">
                  <c:v>88.880426504188875</c:v>
                </c:pt>
                <c:pt idx="10">
                  <c:v>91.660319878141664</c:v>
                </c:pt>
                <c:pt idx="11">
                  <c:v>90.759075907590756</c:v>
                </c:pt>
                <c:pt idx="12">
                  <c:v>87.941101802487935</c:v>
                </c:pt>
                <c:pt idx="13">
                  <c:v>89.477024625539485</c:v>
                </c:pt>
                <c:pt idx="14">
                  <c:v>88.220360497588217</c:v>
                </c:pt>
                <c:pt idx="15">
                  <c:v>86.862147753236869</c:v>
                </c:pt>
                <c:pt idx="16">
                  <c:v>85.795887281035803</c:v>
                </c:pt>
                <c:pt idx="17">
                  <c:v>87.027164254887026</c:v>
                </c:pt>
                <c:pt idx="18">
                  <c:v>85.224676313785224</c:v>
                </c:pt>
                <c:pt idx="19">
                  <c:v>83.879157146483877</c:v>
                </c:pt>
                <c:pt idx="20">
                  <c:v>82.91444529068292</c:v>
                </c:pt>
                <c:pt idx="21">
                  <c:v>83.688753490733689</c:v>
                </c:pt>
                <c:pt idx="22">
                  <c:v>82.31784716933231</c:v>
                </c:pt>
                <c:pt idx="23">
                  <c:v>80.502665651180507</c:v>
                </c:pt>
                <c:pt idx="24">
                  <c:v>78.598629093678596</c:v>
                </c:pt>
              </c:numCache>
            </c:numRef>
          </c:val>
          <c:smooth val="0"/>
          <c:extLst>
            <c:ext xmlns:c16="http://schemas.microsoft.com/office/drawing/2014/chart" uri="{C3380CC4-5D6E-409C-BE32-E72D297353CC}">
              <c16:uniqueId val="{00000002-A81F-47BE-87A4-04C84D78EF6F}"/>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81F-47BE-87A4-04C84D78EF6F}"/>
                </c:ext>
              </c:extLst>
            </c:dLbl>
            <c:dLbl>
              <c:idx val="1"/>
              <c:delete val="1"/>
              <c:extLst>
                <c:ext xmlns:c15="http://schemas.microsoft.com/office/drawing/2012/chart" uri="{CE6537A1-D6FC-4f65-9D91-7224C49458BB}"/>
                <c:ext xmlns:c16="http://schemas.microsoft.com/office/drawing/2014/chart" uri="{C3380CC4-5D6E-409C-BE32-E72D297353CC}">
                  <c16:uniqueId val="{00000004-A81F-47BE-87A4-04C84D78EF6F}"/>
                </c:ext>
              </c:extLst>
            </c:dLbl>
            <c:dLbl>
              <c:idx val="2"/>
              <c:delete val="1"/>
              <c:extLst>
                <c:ext xmlns:c15="http://schemas.microsoft.com/office/drawing/2012/chart" uri="{CE6537A1-D6FC-4f65-9D91-7224C49458BB}"/>
                <c:ext xmlns:c16="http://schemas.microsoft.com/office/drawing/2014/chart" uri="{C3380CC4-5D6E-409C-BE32-E72D297353CC}">
                  <c16:uniqueId val="{00000005-A81F-47BE-87A4-04C84D78EF6F}"/>
                </c:ext>
              </c:extLst>
            </c:dLbl>
            <c:dLbl>
              <c:idx val="3"/>
              <c:delete val="1"/>
              <c:extLst>
                <c:ext xmlns:c15="http://schemas.microsoft.com/office/drawing/2012/chart" uri="{CE6537A1-D6FC-4f65-9D91-7224C49458BB}"/>
                <c:ext xmlns:c16="http://schemas.microsoft.com/office/drawing/2014/chart" uri="{C3380CC4-5D6E-409C-BE32-E72D297353CC}">
                  <c16:uniqueId val="{00000006-A81F-47BE-87A4-04C84D78EF6F}"/>
                </c:ext>
              </c:extLst>
            </c:dLbl>
            <c:dLbl>
              <c:idx val="4"/>
              <c:delete val="1"/>
              <c:extLst>
                <c:ext xmlns:c15="http://schemas.microsoft.com/office/drawing/2012/chart" uri="{CE6537A1-D6FC-4f65-9D91-7224C49458BB}"/>
                <c:ext xmlns:c16="http://schemas.microsoft.com/office/drawing/2014/chart" uri="{C3380CC4-5D6E-409C-BE32-E72D297353CC}">
                  <c16:uniqueId val="{00000007-A81F-47BE-87A4-04C84D78EF6F}"/>
                </c:ext>
              </c:extLst>
            </c:dLbl>
            <c:dLbl>
              <c:idx val="5"/>
              <c:delete val="1"/>
              <c:extLst>
                <c:ext xmlns:c15="http://schemas.microsoft.com/office/drawing/2012/chart" uri="{CE6537A1-D6FC-4f65-9D91-7224C49458BB}"/>
                <c:ext xmlns:c16="http://schemas.microsoft.com/office/drawing/2014/chart" uri="{C3380CC4-5D6E-409C-BE32-E72D297353CC}">
                  <c16:uniqueId val="{00000008-A81F-47BE-87A4-04C84D78EF6F}"/>
                </c:ext>
              </c:extLst>
            </c:dLbl>
            <c:dLbl>
              <c:idx val="6"/>
              <c:delete val="1"/>
              <c:extLst>
                <c:ext xmlns:c15="http://schemas.microsoft.com/office/drawing/2012/chart" uri="{CE6537A1-D6FC-4f65-9D91-7224C49458BB}"/>
                <c:ext xmlns:c16="http://schemas.microsoft.com/office/drawing/2014/chart" uri="{C3380CC4-5D6E-409C-BE32-E72D297353CC}">
                  <c16:uniqueId val="{00000009-A81F-47BE-87A4-04C84D78EF6F}"/>
                </c:ext>
              </c:extLst>
            </c:dLbl>
            <c:dLbl>
              <c:idx val="7"/>
              <c:delete val="1"/>
              <c:extLst>
                <c:ext xmlns:c15="http://schemas.microsoft.com/office/drawing/2012/chart" uri="{CE6537A1-D6FC-4f65-9D91-7224C49458BB}"/>
                <c:ext xmlns:c16="http://schemas.microsoft.com/office/drawing/2014/chart" uri="{C3380CC4-5D6E-409C-BE32-E72D297353CC}">
                  <c16:uniqueId val="{0000000A-A81F-47BE-87A4-04C84D78EF6F}"/>
                </c:ext>
              </c:extLst>
            </c:dLbl>
            <c:dLbl>
              <c:idx val="8"/>
              <c:delete val="1"/>
              <c:extLst>
                <c:ext xmlns:c15="http://schemas.microsoft.com/office/drawing/2012/chart" uri="{CE6537A1-D6FC-4f65-9D91-7224C49458BB}"/>
                <c:ext xmlns:c16="http://schemas.microsoft.com/office/drawing/2014/chart" uri="{C3380CC4-5D6E-409C-BE32-E72D297353CC}">
                  <c16:uniqueId val="{0000000B-A81F-47BE-87A4-04C84D78EF6F}"/>
                </c:ext>
              </c:extLst>
            </c:dLbl>
            <c:dLbl>
              <c:idx val="9"/>
              <c:delete val="1"/>
              <c:extLst>
                <c:ext xmlns:c15="http://schemas.microsoft.com/office/drawing/2012/chart" uri="{CE6537A1-D6FC-4f65-9D91-7224C49458BB}"/>
                <c:ext xmlns:c16="http://schemas.microsoft.com/office/drawing/2014/chart" uri="{C3380CC4-5D6E-409C-BE32-E72D297353CC}">
                  <c16:uniqueId val="{0000000C-A81F-47BE-87A4-04C84D78EF6F}"/>
                </c:ext>
              </c:extLst>
            </c:dLbl>
            <c:dLbl>
              <c:idx val="10"/>
              <c:delete val="1"/>
              <c:extLst>
                <c:ext xmlns:c15="http://schemas.microsoft.com/office/drawing/2012/chart" uri="{CE6537A1-D6FC-4f65-9D91-7224C49458BB}"/>
                <c:ext xmlns:c16="http://schemas.microsoft.com/office/drawing/2014/chart" uri="{C3380CC4-5D6E-409C-BE32-E72D297353CC}">
                  <c16:uniqueId val="{0000000D-A81F-47BE-87A4-04C84D78EF6F}"/>
                </c:ext>
              </c:extLst>
            </c:dLbl>
            <c:dLbl>
              <c:idx val="11"/>
              <c:delete val="1"/>
              <c:extLst>
                <c:ext xmlns:c15="http://schemas.microsoft.com/office/drawing/2012/chart" uri="{CE6537A1-D6FC-4f65-9D91-7224C49458BB}"/>
                <c:ext xmlns:c16="http://schemas.microsoft.com/office/drawing/2014/chart" uri="{C3380CC4-5D6E-409C-BE32-E72D297353CC}">
                  <c16:uniqueId val="{0000000E-A81F-47BE-87A4-04C84D78EF6F}"/>
                </c:ext>
              </c:extLst>
            </c:dLbl>
            <c:dLbl>
              <c:idx val="12"/>
              <c:delete val="1"/>
              <c:extLst>
                <c:ext xmlns:c15="http://schemas.microsoft.com/office/drawing/2012/chart" uri="{CE6537A1-D6FC-4f65-9D91-7224C49458BB}"/>
                <c:ext xmlns:c16="http://schemas.microsoft.com/office/drawing/2014/chart" uri="{C3380CC4-5D6E-409C-BE32-E72D297353CC}">
                  <c16:uniqueId val="{0000000F-A81F-47BE-87A4-04C84D78EF6F}"/>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81F-47BE-87A4-04C84D78EF6F}"/>
                </c:ext>
              </c:extLst>
            </c:dLbl>
            <c:dLbl>
              <c:idx val="14"/>
              <c:delete val="1"/>
              <c:extLst>
                <c:ext xmlns:c15="http://schemas.microsoft.com/office/drawing/2012/chart" uri="{CE6537A1-D6FC-4f65-9D91-7224C49458BB}"/>
                <c:ext xmlns:c16="http://schemas.microsoft.com/office/drawing/2014/chart" uri="{C3380CC4-5D6E-409C-BE32-E72D297353CC}">
                  <c16:uniqueId val="{00000011-A81F-47BE-87A4-04C84D78EF6F}"/>
                </c:ext>
              </c:extLst>
            </c:dLbl>
            <c:dLbl>
              <c:idx val="15"/>
              <c:delete val="1"/>
              <c:extLst>
                <c:ext xmlns:c15="http://schemas.microsoft.com/office/drawing/2012/chart" uri="{CE6537A1-D6FC-4f65-9D91-7224C49458BB}"/>
                <c:ext xmlns:c16="http://schemas.microsoft.com/office/drawing/2014/chart" uri="{C3380CC4-5D6E-409C-BE32-E72D297353CC}">
                  <c16:uniqueId val="{00000012-A81F-47BE-87A4-04C84D78EF6F}"/>
                </c:ext>
              </c:extLst>
            </c:dLbl>
            <c:dLbl>
              <c:idx val="16"/>
              <c:delete val="1"/>
              <c:extLst>
                <c:ext xmlns:c15="http://schemas.microsoft.com/office/drawing/2012/chart" uri="{CE6537A1-D6FC-4f65-9D91-7224C49458BB}"/>
                <c:ext xmlns:c16="http://schemas.microsoft.com/office/drawing/2014/chart" uri="{C3380CC4-5D6E-409C-BE32-E72D297353CC}">
                  <c16:uniqueId val="{00000013-A81F-47BE-87A4-04C84D78EF6F}"/>
                </c:ext>
              </c:extLst>
            </c:dLbl>
            <c:dLbl>
              <c:idx val="17"/>
              <c:delete val="1"/>
              <c:extLst>
                <c:ext xmlns:c15="http://schemas.microsoft.com/office/drawing/2012/chart" uri="{CE6537A1-D6FC-4f65-9D91-7224C49458BB}"/>
                <c:ext xmlns:c16="http://schemas.microsoft.com/office/drawing/2014/chart" uri="{C3380CC4-5D6E-409C-BE32-E72D297353CC}">
                  <c16:uniqueId val="{00000014-A81F-47BE-87A4-04C84D78EF6F}"/>
                </c:ext>
              </c:extLst>
            </c:dLbl>
            <c:dLbl>
              <c:idx val="18"/>
              <c:delete val="1"/>
              <c:extLst>
                <c:ext xmlns:c15="http://schemas.microsoft.com/office/drawing/2012/chart" uri="{CE6537A1-D6FC-4f65-9D91-7224C49458BB}"/>
                <c:ext xmlns:c16="http://schemas.microsoft.com/office/drawing/2014/chart" uri="{C3380CC4-5D6E-409C-BE32-E72D297353CC}">
                  <c16:uniqueId val="{00000015-A81F-47BE-87A4-04C84D78EF6F}"/>
                </c:ext>
              </c:extLst>
            </c:dLbl>
            <c:dLbl>
              <c:idx val="19"/>
              <c:delete val="1"/>
              <c:extLst>
                <c:ext xmlns:c15="http://schemas.microsoft.com/office/drawing/2012/chart" uri="{CE6537A1-D6FC-4f65-9D91-7224C49458BB}"/>
                <c:ext xmlns:c16="http://schemas.microsoft.com/office/drawing/2014/chart" uri="{C3380CC4-5D6E-409C-BE32-E72D297353CC}">
                  <c16:uniqueId val="{00000016-A81F-47BE-87A4-04C84D78EF6F}"/>
                </c:ext>
              </c:extLst>
            </c:dLbl>
            <c:dLbl>
              <c:idx val="20"/>
              <c:delete val="1"/>
              <c:extLst>
                <c:ext xmlns:c15="http://schemas.microsoft.com/office/drawing/2012/chart" uri="{CE6537A1-D6FC-4f65-9D91-7224C49458BB}"/>
                <c:ext xmlns:c16="http://schemas.microsoft.com/office/drawing/2014/chart" uri="{C3380CC4-5D6E-409C-BE32-E72D297353CC}">
                  <c16:uniqueId val="{00000017-A81F-47BE-87A4-04C84D78EF6F}"/>
                </c:ext>
              </c:extLst>
            </c:dLbl>
            <c:dLbl>
              <c:idx val="21"/>
              <c:delete val="1"/>
              <c:extLst>
                <c:ext xmlns:c15="http://schemas.microsoft.com/office/drawing/2012/chart" uri="{CE6537A1-D6FC-4f65-9D91-7224C49458BB}"/>
                <c:ext xmlns:c16="http://schemas.microsoft.com/office/drawing/2014/chart" uri="{C3380CC4-5D6E-409C-BE32-E72D297353CC}">
                  <c16:uniqueId val="{00000018-A81F-47BE-87A4-04C84D78EF6F}"/>
                </c:ext>
              </c:extLst>
            </c:dLbl>
            <c:dLbl>
              <c:idx val="22"/>
              <c:delete val="1"/>
              <c:extLst>
                <c:ext xmlns:c15="http://schemas.microsoft.com/office/drawing/2012/chart" uri="{CE6537A1-D6FC-4f65-9D91-7224C49458BB}"/>
                <c:ext xmlns:c16="http://schemas.microsoft.com/office/drawing/2014/chart" uri="{C3380CC4-5D6E-409C-BE32-E72D297353CC}">
                  <c16:uniqueId val="{00000019-A81F-47BE-87A4-04C84D78EF6F}"/>
                </c:ext>
              </c:extLst>
            </c:dLbl>
            <c:dLbl>
              <c:idx val="23"/>
              <c:delete val="1"/>
              <c:extLst>
                <c:ext xmlns:c15="http://schemas.microsoft.com/office/drawing/2012/chart" uri="{CE6537A1-D6FC-4f65-9D91-7224C49458BB}"/>
                <c:ext xmlns:c16="http://schemas.microsoft.com/office/drawing/2014/chart" uri="{C3380CC4-5D6E-409C-BE32-E72D297353CC}">
                  <c16:uniqueId val="{0000001A-A81F-47BE-87A4-04C84D78EF6F}"/>
                </c:ext>
              </c:extLst>
            </c:dLbl>
            <c:dLbl>
              <c:idx val="24"/>
              <c:delete val="1"/>
              <c:extLst>
                <c:ext xmlns:c15="http://schemas.microsoft.com/office/drawing/2012/chart" uri="{CE6537A1-D6FC-4f65-9D91-7224C49458BB}"/>
                <c:ext xmlns:c16="http://schemas.microsoft.com/office/drawing/2014/chart" uri="{C3380CC4-5D6E-409C-BE32-E72D297353CC}">
                  <c16:uniqueId val="{0000001B-A81F-47BE-87A4-04C84D78EF6F}"/>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81F-47BE-87A4-04C84D78EF6F}"/>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Stendal (048)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62452</v>
      </c>
      <c r="F11" s="238">
        <v>62772</v>
      </c>
      <c r="G11" s="238">
        <v>63713</v>
      </c>
      <c r="H11" s="238">
        <v>62943</v>
      </c>
      <c r="I11" s="265">
        <v>62633</v>
      </c>
      <c r="J11" s="263">
        <v>-181</v>
      </c>
      <c r="K11" s="266">
        <v>-0.28898503983523061</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16.94901684493691</v>
      </c>
      <c r="E13" s="115">
        <v>10585</v>
      </c>
      <c r="F13" s="114">
        <v>10494</v>
      </c>
      <c r="G13" s="114">
        <v>10871</v>
      </c>
      <c r="H13" s="114">
        <v>10894</v>
      </c>
      <c r="I13" s="140">
        <v>10661</v>
      </c>
      <c r="J13" s="115">
        <v>-76</v>
      </c>
      <c r="K13" s="116">
        <v>-0.71287871681830972</v>
      </c>
    </row>
    <row r="14" spans="1:255" ht="14.1" customHeight="1" x14ac:dyDescent="0.2">
      <c r="A14" s="306" t="s">
        <v>230</v>
      </c>
      <c r="B14" s="307"/>
      <c r="C14" s="308"/>
      <c r="D14" s="113">
        <v>63.463139691282905</v>
      </c>
      <c r="E14" s="115">
        <v>39634</v>
      </c>
      <c r="F14" s="114">
        <v>39956</v>
      </c>
      <c r="G14" s="114">
        <v>40455</v>
      </c>
      <c r="H14" s="114">
        <v>39896</v>
      </c>
      <c r="I14" s="140">
        <v>39836</v>
      </c>
      <c r="J14" s="115">
        <v>-202</v>
      </c>
      <c r="K14" s="116">
        <v>-0.50707902399839344</v>
      </c>
    </row>
    <row r="15" spans="1:255" ht="14.1" customHeight="1" x14ac:dyDescent="0.2">
      <c r="A15" s="306" t="s">
        <v>231</v>
      </c>
      <c r="B15" s="307"/>
      <c r="C15" s="308"/>
      <c r="D15" s="113">
        <v>9.2599116121181062</v>
      </c>
      <c r="E15" s="115">
        <v>5783</v>
      </c>
      <c r="F15" s="114">
        <v>5828</v>
      </c>
      <c r="G15" s="114">
        <v>5843</v>
      </c>
      <c r="H15" s="114">
        <v>5690</v>
      </c>
      <c r="I15" s="140">
        <v>5679</v>
      </c>
      <c r="J15" s="115">
        <v>104</v>
      </c>
      <c r="K15" s="116">
        <v>1.8313083289311498</v>
      </c>
    </row>
    <row r="16" spans="1:255" ht="14.1" customHeight="1" x14ac:dyDescent="0.2">
      <c r="A16" s="306" t="s">
        <v>232</v>
      </c>
      <c r="B16" s="307"/>
      <c r="C16" s="308"/>
      <c r="D16" s="113">
        <v>8.8900275411516052</v>
      </c>
      <c r="E16" s="115">
        <v>5552</v>
      </c>
      <c r="F16" s="114">
        <v>5590</v>
      </c>
      <c r="G16" s="114">
        <v>5640</v>
      </c>
      <c r="H16" s="114">
        <v>5619</v>
      </c>
      <c r="I16" s="140">
        <v>5607</v>
      </c>
      <c r="J16" s="115">
        <v>-55</v>
      </c>
      <c r="K16" s="116">
        <v>-0.98091671125378987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3.9806571446871195</v>
      </c>
      <c r="E18" s="115">
        <v>2486</v>
      </c>
      <c r="F18" s="114">
        <v>2438</v>
      </c>
      <c r="G18" s="114">
        <v>2569</v>
      </c>
      <c r="H18" s="114">
        <v>2532</v>
      </c>
      <c r="I18" s="140">
        <v>2542</v>
      </c>
      <c r="J18" s="115">
        <v>-56</v>
      </c>
      <c r="K18" s="116">
        <v>-2.2029897718332023</v>
      </c>
    </row>
    <row r="19" spans="1:255" ht="14.1" customHeight="1" x14ac:dyDescent="0.2">
      <c r="A19" s="306" t="s">
        <v>235</v>
      </c>
      <c r="B19" s="307" t="s">
        <v>236</v>
      </c>
      <c r="C19" s="308"/>
      <c r="D19" s="113">
        <v>2.2945622237878691</v>
      </c>
      <c r="E19" s="115">
        <v>1433</v>
      </c>
      <c r="F19" s="114">
        <v>1370</v>
      </c>
      <c r="G19" s="114">
        <v>1498</v>
      </c>
      <c r="H19" s="114">
        <v>1470</v>
      </c>
      <c r="I19" s="140">
        <v>1455</v>
      </c>
      <c r="J19" s="115">
        <v>-22</v>
      </c>
      <c r="K19" s="116">
        <v>-1.5120274914089347</v>
      </c>
    </row>
    <row r="20" spans="1:255" ht="14.1" customHeight="1" x14ac:dyDescent="0.2">
      <c r="A20" s="306">
        <v>12</v>
      </c>
      <c r="B20" s="307" t="s">
        <v>237</v>
      </c>
      <c r="C20" s="308"/>
      <c r="D20" s="113">
        <v>0.93832063024402745</v>
      </c>
      <c r="E20" s="115">
        <v>586</v>
      </c>
      <c r="F20" s="114">
        <v>576</v>
      </c>
      <c r="G20" s="114">
        <v>611</v>
      </c>
      <c r="H20" s="114">
        <v>621</v>
      </c>
      <c r="I20" s="140">
        <v>608</v>
      </c>
      <c r="J20" s="115">
        <v>-22</v>
      </c>
      <c r="K20" s="116">
        <v>-3.6184210526315788</v>
      </c>
    </row>
    <row r="21" spans="1:255" ht="14.1" customHeight="1" x14ac:dyDescent="0.2">
      <c r="A21" s="306">
        <v>21</v>
      </c>
      <c r="B21" s="307" t="s">
        <v>238</v>
      </c>
      <c r="C21" s="308"/>
      <c r="D21" s="113">
        <v>0.96073784666623963</v>
      </c>
      <c r="E21" s="115">
        <v>600</v>
      </c>
      <c r="F21" s="114">
        <v>598</v>
      </c>
      <c r="G21" s="114">
        <v>608</v>
      </c>
      <c r="H21" s="114">
        <v>605</v>
      </c>
      <c r="I21" s="140">
        <v>589</v>
      </c>
      <c r="J21" s="115">
        <v>11</v>
      </c>
      <c r="K21" s="116">
        <v>1.8675721561969441</v>
      </c>
    </row>
    <row r="22" spans="1:255" ht="14.1" customHeight="1" x14ac:dyDescent="0.2">
      <c r="A22" s="306">
        <v>22</v>
      </c>
      <c r="B22" s="307" t="s">
        <v>239</v>
      </c>
      <c r="C22" s="308"/>
      <c r="D22" s="113">
        <v>2.6964708896432459</v>
      </c>
      <c r="E22" s="115">
        <v>1684</v>
      </c>
      <c r="F22" s="114">
        <v>1720</v>
      </c>
      <c r="G22" s="114">
        <v>1798</v>
      </c>
      <c r="H22" s="114">
        <v>1788</v>
      </c>
      <c r="I22" s="140">
        <v>1766</v>
      </c>
      <c r="J22" s="115">
        <v>-82</v>
      </c>
      <c r="K22" s="116">
        <v>-4.6432616081540203</v>
      </c>
    </row>
    <row r="23" spans="1:255" ht="14.1" customHeight="1" x14ac:dyDescent="0.2">
      <c r="A23" s="306">
        <v>23</v>
      </c>
      <c r="B23" s="307" t="s">
        <v>240</v>
      </c>
      <c r="C23" s="308"/>
      <c r="D23" s="113">
        <v>0.73176199321078583</v>
      </c>
      <c r="E23" s="115">
        <v>457</v>
      </c>
      <c r="F23" s="114">
        <v>445</v>
      </c>
      <c r="G23" s="114">
        <v>447</v>
      </c>
      <c r="H23" s="114">
        <v>454</v>
      </c>
      <c r="I23" s="140">
        <v>460</v>
      </c>
      <c r="J23" s="115">
        <v>-3</v>
      </c>
      <c r="K23" s="116">
        <v>-0.65217391304347827</v>
      </c>
    </row>
    <row r="24" spans="1:255" ht="14.1" customHeight="1" x14ac:dyDescent="0.2">
      <c r="A24" s="306">
        <v>24</v>
      </c>
      <c r="B24" s="307" t="s">
        <v>241</v>
      </c>
      <c r="C24" s="308"/>
      <c r="D24" s="113">
        <v>3.3161468007429704</v>
      </c>
      <c r="E24" s="115">
        <v>2071</v>
      </c>
      <c r="F24" s="114">
        <v>2129</v>
      </c>
      <c r="G24" s="114">
        <v>2182</v>
      </c>
      <c r="H24" s="114">
        <v>2173</v>
      </c>
      <c r="I24" s="140">
        <v>2154</v>
      </c>
      <c r="J24" s="115">
        <v>-83</v>
      </c>
      <c r="K24" s="116">
        <v>-3.8532961931290624</v>
      </c>
    </row>
    <row r="25" spans="1:255" ht="14.1" customHeight="1" x14ac:dyDescent="0.2">
      <c r="A25" s="306">
        <v>25</v>
      </c>
      <c r="B25" s="307" t="s">
        <v>242</v>
      </c>
      <c r="C25" s="308"/>
      <c r="D25" s="113">
        <v>4.2272465253314548</v>
      </c>
      <c r="E25" s="115">
        <v>2640</v>
      </c>
      <c r="F25" s="114">
        <v>2681</v>
      </c>
      <c r="G25" s="114">
        <v>2704</v>
      </c>
      <c r="H25" s="114">
        <v>2637</v>
      </c>
      <c r="I25" s="140">
        <v>2629</v>
      </c>
      <c r="J25" s="115">
        <v>11</v>
      </c>
      <c r="K25" s="116">
        <v>0.41841004184100417</v>
      </c>
    </row>
    <row r="26" spans="1:255" ht="14.1" customHeight="1" x14ac:dyDescent="0.2">
      <c r="A26" s="306">
        <v>26</v>
      </c>
      <c r="B26" s="307" t="s">
        <v>243</v>
      </c>
      <c r="C26" s="308"/>
      <c r="D26" s="113">
        <v>2.3041696022545315</v>
      </c>
      <c r="E26" s="115">
        <v>1439</v>
      </c>
      <c r="F26" s="114">
        <v>1467</v>
      </c>
      <c r="G26" s="114">
        <v>1500</v>
      </c>
      <c r="H26" s="114">
        <v>1465</v>
      </c>
      <c r="I26" s="140">
        <v>1456</v>
      </c>
      <c r="J26" s="115">
        <v>-17</v>
      </c>
      <c r="K26" s="116">
        <v>-1.1675824175824177</v>
      </c>
    </row>
    <row r="27" spans="1:255" ht="14.1" customHeight="1" x14ac:dyDescent="0.2">
      <c r="A27" s="306">
        <v>27</v>
      </c>
      <c r="B27" s="307" t="s">
        <v>244</v>
      </c>
      <c r="C27" s="308"/>
      <c r="D27" s="113">
        <v>1.6268494203548325</v>
      </c>
      <c r="E27" s="115">
        <v>1016</v>
      </c>
      <c r="F27" s="114">
        <v>1019</v>
      </c>
      <c r="G27" s="114">
        <v>1014</v>
      </c>
      <c r="H27" s="114">
        <v>1007</v>
      </c>
      <c r="I27" s="140">
        <v>1005</v>
      </c>
      <c r="J27" s="115">
        <v>11</v>
      </c>
      <c r="K27" s="116">
        <v>1.0945273631840795</v>
      </c>
    </row>
    <row r="28" spans="1:255" ht="14.1" customHeight="1" x14ac:dyDescent="0.2">
      <c r="A28" s="306">
        <v>28</v>
      </c>
      <c r="B28" s="307" t="s">
        <v>245</v>
      </c>
      <c r="C28" s="308"/>
      <c r="D28" s="113">
        <v>0.18254019086658554</v>
      </c>
      <c r="E28" s="115">
        <v>114</v>
      </c>
      <c r="F28" s="114">
        <v>119</v>
      </c>
      <c r="G28" s="114">
        <v>125</v>
      </c>
      <c r="H28" s="114">
        <v>126</v>
      </c>
      <c r="I28" s="140">
        <v>125</v>
      </c>
      <c r="J28" s="115">
        <v>-11</v>
      </c>
      <c r="K28" s="116">
        <v>-8.8000000000000007</v>
      </c>
    </row>
    <row r="29" spans="1:255" ht="14.1" customHeight="1" x14ac:dyDescent="0.2">
      <c r="A29" s="306">
        <v>29</v>
      </c>
      <c r="B29" s="307" t="s">
        <v>246</v>
      </c>
      <c r="C29" s="308"/>
      <c r="D29" s="113">
        <v>3.8909882789982708</v>
      </c>
      <c r="E29" s="115">
        <v>2430</v>
      </c>
      <c r="F29" s="114">
        <v>2445</v>
      </c>
      <c r="G29" s="114">
        <v>2444</v>
      </c>
      <c r="H29" s="114">
        <v>2412</v>
      </c>
      <c r="I29" s="140">
        <v>2371</v>
      </c>
      <c r="J29" s="115">
        <v>59</v>
      </c>
      <c r="K29" s="116">
        <v>2.4884015183466892</v>
      </c>
    </row>
    <row r="30" spans="1:255" ht="14.1" customHeight="1" x14ac:dyDescent="0.2">
      <c r="A30" s="306" t="s">
        <v>247</v>
      </c>
      <c r="B30" s="307" t="s">
        <v>248</v>
      </c>
      <c r="C30" s="308"/>
      <c r="D30" s="113">
        <v>2.2096970473323512</v>
      </c>
      <c r="E30" s="115">
        <v>1380</v>
      </c>
      <c r="F30" s="114">
        <v>1369</v>
      </c>
      <c r="G30" s="114">
        <v>1357</v>
      </c>
      <c r="H30" s="114">
        <v>1351</v>
      </c>
      <c r="I30" s="140">
        <v>1339</v>
      </c>
      <c r="J30" s="115">
        <v>41</v>
      </c>
      <c r="K30" s="116">
        <v>3.061986557132188</v>
      </c>
    </row>
    <row r="31" spans="1:255" ht="14.1" customHeight="1" x14ac:dyDescent="0.2">
      <c r="A31" s="306" t="s">
        <v>249</v>
      </c>
      <c r="B31" s="307" t="s">
        <v>250</v>
      </c>
      <c r="C31" s="308"/>
      <c r="D31" s="113">
        <v>1.6764875424325882</v>
      </c>
      <c r="E31" s="115">
        <v>1047</v>
      </c>
      <c r="F31" s="114">
        <v>1073</v>
      </c>
      <c r="G31" s="114">
        <v>1082</v>
      </c>
      <c r="H31" s="114">
        <v>1058</v>
      </c>
      <c r="I31" s="140" t="s">
        <v>514</v>
      </c>
      <c r="J31" s="115" t="s">
        <v>514</v>
      </c>
      <c r="K31" s="116" t="s">
        <v>514</v>
      </c>
    </row>
    <row r="32" spans="1:255" ht="14.1" customHeight="1" x14ac:dyDescent="0.2">
      <c r="A32" s="306">
        <v>31</v>
      </c>
      <c r="B32" s="307" t="s">
        <v>251</v>
      </c>
      <c r="C32" s="308"/>
      <c r="D32" s="113">
        <v>0.79100749375520396</v>
      </c>
      <c r="E32" s="115">
        <v>494</v>
      </c>
      <c r="F32" s="114">
        <v>495</v>
      </c>
      <c r="G32" s="114">
        <v>503</v>
      </c>
      <c r="H32" s="114">
        <v>488</v>
      </c>
      <c r="I32" s="140">
        <v>482</v>
      </c>
      <c r="J32" s="115">
        <v>12</v>
      </c>
      <c r="K32" s="116">
        <v>2.4896265560165975</v>
      </c>
    </row>
    <row r="33" spans="1:11" ht="14.1" customHeight="1" x14ac:dyDescent="0.2">
      <c r="A33" s="306">
        <v>32</v>
      </c>
      <c r="B33" s="307" t="s">
        <v>252</v>
      </c>
      <c r="C33" s="308"/>
      <c r="D33" s="113">
        <v>3.7724972779094346</v>
      </c>
      <c r="E33" s="115">
        <v>2356</v>
      </c>
      <c r="F33" s="114">
        <v>2285</v>
      </c>
      <c r="G33" s="114">
        <v>2462</v>
      </c>
      <c r="H33" s="114">
        <v>2401</v>
      </c>
      <c r="I33" s="140">
        <v>2322</v>
      </c>
      <c r="J33" s="115">
        <v>34</v>
      </c>
      <c r="K33" s="116">
        <v>1.4642549526270456</v>
      </c>
    </row>
    <row r="34" spans="1:11" ht="14.1" customHeight="1" x14ac:dyDescent="0.2">
      <c r="A34" s="306">
        <v>33</v>
      </c>
      <c r="B34" s="307" t="s">
        <v>253</v>
      </c>
      <c r="C34" s="308"/>
      <c r="D34" s="113">
        <v>1.5211682572215461</v>
      </c>
      <c r="E34" s="115">
        <v>950</v>
      </c>
      <c r="F34" s="114">
        <v>948</v>
      </c>
      <c r="G34" s="114">
        <v>997</v>
      </c>
      <c r="H34" s="114">
        <v>988</v>
      </c>
      <c r="I34" s="140">
        <v>966</v>
      </c>
      <c r="J34" s="115">
        <v>-16</v>
      </c>
      <c r="K34" s="116">
        <v>-1.6563146997929608</v>
      </c>
    </row>
    <row r="35" spans="1:11" ht="14.1" customHeight="1" x14ac:dyDescent="0.2">
      <c r="A35" s="306">
        <v>34</v>
      </c>
      <c r="B35" s="307" t="s">
        <v>254</v>
      </c>
      <c r="C35" s="308"/>
      <c r="D35" s="113">
        <v>3.0599500416319731</v>
      </c>
      <c r="E35" s="115">
        <v>1911</v>
      </c>
      <c r="F35" s="114">
        <v>1936</v>
      </c>
      <c r="G35" s="114">
        <v>1969</v>
      </c>
      <c r="H35" s="114">
        <v>1926</v>
      </c>
      <c r="I35" s="140">
        <v>1913</v>
      </c>
      <c r="J35" s="115">
        <v>-2</v>
      </c>
      <c r="K35" s="116">
        <v>-0.10454783063251437</v>
      </c>
    </row>
    <row r="36" spans="1:11" ht="14.1" customHeight="1" x14ac:dyDescent="0.2">
      <c r="A36" s="306">
        <v>41</v>
      </c>
      <c r="B36" s="307" t="s">
        <v>255</v>
      </c>
      <c r="C36" s="308"/>
      <c r="D36" s="113">
        <v>1.1640940242105937</v>
      </c>
      <c r="E36" s="115">
        <v>727</v>
      </c>
      <c r="F36" s="114">
        <v>725</v>
      </c>
      <c r="G36" s="114">
        <v>730</v>
      </c>
      <c r="H36" s="114">
        <v>723</v>
      </c>
      <c r="I36" s="140">
        <v>724</v>
      </c>
      <c r="J36" s="115">
        <v>3</v>
      </c>
      <c r="K36" s="116">
        <v>0.4143646408839779</v>
      </c>
    </row>
    <row r="37" spans="1:11" ht="14.1" customHeight="1" x14ac:dyDescent="0.2">
      <c r="A37" s="306">
        <v>42</v>
      </c>
      <c r="B37" s="307" t="s">
        <v>256</v>
      </c>
      <c r="C37" s="308"/>
      <c r="D37" s="113">
        <v>0.14571190674437967</v>
      </c>
      <c r="E37" s="115">
        <v>91</v>
      </c>
      <c r="F37" s="114">
        <v>88</v>
      </c>
      <c r="G37" s="114">
        <v>94</v>
      </c>
      <c r="H37" s="114">
        <v>89</v>
      </c>
      <c r="I37" s="140">
        <v>89</v>
      </c>
      <c r="J37" s="115">
        <v>2</v>
      </c>
      <c r="K37" s="116">
        <v>2.2471910112359552</v>
      </c>
    </row>
    <row r="38" spans="1:11" ht="14.1" customHeight="1" x14ac:dyDescent="0.2">
      <c r="A38" s="306">
        <v>43</v>
      </c>
      <c r="B38" s="307" t="s">
        <v>257</v>
      </c>
      <c r="C38" s="308"/>
      <c r="D38" s="113">
        <v>0.45474924742202011</v>
      </c>
      <c r="E38" s="115">
        <v>284</v>
      </c>
      <c r="F38" s="114">
        <v>275</v>
      </c>
      <c r="G38" s="114">
        <v>274</v>
      </c>
      <c r="H38" s="114">
        <v>268</v>
      </c>
      <c r="I38" s="140">
        <v>269</v>
      </c>
      <c r="J38" s="115">
        <v>15</v>
      </c>
      <c r="K38" s="116">
        <v>5.5762081784386615</v>
      </c>
    </row>
    <row r="39" spans="1:11" ht="14.1" customHeight="1" x14ac:dyDescent="0.2">
      <c r="A39" s="306">
        <v>51</v>
      </c>
      <c r="B39" s="307" t="s">
        <v>258</v>
      </c>
      <c r="C39" s="308"/>
      <c r="D39" s="113">
        <v>5.2488311022865561</v>
      </c>
      <c r="E39" s="115">
        <v>3278</v>
      </c>
      <c r="F39" s="114">
        <v>3254</v>
      </c>
      <c r="G39" s="114">
        <v>3303</v>
      </c>
      <c r="H39" s="114">
        <v>3263</v>
      </c>
      <c r="I39" s="140">
        <v>3273</v>
      </c>
      <c r="J39" s="115">
        <v>5</v>
      </c>
      <c r="K39" s="116">
        <v>0.15276504735716467</v>
      </c>
    </row>
    <row r="40" spans="1:11" ht="14.1" customHeight="1" x14ac:dyDescent="0.2">
      <c r="A40" s="306" t="s">
        <v>259</v>
      </c>
      <c r="B40" s="307" t="s">
        <v>260</v>
      </c>
      <c r="C40" s="308"/>
      <c r="D40" s="113">
        <v>4.3377313776980717</v>
      </c>
      <c r="E40" s="115">
        <v>2709</v>
      </c>
      <c r="F40" s="114">
        <v>2688</v>
      </c>
      <c r="G40" s="114">
        <v>2738</v>
      </c>
      <c r="H40" s="114">
        <v>2724</v>
      </c>
      <c r="I40" s="140">
        <v>2726</v>
      </c>
      <c r="J40" s="115">
        <v>-17</v>
      </c>
      <c r="K40" s="116">
        <v>-0.62362435803374905</v>
      </c>
    </row>
    <row r="41" spans="1:11" ht="14.1" customHeight="1" x14ac:dyDescent="0.2">
      <c r="A41" s="306"/>
      <c r="B41" s="307" t="s">
        <v>261</v>
      </c>
      <c r="C41" s="308"/>
      <c r="D41" s="113">
        <v>2.8213668097098572</v>
      </c>
      <c r="E41" s="115">
        <v>1762</v>
      </c>
      <c r="F41" s="114">
        <v>1758</v>
      </c>
      <c r="G41" s="114">
        <v>1813</v>
      </c>
      <c r="H41" s="114">
        <v>1825</v>
      </c>
      <c r="I41" s="140">
        <v>1830</v>
      </c>
      <c r="J41" s="115">
        <v>-68</v>
      </c>
      <c r="K41" s="116">
        <v>-3.7158469945355193</v>
      </c>
    </row>
    <row r="42" spans="1:11" ht="14.1" customHeight="1" x14ac:dyDescent="0.2">
      <c r="A42" s="306">
        <v>52</v>
      </c>
      <c r="B42" s="307" t="s">
        <v>262</v>
      </c>
      <c r="C42" s="308"/>
      <c r="D42" s="113">
        <v>4.6643822455645934</v>
      </c>
      <c r="E42" s="115">
        <v>2913</v>
      </c>
      <c r="F42" s="114">
        <v>2921</v>
      </c>
      <c r="G42" s="114">
        <v>3028</v>
      </c>
      <c r="H42" s="114">
        <v>3022</v>
      </c>
      <c r="I42" s="140">
        <v>2980</v>
      </c>
      <c r="J42" s="115">
        <v>-67</v>
      </c>
      <c r="K42" s="116">
        <v>-2.2483221476510069</v>
      </c>
    </row>
    <row r="43" spans="1:11" ht="14.1" customHeight="1" x14ac:dyDescent="0.2">
      <c r="A43" s="306" t="s">
        <v>263</v>
      </c>
      <c r="B43" s="307" t="s">
        <v>264</v>
      </c>
      <c r="C43" s="308"/>
      <c r="D43" s="113">
        <v>3.336962787420739</v>
      </c>
      <c r="E43" s="115">
        <v>2084</v>
      </c>
      <c r="F43" s="114">
        <v>2110</v>
      </c>
      <c r="G43" s="114">
        <v>2161</v>
      </c>
      <c r="H43" s="114">
        <v>2165</v>
      </c>
      <c r="I43" s="140">
        <v>2141</v>
      </c>
      <c r="J43" s="115">
        <v>-57</v>
      </c>
      <c r="K43" s="116">
        <v>-2.6623073330219524</v>
      </c>
    </row>
    <row r="44" spans="1:11" ht="14.1" customHeight="1" x14ac:dyDescent="0.2">
      <c r="A44" s="306">
        <v>53</v>
      </c>
      <c r="B44" s="307" t="s">
        <v>265</v>
      </c>
      <c r="C44" s="308"/>
      <c r="D44" s="113">
        <v>0.79901364247742268</v>
      </c>
      <c r="E44" s="115">
        <v>499</v>
      </c>
      <c r="F44" s="114">
        <v>532</v>
      </c>
      <c r="G44" s="114">
        <v>529</v>
      </c>
      <c r="H44" s="114">
        <v>543</v>
      </c>
      <c r="I44" s="140">
        <v>543</v>
      </c>
      <c r="J44" s="115">
        <v>-44</v>
      </c>
      <c r="K44" s="116">
        <v>-8.1031307550644573</v>
      </c>
    </row>
    <row r="45" spans="1:11" ht="14.1" customHeight="1" x14ac:dyDescent="0.2">
      <c r="A45" s="306" t="s">
        <v>266</v>
      </c>
      <c r="B45" s="307" t="s">
        <v>267</v>
      </c>
      <c r="C45" s="308"/>
      <c r="D45" s="113">
        <v>0.74457183116633574</v>
      </c>
      <c r="E45" s="115">
        <v>465</v>
      </c>
      <c r="F45" s="114">
        <v>498</v>
      </c>
      <c r="G45" s="114">
        <v>496</v>
      </c>
      <c r="H45" s="114">
        <v>513</v>
      </c>
      <c r="I45" s="140">
        <v>512</v>
      </c>
      <c r="J45" s="115">
        <v>-47</v>
      </c>
      <c r="K45" s="116">
        <v>-9.1796875</v>
      </c>
    </row>
    <row r="46" spans="1:11" ht="14.1" customHeight="1" x14ac:dyDescent="0.2">
      <c r="A46" s="306">
        <v>54</v>
      </c>
      <c r="B46" s="307" t="s">
        <v>268</v>
      </c>
      <c r="C46" s="308"/>
      <c r="D46" s="113">
        <v>2.3682187920322808</v>
      </c>
      <c r="E46" s="115">
        <v>1479</v>
      </c>
      <c r="F46" s="114">
        <v>1453</v>
      </c>
      <c r="G46" s="114">
        <v>1453</v>
      </c>
      <c r="H46" s="114">
        <v>1450</v>
      </c>
      <c r="I46" s="140">
        <v>1456</v>
      </c>
      <c r="J46" s="115">
        <v>23</v>
      </c>
      <c r="K46" s="116">
        <v>1.5796703296703296</v>
      </c>
    </row>
    <row r="47" spans="1:11" ht="14.1" customHeight="1" x14ac:dyDescent="0.2">
      <c r="A47" s="306">
        <v>61</v>
      </c>
      <c r="B47" s="307" t="s">
        <v>269</v>
      </c>
      <c r="C47" s="308"/>
      <c r="D47" s="113">
        <v>1.5628002305770832</v>
      </c>
      <c r="E47" s="115">
        <v>976</v>
      </c>
      <c r="F47" s="114">
        <v>974</v>
      </c>
      <c r="G47" s="114">
        <v>991</v>
      </c>
      <c r="H47" s="114">
        <v>969</v>
      </c>
      <c r="I47" s="140">
        <v>978</v>
      </c>
      <c r="J47" s="115">
        <v>-2</v>
      </c>
      <c r="K47" s="116">
        <v>-0.20449897750511248</v>
      </c>
    </row>
    <row r="48" spans="1:11" ht="14.1" customHeight="1" x14ac:dyDescent="0.2">
      <c r="A48" s="306">
        <v>62</v>
      </c>
      <c r="B48" s="307" t="s">
        <v>270</v>
      </c>
      <c r="C48" s="308"/>
      <c r="D48" s="113">
        <v>7.868442964196503</v>
      </c>
      <c r="E48" s="115">
        <v>4914</v>
      </c>
      <c r="F48" s="114">
        <v>4949</v>
      </c>
      <c r="G48" s="114">
        <v>4957</v>
      </c>
      <c r="H48" s="114">
        <v>4977</v>
      </c>
      <c r="I48" s="140">
        <v>4965</v>
      </c>
      <c r="J48" s="115">
        <v>-51</v>
      </c>
      <c r="K48" s="116">
        <v>-1.0271903323262841</v>
      </c>
    </row>
    <row r="49" spans="1:11" ht="14.1" customHeight="1" x14ac:dyDescent="0.2">
      <c r="A49" s="306">
        <v>63</v>
      </c>
      <c r="B49" s="307" t="s">
        <v>271</v>
      </c>
      <c r="C49" s="308"/>
      <c r="D49" s="113">
        <v>1.7181195157881253</v>
      </c>
      <c r="E49" s="115">
        <v>1073</v>
      </c>
      <c r="F49" s="114">
        <v>1107</v>
      </c>
      <c r="G49" s="114">
        <v>1150</v>
      </c>
      <c r="H49" s="114">
        <v>1084</v>
      </c>
      <c r="I49" s="140">
        <v>1027</v>
      </c>
      <c r="J49" s="115">
        <v>46</v>
      </c>
      <c r="K49" s="116">
        <v>4.4790652385589098</v>
      </c>
    </row>
    <row r="50" spans="1:11" ht="14.1" customHeight="1" x14ac:dyDescent="0.2">
      <c r="A50" s="306" t="s">
        <v>272</v>
      </c>
      <c r="B50" s="307" t="s">
        <v>273</v>
      </c>
      <c r="C50" s="308"/>
      <c r="D50" s="113">
        <v>0.33145455709985266</v>
      </c>
      <c r="E50" s="115">
        <v>207</v>
      </c>
      <c r="F50" s="114">
        <v>211</v>
      </c>
      <c r="G50" s="114">
        <v>215</v>
      </c>
      <c r="H50" s="114">
        <v>201</v>
      </c>
      <c r="I50" s="140">
        <v>192</v>
      </c>
      <c r="J50" s="115">
        <v>15</v>
      </c>
      <c r="K50" s="116">
        <v>7.8125</v>
      </c>
    </row>
    <row r="51" spans="1:11" ht="14.1" customHeight="1" x14ac:dyDescent="0.2">
      <c r="A51" s="306" t="s">
        <v>274</v>
      </c>
      <c r="B51" s="307" t="s">
        <v>275</v>
      </c>
      <c r="C51" s="308"/>
      <c r="D51" s="113">
        <v>1.1368731185550502</v>
      </c>
      <c r="E51" s="115">
        <v>710</v>
      </c>
      <c r="F51" s="114">
        <v>743</v>
      </c>
      <c r="G51" s="114">
        <v>764</v>
      </c>
      <c r="H51" s="114">
        <v>731</v>
      </c>
      <c r="I51" s="140">
        <v>681</v>
      </c>
      <c r="J51" s="115">
        <v>29</v>
      </c>
      <c r="K51" s="116">
        <v>4.2584434654919239</v>
      </c>
    </row>
    <row r="52" spans="1:11" ht="14.1" customHeight="1" x14ac:dyDescent="0.2">
      <c r="A52" s="306">
        <v>71</v>
      </c>
      <c r="B52" s="307" t="s">
        <v>276</v>
      </c>
      <c r="C52" s="308"/>
      <c r="D52" s="113">
        <v>8.8708127842182805</v>
      </c>
      <c r="E52" s="115">
        <v>5540</v>
      </c>
      <c r="F52" s="114">
        <v>5566</v>
      </c>
      <c r="G52" s="114">
        <v>5583</v>
      </c>
      <c r="H52" s="114">
        <v>5556</v>
      </c>
      <c r="I52" s="140">
        <v>5550</v>
      </c>
      <c r="J52" s="115">
        <v>-10</v>
      </c>
      <c r="K52" s="116">
        <v>-0.18018018018018017</v>
      </c>
    </row>
    <row r="53" spans="1:11" ht="14.1" customHeight="1" x14ac:dyDescent="0.2">
      <c r="A53" s="306" t="s">
        <v>277</v>
      </c>
      <c r="B53" s="307" t="s">
        <v>278</v>
      </c>
      <c r="C53" s="308"/>
      <c r="D53" s="113">
        <v>3.5659386408761931</v>
      </c>
      <c r="E53" s="115">
        <v>2227</v>
      </c>
      <c r="F53" s="114">
        <v>2222</v>
      </c>
      <c r="G53" s="114">
        <v>2207</v>
      </c>
      <c r="H53" s="114">
        <v>2156</v>
      </c>
      <c r="I53" s="140">
        <v>2147</v>
      </c>
      <c r="J53" s="115">
        <v>80</v>
      </c>
      <c r="K53" s="116">
        <v>3.7261294829995344</v>
      </c>
    </row>
    <row r="54" spans="1:11" ht="14.1" customHeight="1" x14ac:dyDescent="0.2">
      <c r="A54" s="306" t="s">
        <v>279</v>
      </c>
      <c r="B54" s="307" t="s">
        <v>280</v>
      </c>
      <c r="C54" s="308"/>
      <c r="D54" s="113">
        <v>4.3377313776980717</v>
      </c>
      <c r="E54" s="115">
        <v>2709</v>
      </c>
      <c r="F54" s="114">
        <v>2742</v>
      </c>
      <c r="G54" s="114">
        <v>2777</v>
      </c>
      <c r="H54" s="114">
        <v>2795</v>
      </c>
      <c r="I54" s="140">
        <v>2786</v>
      </c>
      <c r="J54" s="115">
        <v>-77</v>
      </c>
      <c r="K54" s="116">
        <v>-2.7638190954773871</v>
      </c>
    </row>
    <row r="55" spans="1:11" ht="14.1" customHeight="1" x14ac:dyDescent="0.2">
      <c r="A55" s="306">
        <v>72</v>
      </c>
      <c r="B55" s="307" t="s">
        <v>281</v>
      </c>
      <c r="C55" s="308"/>
      <c r="D55" s="113">
        <v>2.6676487542432588</v>
      </c>
      <c r="E55" s="115">
        <v>1666</v>
      </c>
      <c r="F55" s="114">
        <v>1694</v>
      </c>
      <c r="G55" s="114">
        <v>1699</v>
      </c>
      <c r="H55" s="114">
        <v>1662</v>
      </c>
      <c r="I55" s="140">
        <v>1675</v>
      </c>
      <c r="J55" s="115">
        <v>-9</v>
      </c>
      <c r="K55" s="116">
        <v>-0.53731343283582089</v>
      </c>
    </row>
    <row r="56" spans="1:11" ht="14.1" customHeight="1" x14ac:dyDescent="0.2">
      <c r="A56" s="306" t="s">
        <v>282</v>
      </c>
      <c r="B56" s="307" t="s">
        <v>283</v>
      </c>
      <c r="C56" s="308"/>
      <c r="D56" s="113">
        <v>1.1240632805995003</v>
      </c>
      <c r="E56" s="115">
        <v>702</v>
      </c>
      <c r="F56" s="114">
        <v>708</v>
      </c>
      <c r="G56" s="114">
        <v>710</v>
      </c>
      <c r="H56" s="114">
        <v>704</v>
      </c>
      <c r="I56" s="140">
        <v>710</v>
      </c>
      <c r="J56" s="115">
        <v>-8</v>
      </c>
      <c r="K56" s="116">
        <v>-1.1267605633802817</v>
      </c>
    </row>
    <row r="57" spans="1:11" ht="14.1" customHeight="1" x14ac:dyDescent="0.2">
      <c r="A57" s="306" t="s">
        <v>284</v>
      </c>
      <c r="B57" s="307" t="s">
        <v>285</v>
      </c>
      <c r="C57" s="308"/>
      <c r="D57" s="113">
        <v>1.1368731185550502</v>
      </c>
      <c r="E57" s="115">
        <v>710</v>
      </c>
      <c r="F57" s="114">
        <v>718</v>
      </c>
      <c r="G57" s="114">
        <v>718</v>
      </c>
      <c r="H57" s="114">
        <v>694</v>
      </c>
      <c r="I57" s="140">
        <v>697</v>
      </c>
      <c r="J57" s="115">
        <v>13</v>
      </c>
      <c r="K57" s="116">
        <v>1.8651362984218078</v>
      </c>
    </row>
    <row r="58" spans="1:11" ht="14.1" customHeight="1" x14ac:dyDescent="0.2">
      <c r="A58" s="306">
        <v>73</v>
      </c>
      <c r="B58" s="307" t="s">
        <v>286</v>
      </c>
      <c r="C58" s="308"/>
      <c r="D58" s="113">
        <v>3.3593800038429515</v>
      </c>
      <c r="E58" s="115">
        <v>2098</v>
      </c>
      <c r="F58" s="114">
        <v>2117</v>
      </c>
      <c r="G58" s="114">
        <v>2124</v>
      </c>
      <c r="H58" s="114">
        <v>2075</v>
      </c>
      <c r="I58" s="140">
        <v>2086</v>
      </c>
      <c r="J58" s="115">
        <v>12</v>
      </c>
      <c r="K58" s="116">
        <v>0.57526366251198469</v>
      </c>
    </row>
    <row r="59" spans="1:11" ht="14.1" customHeight="1" x14ac:dyDescent="0.2">
      <c r="A59" s="306" t="s">
        <v>287</v>
      </c>
      <c r="B59" s="307" t="s">
        <v>288</v>
      </c>
      <c r="C59" s="308"/>
      <c r="D59" s="113">
        <v>3.0231217575097675</v>
      </c>
      <c r="E59" s="115">
        <v>1888</v>
      </c>
      <c r="F59" s="114">
        <v>1906</v>
      </c>
      <c r="G59" s="114">
        <v>1916</v>
      </c>
      <c r="H59" s="114">
        <v>1867</v>
      </c>
      <c r="I59" s="140">
        <v>1875</v>
      </c>
      <c r="J59" s="115">
        <v>13</v>
      </c>
      <c r="K59" s="116">
        <v>0.69333333333333336</v>
      </c>
    </row>
    <row r="60" spans="1:11" ht="14.1" customHeight="1" x14ac:dyDescent="0.2">
      <c r="A60" s="306">
        <v>81</v>
      </c>
      <c r="B60" s="307" t="s">
        <v>289</v>
      </c>
      <c r="C60" s="308"/>
      <c r="D60" s="113">
        <v>8.7379107154294502</v>
      </c>
      <c r="E60" s="115">
        <v>5457</v>
      </c>
      <c r="F60" s="114">
        <v>5508</v>
      </c>
      <c r="G60" s="114">
        <v>5499</v>
      </c>
      <c r="H60" s="114">
        <v>5431</v>
      </c>
      <c r="I60" s="140">
        <v>5450</v>
      </c>
      <c r="J60" s="115">
        <v>7</v>
      </c>
      <c r="K60" s="116">
        <v>0.12844036697247707</v>
      </c>
    </row>
    <row r="61" spans="1:11" ht="14.1" customHeight="1" x14ac:dyDescent="0.2">
      <c r="A61" s="306" t="s">
        <v>290</v>
      </c>
      <c r="B61" s="307" t="s">
        <v>291</v>
      </c>
      <c r="C61" s="308"/>
      <c r="D61" s="113">
        <v>1.7037084480881317</v>
      </c>
      <c r="E61" s="115">
        <v>1064</v>
      </c>
      <c r="F61" s="114">
        <v>1078</v>
      </c>
      <c r="G61" s="114">
        <v>1092</v>
      </c>
      <c r="H61" s="114">
        <v>1050</v>
      </c>
      <c r="I61" s="140">
        <v>1060</v>
      </c>
      <c r="J61" s="115">
        <v>4</v>
      </c>
      <c r="K61" s="116">
        <v>0.37735849056603776</v>
      </c>
    </row>
    <row r="62" spans="1:11" ht="14.1" customHeight="1" x14ac:dyDescent="0.2">
      <c r="A62" s="306" t="s">
        <v>292</v>
      </c>
      <c r="B62" s="307" t="s">
        <v>293</v>
      </c>
      <c r="C62" s="308"/>
      <c r="D62" s="113">
        <v>4.6035355152757313</v>
      </c>
      <c r="E62" s="115">
        <v>2875</v>
      </c>
      <c r="F62" s="114">
        <v>2897</v>
      </c>
      <c r="G62" s="114">
        <v>2886</v>
      </c>
      <c r="H62" s="114">
        <v>2876</v>
      </c>
      <c r="I62" s="140">
        <v>2894</v>
      </c>
      <c r="J62" s="115">
        <v>-19</v>
      </c>
      <c r="K62" s="116">
        <v>-0.65653075328265376</v>
      </c>
    </row>
    <row r="63" spans="1:11" ht="14.1" customHeight="1" x14ac:dyDescent="0.2">
      <c r="A63" s="306"/>
      <c r="B63" s="307" t="s">
        <v>294</v>
      </c>
      <c r="C63" s="308"/>
      <c r="D63" s="113">
        <v>3.9662460769871259</v>
      </c>
      <c r="E63" s="115">
        <v>2477</v>
      </c>
      <c r="F63" s="114">
        <v>2500</v>
      </c>
      <c r="G63" s="114">
        <v>2483</v>
      </c>
      <c r="H63" s="114">
        <v>2504</v>
      </c>
      <c r="I63" s="140">
        <v>2516</v>
      </c>
      <c r="J63" s="115">
        <v>-39</v>
      </c>
      <c r="K63" s="116">
        <v>-1.5500794912559619</v>
      </c>
    </row>
    <row r="64" spans="1:11" ht="14.1" customHeight="1" x14ac:dyDescent="0.2">
      <c r="A64" s="306" t="s">
        <v>295</v>
      </c>
      <c r="B64" s="307" t="s">
        <v>296</v>
      </c>
      <c r="C64" s="308"/>
      <c r="D64" s="113">
        <v>0.71414846602190485</v>
      </c>
      <c r="E64" s="115">
        <v>446</v>
      </c>
      <c r="F64" s="114">
        <v>448</v>
      </c>
      <c r="G64" s="114">
        <v>452</v>
      </c>
      <c r="H64" s="114">
        <v>451</v>
      </c>
      <c r="I64" s="140">
        <v>451</v>
      </c>
      <c r="J64" s="115">
        <v>-5</v>
      </c>
      <c r="K64" s="116">
        <v>-1.1086474501108647</v>
      </c>
    </row>
    <row r="65" spans="1:11" ht="14.1" customHeight="1" x14ac:dyDescent="0.2">
      <c r="A65" s="306" t="s">
        <v>297</v>
      </c>
      <c r="B65" s="307" t="s">
        <v>298</v>
      </c>
      <c r="C65" s="308"/>
      <c r="D65" s="113">
        <v>0.90309357586626526</v>
      </c>
      <c r="E65" s="115">
        <v>564</v>
      </c>
      <c r="F65" s="114">
        <v>571</v>
      </c>
      <c r="G65" s="114">
        <v>565</v>
      </c>
      <c r="H65" s="114">
        <v>549</v>
      </c>
      <c r="I65" s="140">
        <v>547</v>
      </c>
      <c r="J65" s="115">
        <v>17</v>
      </c>
      <c r="K65" s="116">
        <v>3.1078610603290677</v>
      </c>
    </row>
    <row r="66" spans="1:11" ht="14.1" customHeight="1" x14ac:dyDescent="0.2">
      <c r="A66" s="306">
        <v>82</v>
      </c>
      <c r="B66" s="307" t="s">
        <v>299</v>
      </c>
      <c r="C66" s="308"/>
      <c r="D66" s="113">
        <v>4.0142829693204378</v>
      </c>
      <c r="E66" s="115">
        <v>2507</v>
      </c>
      <c r="F66" s="114">
        <v>2527</v>
      </c>
      <c r="G66" s="114">
        <v>2584</v>
      </c>
      <c r="H66" s="114">
        <v>2510</v>
      </c>
      <c r="I66" s="140">
        <v>2506</v>
      </c>
      <c r="J66" s="115">
        <v>1</v>
      </c>
      <c r="K66" s="116">
        <v>3.9904229848363927E-2</v>
      </c>
    </row>
    <row r="67" spans="1:11" ht="14.1" customHeight="1" x14ac:dyDescent="0.2">
      <c r="A67" s="306" t="s">
        <v>300</v>
      </c>
      <c r="B67" s="307" t="s">
        <v>301</v>
      </c>
      <c r="C67" s="308"/>
      <c r="D67" s="113">
        <v>2.7477102414654455</v>
      </c>
      <c r="E67" s="115">
        <v>1716</v>
      </c>
      <c r="F67" s="114">
        <v>1729</v>
      </c>
      <c r="G67" s="114">
        <v>1786</v>
      </c>
      <c r="H67" s="114">
        <v>1721</v>
      </c>
      <c r="I67" s="140">
        <v>1704</v>
      </c>
      <c r="J67" s="115">
        <v>12</v>
      </c>
      <c r="K67" s="116">
        <v>0.70422535211267601</v>
      </c>
    </row>
    <row r="68" spans="1:11" ht="14.1" customHeight="1" x14ac:dyDescent="0.2">
      <c r="A68" s="306" t="s">
        <v>302</v>
      </c>
      <c r="B68" s="307" t="s">
        <v>303</v>
      </c>
      <c r="C68" s="308"/>
      <c r="D68" s="113">
        <v>0.74937552039966693</v>
      </c>
      <c r="E68" s="115">
        <v>468</v>
      </c>
      <c r="F68" s="114">
        <v>480</v>
      </c>
      <c r="G68" s="114">
        <v>483</v>
      </c>
      <c r="H68" s="114">
        <v>478</v>
      </c>
      <c r="I68" s="140">
        <v>484</v>
      </c>
      <c r="J68" s="115">
        <v>-16</v>
      </c>
      <c r="K68" s="116">
        <v>-3.3057851239669422</v>
      </c>
    </row>
    <row r="69" spans="1:11" ht="14.1" customHeight="1" x14ac:dyDescent="0.2">
      <c r="A69" s="306">
        <v>83</v>
      </c>
      <c r="B69" s="307" t="s">
        <v>304</v>
      </c>
      <c r="C69" s="308"/>
      <c r="D69" s="113">
        <v>6.6659194261192596</v>
      </c>
      <c r="E69" s="115">
        <v>4163</v>
      </c>
      <c r="F69" s="114">
        <v>4186</v>
      </c>
      <c r="G69" s="114">
        <v>4170</v>
      </c>
      <c r="H69" s="114">
        <v>4134</v>
      </c>
      <c r="I69" s="140">
        <v>4155</v>
      </c>
      <c r="J69" s="115">
        <v>8</v>
      </c>
      <c r="K69" s="116">
        <v>0.19253910950661854</v>
      </c>
    </row>
    <row r="70" spans="1:11" ht="14.1" customHeight="1" x14ac:dyDescent="0.2">
      <c r="A70" s="306" t="s">
        <v>305</v>
      </c>
      <c r="B70" s="307" t="s">
        <v>306</v>
      </c>
      <c r="C70" s="308"/>
      <c r="D70" s="113">
        <v>6.1150963940306156</v>
      </c>
      <c r="E70" s="115">
        <v>3819</v>
      </c>
      <c r="F70" s="114">
        <v>3848</v>
      </c>
      <c r="G70" s="114">
        <v>3829</v>
      </c>
      <c r="H70" s="114">
        <v>3797</v>
      </c>
      <c r="I70" s="140">
        <v>3823</v>
      </c>
      <c r="J70" s="115">
        <v>-4</v>
      </c>
      <c r="K70" s="116">
        <v>-0.10462987182840701</v>
      </c>
    </row>
    <row r="71" spans="1:11" ht="14.1" customHeight="1" x14ac:dyDescent="0.2">
      <c r="A71" s="306"/>
      <c r="B71" s="307" t="s">
        <v>307</v>
      </c>
      <c r="C71" s="308"/>
      <c r="D71" s="113">
        <v>3.666816114776148</v>
      </c>
      <c r="E71" s="115">
        <v>2290</v>
      </c>
      <c r="F71" s="114">
        <v>2307</v>
      </c>
      <c r="G71" s="114">
        <v>2320</v>
      </c>
      <c r="H71" s="114">
        <v>2292</v>
      </c>
      <c r="I71" s="140">
        <v>2317</v>
      </c>
      <c r="J71" s="115">
        <v>-27</v>
      </c>
      <c r="K71" s="116">
        <v>-1.1652999568407423</v>
      </c>
    </row>
    <row r="72" spans="1:11" ht="14.1" customHeight="1" x14ac:dyDescent="0.2">
      <c r="A72" s="306">
        <v>84</v>
      </c>
      <c r="B72" s="307" t="s">
        <v>308</v>
      </c>
      <c r="C72" s="308"/>
      <c r="D72" s="113">
        <v>2.5475565234099791</v>
      </c>
      <c r="E72" s="115">
        <v>1591</v>
      </c>
      <c r="F72" s="114">
        <v>1608</v>
      </c>
      <c r="G72" s="114">
        <v>1630</v>
      </c>
      <c r="H72" s="114">
        <v>1651</v>
      </c>
      <c r="I72" s="140">
        <v>1653</v>
      </c>
      <c r="J72" s="115">
        <v>-62</v>
      </c>
      <c r="K72" s="116">
        <v>-3.7507562008469448</v>
      </c>
    </row>
    <row r="73" spans="1:11" ht="14.1" customHeight="1" x14ac:dyDescent="0.2">
      <c r="A73" s="306" t="s">
        <v>309</v>
      </c>
      <c r="B73" s="307" t="s">
        <v>310</v>
      </c>
      <c r="C73" s="308"/>
      <c r="D73" s="113">
        <v>1.7389355024658939</v>
      </c>
      <c r="E73" s="115">
        <v>1086</v>
      </c>
      <c r="F73" s="114">
        <v>1104</v>
      </c>
      <c r="G73" s="114">
        <v>1122</v>
      </c>
      <c r="H73" s="114">
        <v>1142</v>
      </c>
      <c r="I73" s="140">
        <v>1145</v>
      </c>
      <c r="J73" s="115">
        <v>-59</v>
      </c>
      <c r="K73" s="116">
        <v>-5.1528384279475983</v>
      </c>
    </row>
    <row r="74" spans="1:11" ht="14.1" customHeight="1" x14ac:dyDescent="0.2">
      <c r="A74" s="306" t="s">
        <v>311</v>
      </c>
      <c r="B74" s="307" t="s">
        <v>312</v>
      </c>
      <c r="C74" s="308"/>
      <c r="D74" s="113">
        <v>0.32665086786652148</v>
      </c>
      <c r="E74" s="115">
        <v>204</v>
      </c>
      <c r="F74" s="114">
        <v>202</v>
      </c>
      <c r="G74" s="114">
        <v>204</v>
      </c>
      <c r="H74" s="114">
        <v>201</v>
      </c>
      <c r="I74" s="140">
        <v>206</v>
      </c>
      <c r="J74" s="115">
        <v>-2</v>
      </c>
      <c r="K74" s="116">
        <v>-0.970873786407767</v>
      </c>
    </row>
    <row r="75" spans="1:11" ht="14.1" customHeight="1" x14ac:dyDescent="0.2">
      <c r="A75" s="306" t="s">
        <v>313</v>
      </c>
      <c r="B75" s="307" t="s">
        <v>314</v>
      </c>
      <c r="C75" s="308"/>
      <c r="D75" s="113">
        <v>6.4049189777749312E-3</v>
      </c>
      <c r="E75" s="115">
        <v>4</v>
      </c>
      <c r="F75" s="114">
        <v>5</v>
      </c>
      <c r="G75" s="114">
        <v>5</v>
      </c>
      <c r="H75" s="114">
        <v>5</v>
      </c>
      <c r="I75" s="140">
        <v>6</v>
      </c>
      <c r="J75" s="115">
        <v>-2</v>
      </c>
      <c r="K75" s="116">
        <v>-33.333333333333336</v>
      </c>
    </row>
    <row r="76" spans="1:11" ht="14.1" customHeight="1" x14ac:dyDescent="0.2">
      <c r="A76" s="306">
        <v>91</v>
      </c>
      <c r="B76" s="307" t="s">
        <v>315</v>
      </c>
      <c r="C76" s="308"/>
      <c r="D76" s="113">
        <v>0.45474924742202011</v>
      </c>
      <c r="E76" s="115">
        <v>284</v>
      </c>
      <c r="F76" s="114">
        <v>285</v>
      </c>
      <c r="G76" s="114">
        <v>282</v>
      </c>
      <c r="H76" s="114">
        <v>278</v>
      </c>
      <c r="I76" s="140">
        <v>261</v>
      </c>
      <c r="J76" s="115">
        <v>23</v>
      </c>
      <c r="K76" s="116">
        <v>8.8122605363984672</v>
      </c>
    </row>
    <row r="77" spans="1:11" ht="14.1" customHeight="1" x14ac:dyDescent="0.2">
      <c r="A77" s="306">
        <v>92</v>
      </c>
      <c r="B77" s="307" t="s">
        <v>316</v>
      </c>
      <c r="C77" s="308"/>
      <c r="D77" s="113">
        <v>1.0359956446550951</v>
      </c>
      <c r="E77" s="115">
        <v>647</v>
      </c>
      <c r="F77" s="114">
        <v>663</v>
      </c>
      <c r="G77" s="114">
        <v>656</v>
      </c>
      <c r="H77" s="114">
        <v>648</v>
      </c>
      <c r="I77" s="140">
        <v>622</v>
      </c>
      <c r="J77" s="115">
        <v>25</v>
      </c>
      <c r="K77" s="116">
        <v>4.019292604501608</v>
      </c>
    </row>
    <row r="78" spans="1:11" ht="14.1" customHeight="1" x14ac:dyDescent="0.2">
      <c r="A78" s="306">
        <v>93</v>
      </c>
      <c r="B78" s="307" t="s">
        <v>317</v>
      </c>
      <c r="C78" s="308"/>
      <c r="D78" s="113">
        <v>6.565041952219304E-2</v>
      </c>
      <c r="E78" s="115">
        <v>41</v>
      </c>
      <c r="F78" s="114">
        <v>39</v>
      </c>
      <c r="G78" s="114">
        <v>39</v>
      </c>
      <c r="H78" s="114">
        <v>40</v>
      </c>
      <c r="I78" s="140">
        <v>43</v>
      </c>
      <c r="J78" s="115">
        <v>-2</v>
      </c>
      <c r="K78" s="116">
        <v>-4.6511627906976747</v>
      </c>
    </row>
    <row r="79" spans="1:11" ht="14.1" customHeight="1" x14ac:dyDescent="0.2">
      <c r="A79" s="306">
        <v>94</v>
      </c>
      <c r="B79" s="307" t="s">
        <v>318</v>
      </c>
      <c r="C79" s="308"/>
      <c r="D79" s="113">
        <v>0.12969960929994234</v>
      </c>
      <c r="E79" s="115">
        <v>81</v>
      </c>
      <c r="F79" s="114">
        <v>86</v>
      </c>
      <c r="G79" s="114">
        <v>91</v>
      </c>
      <c r="H79" s="114">
        <v>93</v>
      </c>
      <c r="I79" s="140">
        <v>80</v>
      </c>
      <c r="J79" s="115">
        <v>1</v>
      </c>
      <c r="K79" s="116">
        <v>1.25</v>
      </c>
    </row>
    <row r="80" spans="1:11" ht="14.1" customHeight="1" x14ac:dyDescent="0.2">
      <c r="A80" s="306" t="s">
        <v>319</v>
      </c>
      <c r="B80" s="307" t="s">
        <v>320</v>
      </c>
      <c r="C80" s="308"/>
      <c r="D80" s="113">
        <v>1.761352718888106E-2</v>
      </c>
      <c r="E80" s="115">
        <v>11</v>
      </c>
      <c r="F80" s="114">
        <v>10</v>
      </c>
      <c r="G80" s="114">
        <v>10</v>
      </c>
      <c r="H80" s="114">
        <v>10</v>
      </c>
      <c r="I80" s="140">
        <v>10</v>
      </c>
      <c r="J80" s="115">
        <v>1</v>
      </c>
      <c r="K80" s="116">
        <v>10</v>
      </c>
    </row>
    <row r="81" spans="1:11" ht="14.1" customHeight="1" x14ac:dyDescent="0.2">
      <c r="A81" s="310" t="s">
        <v>321</v>
      </c>
      <c r="B81" s="311" t="s">
        <v>224</v>
      </c>
      <c r="C81" s="312"/>
      <c r="D81" s="125">
        <v>1.4379043105104721</v>
      </c>
      <c r="E81" s="143">
        <v>898</v>
      </c>
      <c r="F81" s="144">
        <v>904</v>
      </c>
      <c r="G81" s="144">
        <v>904</v>
      </c>
      <c r="H81" s="144">
        <v>844</v>
      </c>
      <c r="I81" s="145">
        <v>850</v>
      </c>
      <c r="J81" s="143">
        <v>48</v>
      </c>
      <c r="K81" s="146">
        <v>5.6470588235294121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9009</v>
      </c>
      <c r="E12" s="114">
        <v>9236</v>
      </c>
      <c r="F12" s="114">
        <v>9467</v>
      </c>
      <c r="G12" s="114">
        <v>9514</v>
      </c>
      <c r="H12" s="140">
        <v>9336</v>
      </c>
      <c r="I12" s="115">
        <v>-327</v>
      </c>
      <c r="J12" s="116">
        <v>-3.5025706940874035</v>
      </c>
      <c r="K12"/>
      <c r="L12"/>
      <c r="M12"/>
      <c r="N12"/>
      <c r="O12"/>
      <c r="P12"/>
    </row>
    <row r="13" spans="1:16" s="110" customFormat="1" ht="14.45" customHeight="1" x14ac:dyDescent="0.2">
      <c r="A13" s="120" t="s">
        <v>105</v>
      </c>
      <c r="B13" s="119" t="s">
        <v>106</v>
      </c>
      <c r="C13" s="113">
        <v>44.8995448995449</v>
      </c>
      <c r="D13" s="115">
        <v>4045</v>
      </c>
      <c r="E13" s="114">
        <v>4102</v>
      </c>
      <c r="F13" s="114">
        <v>4205</v>
      </c>
      <c r="G13" s="114">
        <v>4192</v>
      </c>
      <c r="H13" s="140">
        <v>4098</v>
      </c>
      <c r="I13" s="115">
        <v>-53</v>
      </c>
      <c r="J13" s="116">
        <v>-1.2933138116154221</v>
      </c>
      <c r="K13"/>
      <c r="L13"/>
      <c r="M13"/>
      <c r="N13"/>
      <c r="O13"/>
      <c r="P13"/>
    </row>
    <row r="14" spans="1:16" s="110" customFormat="1" ht="14.45" customHeight="1" x14ac:dyDescent="0.2">
      <c r="A14" s="120"/>
      <c r="B14" s="119" t="s">
        <v>107</v>
      </c>
      <c r="C14" s="113">
        <v>55.1004551004551</v>
      </c>
      <c r="D14" s="115">
        <v>4964</v>
      </c>
      <c r="E14" s="114">
        <v>5134</v>
      </c>
      <c r="F14" s="114">
        <v>5262</v>
      </c>
      <c r="G14" s="114">
        <v>5322</v>
      </c>
      <c r="H14" s="140">
        <v>5238</v>
      </c>
      <c r="I14" s="115">
        <v>-274</v>
      </c>
      <c r="J14" s="116">
        <v>-5.2310042000763648</v>
      </c>
      <c r="K14"/>
      <c r="L14"/>
      <c r="M14"/>
      <c r="N14"/>
      <c r="O14"/>
      <c r="P14"/>
    </row>
    <row r="15" spans="1:16" s="110" customFormat="1" ht="14.45" customHeight="1" x14ac:dyDescent="0.2">
      <c r="A15" s="118" t="s">
        <v>105</v>
      </c>
      <c r="B15" s="121" t="s">
        <v>108</v>
      </c>
      <c r="C15" s="113">
        <v>12.087912087912088</v>
      </c>
      <c r="D15" s="115">
        <v>1089</v>
      </c>
      <c r="E15" s="114">
        <v>1038</v>
      </c>
      <c r="F15" s="114">
        <v>1083</v>
      </c>
      <c r="G15" s="114">
        <v>1101</v>
      </c>
      <c r="H15" s="140">
        <v>1006</v>
      </c>
      <c r="I15" s="115">
        <v>83</v>
      </c>
      <c r="J15" s="116">
        <v>8.2504970178926449</v>
      </c>
      <c r="K15"/>
      <c r="L15"/>
      <c r="M15"/>
      <c r="N15"/>
      <c r="O15"/>
      <c r="P15"/>
    </row>
    <row r="16" spans="1:16" s="110" customFormat="1" ht="14.45" customHeight="1" x14ac:dyDescent="0.2">
      <c r="A16" s="118"/>
      <c r="B16" s="121" t="s">
        <v>109</v>
      </c>
      <c r="C16" s="113">
        <v>38.328338328338326</v>
      </c>
      <c r="D16" s="115">
        <v>3453</v>
      </c>
      <c r="E16" s="114">
        <v>3602</v>
      </c>
      <c r="F16" s="114">
        <v>3726</v>
      </c>
      <c r="G16" s="114">
        <v>3792</v>
      </c>
      <c r="H16" s="140">
        <v>3770</v>
      </c>
      <c r="I16" s="115">
        <v>-317</v>
      </c>
      <c r="J16" s="116">
        <v>-8.408488063660478</v>
      </c>
      <c r="K16"/>
      <c r="L16"/>
      <c r="M16"/>
      <c r="N16"/>
      <c r="O16"/>
      <c r="P16"/>
    </row>
    <row r="17" spans="1:16" s="110" customFormat="1" ht="14.45" customHeight="1" x14ac:dyDescent="0.2">
      <c r="A17" s="118"/>
      <c r="B17" s="121" t="s">
        <v>110</v>
      </c>
      <c r="C17" s="113">
        <v>25.252525252525253</v>
      </c>
      <c r="D17" s="115">
        <v>2275</v>
      </c>
      <c r="E17" s="114">
        <v>2365</v>
      </c>
      <c r="F17" s="114">
        <v>2411</v>
      </c>
      <c r="G17" s="114">
        <v>2449</v>
      </c>
      <c r="H17" s="140">
        <v>2454</v>
      </c>
      <c r="I17" s="115">
        <v>-179</v>
      </c>
      <c r="J17" s="116">
        <v>-7.2942135289323558</v>
      </c>
      <c r="K17"/>
      <c r="L17"/>
      <c r="M17"/>
      <c r="N17"/>
      <c r="O17"/>
      <c r="P17"/>
    </row>
    <row r="18" spans="1:16" s="110" customFormat="1" ht="14.45" customHeight="1" x14ac:dyDescent="0.2">
      <c r="A18" s="120"/>
      <c r="B18" s="121" t="s">
        <v>111</v>
      </c>
      <c r="C18" s="113">
        <v>24.33122433122433</v>
      </c>
      <c r="D18" s="115">
        <v>2192</v>
      </c>
      <c r="E18" s="114">
        <v>2231</v>
      </c>
      <c r="F18" s="114">
        <v>2247</v>
      </c>
      <c r="G18" s="114">
        <v>2172</v>
      </c>
      <c r="H18" s="140">
        <v>2106</v>
      </c>
      <c r="I18" s="115">
        <v>86</v>
      </c>
      <c r="J18" s="116">
        <v>4.083570750237417</v>
      </c>
      <c r="K18"/>
      <c r="L18"/>
      <c r="M18"/>
      <c r="N18"/>
      <c r="O18"/>
      <c r="P18"/>
    </row>
    <row r="19" spans="1:16" s="110" customFormat="1" ht="14.45" customHeight="1" x14ac:dyDescent="0.2">
      <c r="A19" s="120"/>
      <c r="B19" s="121" t="s">
        <v>112</v>
      </c>
      <c r="C19" s="113">
        <v>3.23010323010323</v>
      </c>
      <c r="D19" s="115">
        <v>291</v>
      </c>
      <c r="E19" s="114">
        <v>305</v>
      </c>
      <c r="F19" s="114">
        <v>324</v>
      </c>
      <c r="G19" s="114">
        <v>267</v>
      </c>
      <c r="H19" s="140">
        <v>244</v>
      </c>
      <c r="I19" s="115">
        <v>47</v>
      </c>
      <c r="J19" s="116">
        <v>19.262295081967213</v>
      </c>
      <c r="K19"/>
      <c r="L19"/>
      <c r="M19"/>
      <c r="N19"/>
      <c r="O19"/>
      <c r="P19"/>
    </row>
    <row r="20" spans="1:16" s="110" customFormat="1" ht="14.45" customHeight="1" x14ac:dyDescent="0.2">
      <c r="A20" s="120" t="s">
        <v>113</v>
      </c>
      <c r="B20" s="119" t="s">
        <v>116</v>
      </c>
      <c r="C20" s="113">
        <v>96.447996447996445</v>
      </c>
      <c r="D20" s="115">
        <v>8689</v>
      </c>
      <c r="E20" s="114">
        <v>8930</v>
      </c>
      <c r="F20" s="114">
        <v>9154</v>
      </c>
      <c r="G20" s="114">
        <v>9201</v>
      </c>
      <c r="H20" s="140">
        <v>9030</v>
      </c>
      <c r="I20" s="115">
        <v>-341</v>
      </c>
      <c r="J20" s="116">
        <v>-3.7763012181616831</v>
      </c>
      <c r="K20"/>
      <c r="L20"/>
      <c r="M20"/>
      <c r="N20"/>
      <c r="O20"/>
      <c r="P20"/>
    </row>
    <row r="21" spans="1:16" s="110" customFormat="1" ht="14.45" customHeight="1" x14ac:dyDescent="0.2">
      <c r="A21" s="123"/>
      <c r="B21" s="124" t="s">
        <v>117</v>
      </c>
      <c r="C21" s="125">
        <v>3.5187035187035187</v>
      </c>
      <c r="D21" s="143">
        <v>317</v>
      </c>
      <c r="E21" s="144">
        <v>302</v>
      </c>
      <c r="F21" s="144">
        <v>308</v>
      </c>
      <c r="G21" s="144">
        <v>306</v>
      </c>
      <c r="H21" s="145">
        <v>298</v>
      </c>
      <c r="I21" s="143">
        <v>19</v>
      </c>
      <c r="J21" s="146">
        <v>6.375838926174497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209283</v>
      </c>
      <c r="E23" s="114">
        <v>218919</v>
      </c>
      <c r="F23" s="114">
        <v>218906</v>
      </c>
      <c r="G23" s="114">
        <v>220983</v>
      </c>
      <c r="H23" s="140">
        <v>215922</v>
      </c>
      <c r="I23" s="115">
        <v>-6639</v>
      </c>
      <c r="J23" s="116">
        <v>-3.074721427182038</v>
      </c>
      <c r="K23"/>
      <c r="L23"/>
      <c r="M23"/>
      <c r="N23"/>
      <c r="O23"/>
      <c r="P23"/>
    </row>
    <row r="24" spans="1:16" s="110" customFormat="1" ht="14.45" customHeight="1" x14ac:dyDescent="0.2">
      <c r="A24" s="120" t="s">
        <v>105</v>
      </c>
      <c r="B24" s="119" t="s">
        <v>106</v>
      </c>
      <c r="C24" s="113">
        <v>44.986453749229511</v>
      </c>
      <c r="D24" s="115">
        <v>94149</v>
      </c>
      <c r="E24" s="114">
        <v>97574</v>
      </c>
      <c r="F24" s="114">
        <v>97915</v>
      </c>
      <c r="G24" s="114">
        <v>98149</v>
      </c>
      <c r="H24" s="140">
        <v>95929</v>
      </c>
      <c r="I24" s="115">
        <v>-1780</v>
      </c>
      <c r="J24" s="116">
        <v>-1.8555389923797809</v>
      </c>
      <c r="K24"/>
      <c r="L24"/>
      <c r="M24"/>
      <c r="N24"/>
      <c r="O24"/>
      <c r="P24"/>
    </row>
    <row r="25" spans="1:16" s="110" customFormat="1" ht="14.45" customHeight="1" x14ac:dyDescent="0.2">
      <c r="A25" s="120"/>
      <c r="B25" s="119" t="s">
        <v>107</v>
      </c>
      <c r="C25" s="113">
        <v>55.013546250770489</v>
      </c>
      <c r="D25" s="115">
        <v>115134</v>
      </c>
      <c r="E25" s="114">
        <v>121345</v>
      </c>
      <c r="F25" s="114">
        <v>120991</v>
      </c>
      <c r="G25" s="114">
        <v>122834</v>
      </c>
      <c r="H25" s="140">
        <v>119993</v>
      </c>
      <c r="I25" s="115">
        <v>-4859</v>
      </c>
      <c r="J25" s="116">
        <v>-4.0494028818347738</v>
      </c>
      <c r="K25"/>
      <c r="L25"/>
      <c r="M25"/>
      <c r="N25"/>
      <c r="O25"/>
      <c r="P25"/>
    </row>
    <row r="26" spans="1:16" s="110" customFormat="1" ht="14.45" customHeight="1" x14ac:dyDescent="0.2">
      <c r="A26" s="118" t="s">
        <v>105</v>
      </c>
      <c r="B26" s="121" t="s">
        <v>108</v>
      </c>
      <c r="C26" s="113">
        <v>15.136919864489711</v>
      </c>
      <c r="D26" s="115">
        <v>31679</v>
      </c>
      <c r="E26" s="114">
        <v>33948</v>
      </c>
      <c r="F26" s="114">
        <v>32977</v>
      </c>
      <c r="G26" s="114">
        <v>34360</v>
      </c>
      <c r="H26" s="140">
        <v>30906</v>
      </c>
      <c r="I26" s="115">
        <v>773</v>
      </c>
      <c r="J26" s="116">
        <v>2.5011324661877952</v>
      </c>
      <c r="K26"/>
      <c r="L26"/>
      <c r="M26"/>
      <c r="N26"/>
      <c r="O26"/>
      <c r="P26"/>
    </row>
    <row r="27" spans="1:16" s="110" customFormat="1" ht="14.45" customHeight="1" x14ac:dyDescent="0.2">
      <c r="A27" s="118"/>
      <c r="B27" s="121" t="s">
        <v>109</v>
      </c>
      <c r="C27" s="113">
        <v>39.624336424841005</v>
      </c>
      <c r="D27" s="115">
        <v>82927</v>
      </c>
      <c r="E27" s="114">
        <v>87260</v>
      </c>
      <c r="F27" s="114">
        <v>87427</v>
      </c>
      <c r="G27" s="114">
        <v>88204</v>
      </c>
      <c r="H27" s="140">
        <v>88011</v>
      </c>
      <c r="I27" s="115">
        <v>-5084</v>
      </c>
      <c r="J27" s="116">
        <v>-5.7765506584404225</v>
      </c>
      <c r="K27"/>
      <c r="L27"/>
      <c r="M27"/>
      <c r="N27"/>
      <c r="O27"/>
      <c r="P27"/>
    </row>
    <row r="28" spans="1:16" s="110" customFormat="1" ht="14.45" customHeight="1" x14ac:dyDescent="0.2">
      <c r="A28" s="118"/>
      <c r="B28" s="121" t="s">
        <v>110</v>
      </c>
      <c r="C28" s="113">
        <v>21.362461356154107</v>
      </c>
      <c r="D28" s="115">
        <v>44708</v>
      </c>
      <c r="E28" s="114">
        <v>46166</v>
      </c>
      <c r="F28" s="114">
        <v>47113</v>
      </c>
      <c r="G28" s="114">
        <v>47896</v>
      </c>
      <c r="H28" s="140">
        <v>48130</v>
      </c>
      <c r="I28" s="115">
        <v>-3422</v>
      </c>
      <c r="J28" s="116">
        <v>-7.1099106586328693</v>
      </c>
      <c r="K28"/>
      <c r="L28"/>
      <c r="M28"/>
      <c r="N28"/>
      <c r="O28"/>
      <c r="P28"/>
    </row>
    <row r="29" spans="1:16" s="110" customFormat="1" ht="14.45" customHeight="1" x14ac:dyDescent="0.2">
      <c r="A29" s="118"/>
      <c r="B29" s="121" t="s">
        <v>111</v>
      </c>
      <c r="C29" s="113">
        <v>23.87628235451518</v>
      </c>
      <c r="D29" s="115">
        <v>49969</v>
      </c>
      <c r="E29" s="114">
        <v>51545</v>
      </c>
      <c r="F29" s="114">
        <v>51389</v>
      </c>
      <c r="G29" s="114">
        <v>50523</v>
      </c>
      <c r="H29" s="140">
        <v>48875</v>
      </c>
      <c r="I29" s="115">
        <v>1094</v>
      </c>
      <c r="J29" s="116">
        <v>2.2383631713554988</v>
      </c>
      <c r="K29"/>
      <c r="L29"/>
      <c r="M29"/>
      <c r="N29"/>
      <c r="O29"/>
      <c r="P29"/>
    </row>
    <row r="30" spans="1:16" s="110" customFormat="1" ht="14.45" customHeight="1" x14ac:dyDescent="0.2">
      <c r="A30" s="120"/>
      <c r="B30" s="121" t="s">
        <v>112</v>
      </c>
      <c r="C30" s="113">
        <v>2.853552366890765</v>
      </c>
      <c r="D30" s="115">
        <v>5972</v>
      </c>
      <c r="E30" s="114">
        <v>6203</v>
      </c>
      <c r="F30" s="114">
        <v>6419</v>
      </c>
      <c r="G30" s="114">
        <v>5656</v>
      </c>
      <c r="H30" s="140">
        <v>5502</v>
      </c>
      <c r="I30" s="115">
        <v>470</v>
      </c>
      <c r="J30" s="116">
        <v>8.5423482370047257</v>
      </c>
      <c r="K30"/>
      <c r="L30"/>
      <c r="M30"/>
      <c r="N30"/>
      <c r="O30"/>
      <c r="P30"/>
    </row>
    <row r="31" spans="1:16" s="110" customFormat="1" ht="14.45" customHeight="1" x14ac:dyDescent="0.2">
      <c r="A31" s="120" t="s">
        <v>113</v>
      </c>
      <c r="B31" s="119" t="s">
        <v>116</v>
      </c>
      <c r="C31" s="113">
        <v>95.113315462794404</v>
      </c>
      <c r="D31" s="115">
        <v>199056</v>
      </c>
      <c r="E31" s="114">
        <v>208067</v>
      </c>
      <c r="F31" s="114">
        <v>208473</v>
      </c>
      <c r="G31" s="114">
        <v>210470</v>
      </c>
      <c r="H31" s="140">
        <v>205965</v>
      </c>
      <c r="I31" s="115">
        <v>-6909</v>
      </c>
      <c r="J31" s="116">
        <v>-3.354453426553055</v>
      </c>
      <c r="K31"/>
      <c r="L31"/>
      <c r="M31"/>
      <c r="N31"/>
      <c r="O31"/>
      <c r="P31"/>
    </row>
    <row r="32" spans="1:16" s="110" customFormat="1" ht="14.45" customHeight="1" x14ac:dyDescent="0.2">
      <c r="A32" s="123"/>
      <c r="B32" s="124" t="s">
        <v>117</v>
      </c>
      <c r="C32" s="125">
        <v>4.7892088702856901</v>
      </c>
      <c r="D32" s="143">
        <v>10023</v>
      </c>
      <c r="E32" s="144">
        <v>10641</v>
      </c>
      <c r="F32" s="144">
        <v>10234</v>
      </c>
      <c r="G32" s="144">
        <v>10295</v>
      </c>
      <c r="H32" s="145">
        <v>9738</v>
      </c>
      <c r="I32" s="143">
        <v>285</v>
      </c>
      <c r="J32" s="146">
        <v>2.9266789895255698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9417</v>
      </c>
      <c r="E56" s="114">
        <v>9869</v>
      </c>
      <c r="F56" s="114">
        <v>10038</v>
      </c>
      <c r="G56" s="114">
        <v>10099</v>
      </c>
      <c r="H56" s="140">
        <v>9850</v>
      </c>
      <c r="I56" s="115">
        <v>-433</v>
      </c>
      <c r="J56" s="116">
        <v>-4.3959390862944163</v>
      </c>
      <c r="K56"/>
      <c r="L56"/>
      <c r="M56"/>
      <c r="N56"/>
      <c r="O56"/>
      <c r="P56"/>
    </row>
    <row r="57" spans="1:16" s="110" customFormat="1" ht="14.45" customHeight="1" x14ac:dyDescent="0.2">
      <c r="A57" s="120" t="s">
        <v>105</v>
      </c>
      <c r="B57" s="119" t="s">
        <v>106</v>
      </c>
      <c r="C57" s="113">
        <v>43.814378252097271</v>
      </c>
      <c r="D57" s="115">
        <v>4126</v>
      </c>
      <c r="E57" s="114">
        <v>4307</v>
      </c>
      <c r="F57" s="114">
        <v>4353</v>
      </c>
      <c r="G57" s="114">
        <v>4345</v>
      </c>
      <c r="H57" s="140">
        <v>4241</v>
      </c>
      <c r="I57" s="115">
        <v>-115</v>
      </c>
      <c r="J57" s="116">
        <v>-2.7116246168356519</v>
      </c>
    </row>
    <row r="58" spans="1:16" s="110" customFormat="1" ht="14.45" customHeight="1" x14ac:dyDescent="0.2">
      <c r="A58" s="120"/>
      <c r="B58" s="119" t="s">
        <v>107</v>
      </c>
      <c r="C58" s="113">
        <v>56.185621747902729</v>
      </c>
      <c r="D58" s="115">
        <v>5291</v>
      </c>
      <c r="E58" s="114">
        <v>5562</v>
      </c>
      <c r="F58" s="114">
        <v>5685</v>
      </c>
      <c r="G58" s="114">
        <v>5754</v>
      </c>
      <c r="H58" s="140">
        <v>5609</v>
      </c>
      <c r="I58" s="115">
        <v>-318</v>
      </c>
      <c r="J58" s="116">
        <v>-5.6694597967552145</v>
      </c>
    </row>
    <row r="59" spans="1:16" s="110" customFormat="1" ht="14.45" customHeight="1" x14ac:dyDescent="0.2">
      <c r="A59" s="118" t="s">
        <v>105</v>
      </c>
      <c r="B59" s="121" t="s">
        <v>108</v>
      </c>
      <c r="C59" s="113">
        <v>10.587235850058406</v>
      </c>
      <c r="D59" s="115">
        <v>997</v>
      </c>
      <c r="E59" s="114">
        <v>1062</v>
      </c>
      <c r="F59" s="114">
        <v>1083</v>
      </c>
      <c r="G59" s="114">
        <v>1127</v>
      </c>
      <c r="H59" s="140">
        <v>984</v>
      </c>
      <c r="I59" s="115">
        <v>13</v>
      </c>
      <c r="J59" s="116">
        <v>1.3211382113821137</v>
      </c>
    </row>
    <row r="60" spans="1:16" s="110" customFormat="1" ht="14.45" customHeight="1" x14ac:dyDescent="0.2">
      <c r="A60" s="118"/>
      <c r="B60" s="121" t="s">
        <v>109</v>
      </c>
      <c r="C60" s="113">
        <v>38.653498991186154</v>
      </c>
      <c r="D60" s="115">
        <v>3640</v>
      </c>
      <c r="E60" s="114">
        <v>3886</v>
      </c>
      <c r="F60" s="114">
        <v>3982</v>
      </c>
      <c r="G60" s="114">
        <v>4049</v>
      </c>
      <c r="H60" s="140">
        <v>4040</v>
      </c>
      <c r="I60" s="115">
        <v>-400</v>
      </c>
      <c r="J60" s="116">
        <v>-9.9009900990099009</v>
      </c>
    </row>
    <row r="61" spans="1:16" s="110" customFormat="1" ht="14.45" customHeight="1" x14ac:dyDescent="0.2">
      <c r="A61" s="118"/>
      <c r="B61" s="121" t="s">
        <v>110</v>
      </c>
      <c r="C61" s="113">
        <v>26.388446426675163</v>
      </c>
      <c r="D61" s="115">
        <v>2485</v>
      </c>
      <c r="E61" s="114">
        <v>2600</v>
      </c>
      <c r="F61" s="114">
        <v>2646</v>
      </c>
      <c r="G61" s="114">
        <v>2674</v>
      </c>
      <c r="H61" s="140">
        <v>2652</v>
      </c>
      <c r="I61" s="115">
        <v>-167</v>
      </c>
      <c r="J61" s="116">
        <v>-6.2971342383107087</v>
      </c>
    </row>
    <row r="62" spans="1:16" s="110" customFormat="1" ht="14.45" customHeight="1" x14ac:dyDescent="0.2">
      <c r="A62" s="120"/>
      <c r="B62" s="121" t="s">
        <v>111</v>
      </c>
      <c r="C62" s="113">
        <v>24.370818732080281</v>
      </c>
      <c r="D62" s="115">
        <v>2295</v>
      </c>
      <c r="E62" s="114">
        <v>2321</v>
      </c>
      <c r="F62" s="114">
        <v>2327</v>
      </c>
      <c r="G62" s="114">
        <v>2249</v>
      </c>
      <c r="H62" s="140">
        <v>2174</v>
      </c>
      <c r="I62" s="115">
        <v>121</v>
      </c>
      <c r="J62" s="116">
        <v>5.5657773689052439</v>
      </c>
    </row>
    <row r="63" spans="1:16" s="110" customFormat="1" ht="14.45" customHeight="1" x14ac:dyDescent="0.2">
      <c r="A63" s="120"/>
      <c r="B63" s="121" t="s">
        <v>112</v>
      </c>
      <c r="C63" s="113">
        <v>3.3450143357757249</v>
      </c>
      <c r="D63" s="115">
        <v>315</v>
      </c>
      <c r="E63" s="114">
        <v>319</v>
      </c>
      <c r="F63" s="114">
        <v>346</v>
      </c>
      <c r="G63" s="114">
        <v>289</v>
      </c>
      <c r="H63" s="140">
        <v>273</v>
      </c>
      <c r="I63" s="115">
        <v>42</v>
      </c>
      <c r="J63" s="116">
        <v>15.384615384615385</v>
      </c>
    </row>
    <row r="64" spans="1:16" s="110" customFormat="1" ht="14.45" customHeight="1" x14ac:dyDescent="0.2">
      <c r="A64" s="120" t="s">
        <v>113</v>
      </c>
      <c r="B64" s="119" t="s">
        <v>116</v>
      </c>
      <c r="C64" s="113">
        <v>97.430179462673891</v>
      </c>
      <c r="D64" s="115">
        <v>9175</v>
      </c>
      <c r="E64" s="114">
        <v>9589</v>
      </c>
      <c r="F64" s="114">
        <v>9759</v>
      </c>
      <c r="G64" s="114">
        <v>9805</v>
      </c>
      <c r="H64" s="140">
        <v>9570</v>
      </c>
      <c r="I64" s="115">
        <v>-395</v>
      </c>
      <c r="J64" s="116">
        <v>-4.1274817136886099</v>
      </c>
    </row>
    <row r="65" spans="1:10" s="110" customFormat="1" ht="14.45" customHeight="1" x14ac:dyDescent="0.2">
      <c r="A65" s="123"/>
      <c r="B65" s="124" t="s">
        <v>117</v>
      </c>
      <c r="C65" s="125">
        <v>2.5273441648083255</v>
      </c>
      <c r="D65" s="143">
        <v>238</v>
      </c>
      <c r="E65" s="144">
        <v>276</v>
      </c>
      <c r="F65" s="144">
        <v>272</v>
      </c>
      <c r="G65" s="144">
        <v>285</v>
      </c>
      <c r="H65" s="145">
        <v>271</v>
      </c>
      <c r="I65" s="143">
        <v>-33</v>
      </c>
      <c r="J65" s="146">
        <v>-12.177121771217712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9009</v>
      </c>
      <c r="G11" s="114">
        <v>9236</v>
      </c>
      <c r="H11" s="114">
        <v>9467</v>
      </c>
      <c r="I11" s="114">
        <v>9514</v>
      </c>
      <c r="J11" s="140">
        <v>9336</v>
      </c>
      <c r="K11" s="114">
        <v>-327</v>
      </c>
      <c r="L11" s="116">
        <v>-3.5025706940874035</v>
      </c>
    </row>
    <row r="12" spans="1:17" s="110" customFormat="1" ht="24" customHeight="1" x14ac:dyDescent="0.2">
      <c r="A12" s="604" t="s">
        <v>185</v>
      </c>
      <c r="B12" s="605"/>
      <c r="C12" s="605"/>
      <c r="D12" s="606"/>
      <c r="E12" s="113">
        <v>44.8995448995449</v>
      </c>
      <c r="F12" s="115">
        <v>4045</v>
      </c>
      <c r="G12" s="114">
        <v>4102</v>
      </c>
      <c r="H12" s="114">
        <v>4205</v>
      </c>
      <c r="I12" s="114">
        <v>4192</v>
      </c>
      <c r="J12" s="140">
        <v>4098</v>
      </c>
      <c r="K12" s="114">
        <v>-53</v>
      </c>
      <c r="L12" s="116">
        <v>-1.2933138116154221</v>
      </c>
    </row>
    <row r="13" spans="1:17" s="110" customFormat="1" ht="15" customHeight="1" x14ac:dyDescent="0.2">
      <c r="A13" s="120"/>
      <c r="B13" s="612" t="s">
        <v>107</v>
      </c>
      <c r="C13" s="612"/>
      <c r="E13" s="113">
        <v>55.1004551004551</v>
      </c>
      <c r="F13" s="115">
        <v>4964</v>
      </c>
      <c r="G13" s="114">
        <v>5134</v>
      </c>
      <c r="H13" s="114">
        <v>5262</v>
      </c>
      <c r="I13" s="114">
        <v>5322</v>
      </c>
      <c r="J13" s="140">
        <v>5238</v>
      </c>
      <c r="K13" s="114">
        <v>-274</v>
      </c>
      <c r="L13" s="116">
        <v>-5.2310042000763648</v>
      </c>
    </row>
    <row r="14" spans="1:17" s="110" customFormat="1" ht="22.5" customHeight="1" x14ac:dyDescent="0.2">
      <c r="A14" s="604" t="s">
        <v>186</v>
      </c>
      <c r="B14" s="605"/>
      <c r="C14" s="605"/>
      <c r="D14" s="606"/>
      <c r="E14" s="113">
        <v>12.087912087912088</v>
      </c>
      <c r="F14" s="115">
        <v>1089</v>
      </c>
      <c r="G14" s="114">
        <v>1038</v>
      </c>
      <c r="H14" s="114">
        <v>1083</v>
      </c>
      <c r="I14" s="114">
        <v>1101</v>
      </c>
      <c r="J14" s="140">
        <v>1006</v>
      </c>
      <c r="K14" s="114">
        <v>83</v>
      </c>
      <c r="L14" s="116">
        <v>8.2504970178926449</v>
      </c>
    </row>
    <row r="15" spans="1:17" s="110" customFormat="1" ht="15" customHeight="1" x14ac:dyDescent="0.2">
      <c r="A15" s="120"/>
      <c r="B15" s="119"/>
      <c r="C15" s="258" t="s">
        <v>106</v>
      </c>
      <c r="E15" s="113">
        <v>46.372819100091824</v>
      </c>
      <c r="F15" s="115">
        <v>505</v>
      </c>
      <c r="G15" s="114">
        <v>462</v>
      </c>
      <c r="H15" s="114">
        <v>463</v>
      </c>
      <c r="I15" s="114">
        <v>469</v>
      </c>
      <c r="J15" s="140">
        <v>439</v>
      </c>
      <c r="K15" s="114">
        <v>66</v>
      </c>
      <c r="L15" s="116">
        <v>15.034168564920273</v>
      </c>
    </row>
    <row r="16" spans="1:17" s="110" customFormat="1" ht="15" customHeight="1" x14ac:dyDescent="0.2">
      <c r="A16" s="120"/>
      <c r="B16" s="119"/>
      <c r="C16" s="258" t="s">
        <v>107</v>
      </c>
      <c r="E16" s="113">
        <v>53.627180899908176</v>
      </c>
      <c r="F16" s="115">
        <v>584</v>
      </c>
      <c r="G16" s="114">
        <v>576</v>
      </c>
      <c r="H16" s="114">
        <v>620</v>
      </c>
      <c r="I16" s="114">
        <v>632</v>
      </c>
      <c r="J16" s="140">
        <v>567</v>
      </c>
      <c r="K16" s="114">
        <v>17</v>
      </c>
      <c r="L16" s="116">
        <v>2.998236331569665</v>
      </c>
    </row>
    <row r="17" spans="1:12" s="110" customFormat="1" ht="15" customHeight="1" x14ac:dyDescent="0.2">
      <c r="A17" s="120"/>
      <c r="B17" s="121" t="s">
        <v>109</v>
      </c>
      <c r="C17" s="258"/>
      <c r="E17" s="113">
        <v>38.328338328338326</v>
      </c>
      <c r="F17" s="115">
        <v>3453</v>
      </c>
      <c r="G17" s="114">
        <v>3602</v>
      </c>
      <c r="H17" s="114">
        <v>3726</v>
      </c>
      <c r="I17" s="114">
        <v>3792</v>
      </c>
      <c r="J17" s="140">
        <v>3770</v>
      </c>
      <c r="K17" s="114">
        <v>-317</v>
      </c>
      <c r="L17" s="116">
        <v>-8.408488063660478</v>
      </c>
    </row>
    <row r="18" spans="1:12" s="110" customFormat="1" ht="15" customHeight="1" x14ac:dyDescent="0.2">
      <c r="A18" s="120"/>
      <c r="B18" s="119"/>
      <c r="C18" s="258" t="s">
        <v>106</v>
      </c>
      <c r="E18" s="113">
        <v>39.47292209672748</v>
      </c>
      <c r="F18" s="115">
        <v>1363</v>
      </c>
      <c r="G18" s="114">
        <v>1392</v>
      </c>
      <c r="H18" s="114">
        <v>1454</v>
      </c>
      <c r="I18" s="114">
        <v>1468</v>
      </c>
      <c r="J18" s="140">
        <v>1469</v>
      </c>
      <c r="K18" s="114">
        <v>-106</v>
      </c>
      <c r="L18" s="116">
        <v>-7.2157930565010213</v>
      </c>
    </row>
    <row r="19" spans="1:12" s="110" customFormat="1" ht="15" customHeight="1" x14ac:dyDescent="0.2">
      <c r="A19" s="120"/>
      <c r="B19" s="119"/>
      <c r="C19" s="258" t="s">
        <v>107</v>
      </c>
      <c r="E19" s="113">
        <v>60.52707790327252</v>
      </c>
      <c r="F19" s="115">
        <v>2090</v>
      </c>
      <c r="G19" s="114">
        <v>2210</v>
      </c>
      <c r="H19" s="114">
        <v>2272</v>
      </c>
      <c r="I19" s="114">
        <v>2324</v>
      </c>
      <c r="J19" s="140">
        <v>2301</v>
      </c>
      <c r="K19" s="114">
        <v>-211</v>
      </c>
      <c r="L19" s="116">
        <v>-9.1699261190786618</v>
      </c>
    </row>
    <row r="20" spans="1:12" s="110" customFormat="1" ht="15" customHeight="1" x14ac:dyDescent="0.2">
      <c r="A20" s="120"/>
      <c r="B20" s="121" t="s">
        <v>110</v>
      </c>
      <c r="C20" s="258"/>
      <c r="E20" s="113">
        <v>25.252525252525253</v>
      </c>
      <c r="F20" s="115">
        <v>2275</v>
      </c>
      <c r="G20" s="114">
        <v>2365</v>
      </c>
      <c r="H20" s="114">
        <v>2411</v>
      </c>
      <c r="I20" s="114">
        <v>2449</v>
      </c>
      <c r="J20" s="140">
        <v>2454</v>
      </c>
      <c r="K20" s="114">
        <v>-179</v>
      </c>
      <c r="L20" s="116">
        <v>-7.2942135289323558</v>
      </c>
    </row>
    <row r="21" spans="1:12" s="110" customFormat="1" ht="15" customHeight="1" x14ac:dyDescent="0.2">
      <c r="A21" s="120"/>
      <c r="B21" s="119"/>
      <c r="C21" s="258" t="s">
        <v>106</v>
      </c>
      <c r="E21" s="113">
        <v>40.175824175824175</v>
      </c>
      <c r="F21" s="115">
        <v>914</v>
      </c>
      <c r="G21" s="114">
        <v>959</v>
      </c>
      <c r="H21" s="114">
        <v>984</v>
      </c>
      <c r="I21" s="114">
        <v>1000</v>
      </c>
      <c r="J21" s="140">
        <v>986</v>
      </c>
      <c r="K21" s="114">
        <v>-72</v>
      </c>
      <c r="L21" s="116">
        <v>-7.3022312373225153</v>
      </c>
    </row>
    <row r="22" spans="1:12" s="110" customFormat="1" ht="15" customHeight="1" x14ac:dyDescent="0.2">
      <c r="A22" s="120"/>
      <c r="B22" s="119"/>
      <c r="C22" s="258" t="s">
        <v>107</v>
      </c>
      <c r="E22" s="113">
        <v>59.824175824175825</v>
      </c>
      <c r="F22" s="115">
        <v>1361</v>
      </c>
      <c r="G22" s="114">
        <v>1406</v>
      </c>
      <c r="H22" s="114">
        <v>1427</v>
      </c>
      <c r="I22" s="114">
        <v>1449</v>
      </c>
      <c r="J22" s="140">
        <v>1468</v>
      </c>
      <c r="K22" s="114">
        <v>-107</v>
      </c>
      <c r="L22" s="116">
        <v>-7.2888283378746594</v>
      </c>
    </row>
    <row r="23" spans="1:12" s="110" customFormat="1" ht="15" customHeight="1" x14ac:dyDescent="0.2">
      <c r="A23" s="120"/>
      <c r="B23" s="121" t="s">
        <v>111</v>
      </c>
      <c r="C23" s="258"/>
      <c r="E23" s="113">
        <v>24.33122433122433</v>
      </c>
      <c r="F23" s="115">
        <v>2192</v>
      </c>
      <c r="G23" s="114">
        <v>2231</v>
      </c>
      <c r="H23" s="114">
        <v>2247</v>
      </c>
      <c r="I23" s="114">
        <v>2172</v>
      </c>
      <c r="J23" s="140">
        <v>2106</v>
      </c>
      <c r="K23" s="114">
        <v>86</v>
      </c>
      <c r="L23" s="116">
        <v>4.083570750237417</v>
      </c>
    </row>
    <row r="24" spans="1:12" s="110" customFormat="1" ht="15" customHeight="1" x14ac:dyDescent="0.2">
      <c r="A24" s="120"/>
      <c r="B24" s="119"/>
      <c r="C24" s="258" t="s">
        <v>106</v>
      </c>
      <c r="E24" s="113">
        <v>57.618613138686129</v>
      </c>
      <c r="F24" s="115">
        <v>1263</v>
      </c>
      <c r="G24" s="114">
        <v>1289</v>
      </c>
      <c r="H24" s="114">
        <v>1304</v>
      </c>
      <c r="I24" s="114">
        <v>1255</v>
      </c>
      <c r="J24" s="140">
        <v>1204</v>
      </c>
      <c r="K24" s="114">
        <v>59</v>
      </c>
      <c r="L24" s="116">
        <v>4.9003322259136208</v>
      </c>
    </row>
    <row r="25" spans="1:12" s="110" customFormat="1" ht="15" customHeight="1" x14ac:dyDescent="0.2">
      <c r="A25" s="120"/>
      <c r="B25" s="119"/>
      <c r="C25" s="258" t="s">
        <v>107</v>
      </c>
      <c r="E25" s="113">
        <v>42.381386861313871</v>
      </c>
      <c r="F25" s="115">
        <v>929</v>
      </c>
      <c r="G25" s="114">
        <v>942</v>
      </c>
      <c r="H25" s="114">
        <v>943</v>
      </c>
      <c r="I25" s="114">
        <v>917</v>
      </c>
      <c r="J25" s="140">
        <v>902</v>
      </c>
      <c r="K25" s="114">
        <v>27</v>
      </c>
      <c r="L25" s="116">
        <v>2.9933481152993346</v>
      </c>
    </row>
    <row r="26" spans="1:12" s="110" customFormat="1" ht="15" customHeight="1" x14ac:dyDescent="0.2">
      <c r="A26" s="120"/>
      <c r="C26" s="121" t="s">
        <v>187</v>
      </c>
      <c r="D26" s="110" t="s">
        <v>188</v>
      </c>
      <c r="E26" s="113">
        <v>3.23010323010323</v>
      </c>
      <c r="F26" s="115">
        <v>291</v>
      </c>
      <c r="G26" s="114">
        <v>305</v>
      </c>
      <c r="H26" s="114">
        <v>324</v>
      </c>
      <c r="I26" s="114">
        <v>267</v>
      </c>
      <c r="J26" s="140">
        <v>244</v>
      </c>
      <c r="K26" s="114">
        <v>47</v>
      </c>
      <c r="L26" s="116">
        <v>19.262295081967213</v>
      </c>
    </row>
    <row r="27" spans="1:12" s="110" customFormat="1" ht="15" customHeight="1" x14ac:dyDescent="0.2">
      <c r="A27" s="120"/>
      <c r="B27" s="119"/>
      <c r="D27" s="259" t="s">
        <v>106</v>
      </c>
      <c r="E27" s="113">
        <v>56.013745704467354</v>
      </c>
      <c r="F27" s="115">
        <v>163</v>
      </c>
      <c r="G27" s="114">
        <v>177</v>
      </c>
      <c r="H27" s="114">
        <v>189</v>
      </c>
      <c r="I27" s="114">
        <v>151</v>
      </c>
      <c r="J27" s="140">
        <v>125</v>
      </c>
      <c r="K27" s="114">
        <v>38</v>
      </c>
      <c r="L27" s="116">
        <v>30.4</v>
      </c>
    </row>
    <row r="28" spans="1:12" s="110" customFormat="1" ht="15" customHeight="1" x14ac:dyDescent="0.2">
      <c r="A28" s="120"/>
      <c r="B28" s="119"/>
      <c r="D28" s="259" t="s">
        <v>107</v>
      </c>
      <c r="E28" s="113">
        <v>43.986254295532646</v>
      </c>
      <c r="F28" s="115">
        <v>128</v>
      </c>
      <c r="G28" s="114">
        <v>128</v>
      </c>
      <c r="H28" s="114">
        <v>135</v>
      </c>
      <c r="I28" s="114">
        <v>116</v>
      </c>
      <c r="J28" s="140">
        <v>119</v>
      </c>
      <c r="K28" s="114">
        <v>9</v>
      </c>
      <c r="L28" s="116">
        <v>7.5630252100840334</v>
      </c>
    </row>
    <row r="29" spans="1:12" s="110" customFormat="1" ht="24" customHeight="1" x14ac:dyDescent="0.2">
      <c r="A29" s="604" t="s">
        <v>189</v>
      </c>
      <c r="B29" s="605"/>
      <c r="C29" s="605"/>
      <c r="D29" s="606"/>
      <c r="E29" s="113">
        <v>96.447996447996445</v>
      </c>
      <c r="F29" s="115">
        <v>8689</v>
      </c>
      <c r="G29" s="114">
        <v>8930</v>
      </c>
      <c r="H29" s="114">
        <v>9154</v>
      </c>
      <c r="I29" s="114">
        <v>9201</v>
      </c>
      <c r="J29" s="140">
        <v>9030</v>
      </c>
      <c r="K29" s="114">
        <v>-341</v>
      </c>
      <c r="L29" s="116">
        <v>-3.7763012181616831</v>
      </c>
    </row>
    <row r="30" spans="1:12" s="110" customFormat="1" ht="15" customHeight="1" x14ac:dyDescent="0.2">
      <c r="A30" s="120"/>
      <c r="B30" s="119"/>
      <c r="C30" s="258" t="s">
        <v>106</v>
      </c>
      <c r="E30" s="113">
        <v>44.423984348026238</v>
      </c>
      <c r="F30" s="115">
        <v>3860</v>
      </c>
      <c r="G30" s="114">
        <v>3931</v>
      </c>
      <c r="H30" s="114">
        <v>4039</v>
      </c>
      <c r="I30" s="114">
        <v>4021</v>
      </c>
      <c r="J30" s="140">
        <v>3931</v>
      </c>
      <c r="K30" s="114">
        <v>-71</v>
      </c>
      <c r="L30" s="116">
        <v>-1.8061561943525821</v>
      </c>
    </row>
    <row r="31" spans="1:12" s="110" customFormat="1" ht="15" customHeight="1" x14ac:dyDescent="0.2">
      <c r="A31" s="120"/>
      <c r="B31" s="119"/>
      <c r="C31" s="258" t="s">
        <v>107</v>
      </c>
      <c r="E31" s="113">
        <v>55.576015651973762</v>
      </c>
      <c r="F31" s="115">
        <v>4829</v>
      </c>
      <c r="G31" s="114">
        <v>4999</v>
      </c>
      <c r="H31" s="114">
        <v>5115</v>
      </c>
      <c r="I31" s="114">
        <v>5180</v>
      </c>
      <c r="J31" s="140">
        <v>5099</v>
      </c>
      <c r="K31" s="114">
        <v>-270</v>
      </c>
      <c r="L31" s="116">
        <v>-5.2951559129241028</v>
      </c>
    </row>
    <row r="32" spans="1:12" s="110" customFormat="1" ht="15" customHeight="1" x14ac:dyDescent="0.2">
      <c r="A32" s="120"/>
      <c r="B32" s="119" t="s">
        <v>117</v>
      </c>
      <c r="C32" s="258"/>
      <c r="E32" s="113">
        <v>3.5187035187035187</v>
      </c>
      <c r="F32" s="114">
        <v>317</v>
      </c>
      <c r="G32" s="114">
        <v>302</v>
      </c>
      <c r="H32" s="114">
        <v>308</v>
      </c>
      <c r="I32" s="114">
        <v>306</v>
      </c>
      <c r="J32" s="140">
        <v>298</v>
      </c>
      <c r="K32" s="114">
        <v>19</v>
      </c>
      <c r="L32" s="116">
        <v>6.375838926174497</v>
      </c>
    </row>
    <row r="33" spans="1:12" s="110" customFormat="1" ht="15" customHeight="1" x14ac:dyDescent="0.2">
      <c r="A33" s="120"/>
      <c r="B33" s="119"/>
      <c r="C33" s="258" t="s">
        <v>106</v>
      </c>
      <c r="E33" s="113">
        <v>58.359621451104104</v>
      </c>
      <c r="F33" s="114">
        <v>185</v>
      </c>
      <c r="G33" s="114">
        <v>170</v>
      </c>
      <c r="H33" s="114">
        <v>165</v>
      </c>
      <c r="I33" s="114">
        <v>170</v>
      </c>
      <c r="J33" s="140">
        <v>165</v>
      </c>
      <c r="K33" s="114">
        <v>20</v>
      </c>
      <c r="L33" s="116">
        <v>12.121212121212121</v>
      </c>
    </row>
    <row r="34" spans="1:12" s="110" customFormat="1" ht="15" customHeight="1" x14ac:dyDescent="0.2">
      <c r="A34" s="120"/>
      <c r="B34" s="119"/>
      <c r="C34" s="258" t="s">
        <v>107</v>
      </c>
      <c r="E34" s="113">
        <v>41.640378548895896</v>
      </c>
      <c r="F34" s="114">
        <v>132</v>
      </c>
      <c r="G34" s="114">
        <v>132</v>
      </c>
      <c r="H34" s="114">
        <v>143</v>
      </c>
      <c r="I34" s="114">
        <v>136</v>
      </c>
      <c r="J34" s="140">
        <v>133</v>
      </c>
      <c r="K34" s="114">
        <v>-1</v>
      </c>
      <c r="L34" s="116">
        <v>-0.75187969924812026</v>
      </c>
    </row>
    <row r="35" spans="1:12" s="110" customFormat="1" ht="24" customHeight="1" x14ac:dyDescent="0.2">
      <c r="A35" s="604" t="s">
        <v>192</v>
      </c>
      <c r="B35" s="605"/>
      <c r="C35" s="605"/>
      <c r="D35" s="606"/>
      <c r="E35" s="113">
        <v>10.289710289710289</v>
      </c>
      <c r="F35" s="114">
        <v>927</v>
      </c>
      <c r="G35" s="114">
        <v>895</v>
      </c>
      <c r="H35" s="114">
        <v>950</v>
      </c>
      <c r="I35" s="114">
        <v>964</v>
      </c>
      <c r="J35" s="114">
        <v>907</v>
      </c>
      <c r="K35" s="318">
        <v>20</v>
      </c>
      <c r="L35" s="319">
        <v>2.2050716648291071</v>
      </c>
    </row>
    <row r="36" spans="1:12" s="110" customFormat="1" ht="15" customHeight="1" x14ac:dyDescent="0.2">
      <c r="A36" s="120"/>
      <c r="B36" s="119"/>
      <c r="C36" s="258" t="s">
        <v>106</v>
      </c>
      <c r="E36" s="113">
        <v>45.415318230852215</v>
      </c>
      <c r="F36" s="114">
        <v>421</v>
      </c>
      <c r="G36" s="114">
        <v>396</v>
      </c>
      <c r="H36" s="114">
        <v>417</v>
      </c>
      <c r="I36" s="114">
        <v>423</v>
      </c>
      <c r="J36" s="114">
        <v>397</v>
      </c>
      <c r="K36" s="318">
        <v>24</v>
      </c>
      <c r="L36" s="116">
        <v>6.0453400503778338</v>
      </c>
    </row>
    <row r="37" spans="1:12" s="110" customFormat="1" ht="15" customHeight="1" x14ac:dyDescent="0.2">
      <c r="A37" s="120"/>
      <c r="B37" s="119"/>
      <c r="C37" s="258" t="s">
        <v>107</v>
      </c>
      <c r="E37" s="113">
        <v>54.584681769147785</v>
      </c>
      <c r="F37" s="114">
        <v>506</v>
      </c>
      <c r="G37" s="114">
        <v>499</v>
      </c>
      <c r="H37" s="114">
        <v>533</v>
      </c>
      <c r="I37" s="114">
        <v>541</v>
      </c>
      <c r="J37" s="140">
        <v>510</v>
      </c>
      <c r="K37" s="114">
        <v>-4</v>
      </c>
      <c r="L37" s="116">
        <v>-0.78431372549019607</v>
      </c>
    </row>
    <row r="38" spans="1:12" s="110" customFormat="1" ht="15" customHeight="1" x14ac:dyDescent="0.2">
      <c r="A38" s="120"/>
      <c r="B38" s="119" t="s">
        <v>329</v>
      </c>
      <c r="C38" s="258"/>
      <c r="E38" s="113">
        <v>66.378066378066379</v>
      </c>
      <c r="F38" s="114">
        <v>5980</v>
      </c>
      <c r="G38" s="114">
        <v>6183</v>
      </c>
      <c r="H38" s="114">
        <v>6322</v>
      </c>
      <c r="I38" s="114">
        <v>6348</v>
      </c>
      <c r="J38" s="140">
        <v>6271</v>
      </c>
      <c r="K38" s="114">
        <v>-291</v>
      </c>
      <c r="L38" s="116">
        <v>-4.6404082283527348</v>
      </c>
    </row>
    <row r="39" spans="1:12" s="110" customFormat="1" ht="15" customHeight="1" x14ac:dyDescent="0.2">
      <c r="A39" s="120"/>
      <c r="B39" s="119"/>
      <c r="C39" s="258" t="s">
        <v>106</v>
      </c>
      <c r="E39" s="113">
        <v>44.933110367892979</v>
      </c>
      <c r="F39" s="115">
        <v>2687</v>
      </c>
      <c r="G39" s="114">
        <v>2763</v>
      </c>
      <c r="H39" s="114">
        <v>2837</v>
      </c>
      <c r="I39" s="114">
        <v>2825</v>
      </c>
      <c r="J39" s="140">
        <v>2786</v>
      </c>
      <c r="K39" s="114">
        <v>-99</v>
      </c>
      <c r="L39" s="116">
        <v>-3.5534816941852116</v>
      </c>
    </row>
    <row r="40" spans="1:12" s="110" customFormat="1" ht="15" customHeight="1" x14ac:dyDescent="0.2">
      <c r="A40" s="120"/>
      <c r="B40" s="119"/>
      <c r="C40" s="258" t="s">
        <v>107</v>
      </c>
      <c r="E40" s="113">
        <v>55.066889632107021</v>
      </c>
      <c r="F40" s="115">
        <v>3293</v>
      </c>
      <c r="G40" s="114">
        <v>3420</v>
      </c>
      <c r="H40" s="114">
        <v>3485</v>
      </c>
      <c r="I40" s="114">
        <v>3523</v>
      </c>
      <c r="J40" s="140">
        <v>3485</v>
      </c>
      <c r="K40" s="114">
        <v>-192</v>
      </c>
      <c r="L40" s="116">
        <v>-5.5093256814921094</v>
      </c>
    </row>
    <row r="41" spans="1:12" s="110" customFormat="1" ht="15" customHeight="1" x14ac:dyDescent="0.2">
      <c r="A41" s="120"/>
      <c r="B41" s="320" t="s">
        <v>517</v>
      </c>
      <c r="C41" s="258"/>
      <c r="E41" s="113">
        <v>7.7811077811077807</v>
      </c>
      <c r="F41" s="115">
        <v>701</v>
      </c>
      <c r="G41" s="114">
        <v>699</v>
      </c>
      <c r="H41" s="114">
        <v>703</v>
      </c>
      <c r="I41" s="114">
        <v>708</v>
      </c>
      <c r="J41" s="140">
        <v>706</v>
      </c>
      <c r="K41" s="114">
        <v>-5</v>
      </c>
      <c r="L41" s="116">
        <v>-0.70821529745042489</v>
      </c>
    </row>
    <row r="42" spans="1:12" s="110" customFormat="1" ht="15" customHeight="1" x14ac:dyDescent="0.2">
      <c r="A42" s="120"/>
      <c r="B42" s="119"/>
      <c r="C42" s="268" t="s">
        <v>106</v>
      </c>
      <c r="D42" s="182"/>
      <c r="E42" s="113">
        <v>46.362339514978601</v>
      </c>
      <c r="F42" s="115">
        <v>325</v>
      </c>
      <c r="G42" s="114">
        <v>315</v>
      </c>
      <c r="H42" s="114">
        <v>314</v>
      </c>
      <c r="I42" s="114">
        <v>310</v>
      </c>
      <c r="J42" s="140">
        <v>312</v>
      </c>
      <c r="K42" s="114">
        <v>13</v>
      </c>
      <c r="L42" s="116">
        <v>4.166666666666667</v>
      </c>
    </row>
    <row r="43" spans="1:12" s="110" customFormat="1" ht="15" customHeight="1" x14ac:dyDescent="0.2">
      <c r="A43" s="120"/>
      <c r="B43" s="119"/>
      <c r="C43" s="268" t="s">
        <v>107</v>
      </c>
      <c r="D43" s="182"/>
      <c r="E43" s="113">
        <v>53.637660485021399</v>
      </c>
      <c r="F43" s="115">
        <v>376</v>
      </c>
      <c r="G43" s="114">
        <v>384</v>
      </c>
      <c r="H43" s="114">
        <v>389</v>
      </c>
      <c r="I43" s="114">
        <v>398</v>
      </c>
      <c r="J43" s="140">
        <v>394</v>
      </c>
      <c r="K43" s="114">
        <v>-18</v>
      </c>
      <c r="L43" s="116">
        <v>-4.5685279187817258</v>
      </c>
    </row>
    <row r="44" spans="1:12" s="110" customFormat="1" ht="15" customHeight="1" x14ac:dyDescent="0.2">
      <c r="A44" s="120"/>
      <c r="B44" s="119" t="s">
        <v>205</v>
      </c>
      <c r="C44" s="268"/>
      <c r="D44" s="182"/>
      <c r="E44" s="113">
        <v>15.551115551115551</v>
      </c>
      <c r="F44" s="115">
        <v>1401</v>
      </c>
      <c r="G44" s="114">
        <v>1459</v>
      </c>
      <c r="H44" s="114">
        <v>1492</v>
      </c>
      <c r="I44" s="114">
        <v>1494</v>
      </c>
      <c r="J44" s="140">
        <v>1452</v>
      </c>
      <c r="K44" s="114">
        <v>-51</v>
      </c>
      <c r="L44" s="116">
        <v>-3.5123966942148761</v>
      </c>
    </row>
    <row r="45" spans="1:12" s="110" customFormat="1" ht="15" customHeight="1" x14ac:dyDescent="0.2">
      <c r="A45" s="120"/>
      <c r="B45" s="119"/>
      <c r="C45" s="268" t="s">
        <v>106</v>
      </c>
      <c r="D45" s="182"/>
      <c r="E45" s="113">
        <v>43.683083511777305</v>
      </c>
      <c r="F45" s="115">
        <v>612</v>
      </c>
      <c r="G45" s="114">
        <v>628</v>
      </c>
      <c r="H45" s="114">
        <v>637</v>
      </c>
      <c r="I45" s="114">
        <v>634</v>
      </c>
      <c r="J45" s="140">
        <v>603</v>
      </c>
      <c r="K45" s="114">
        <v>9</v>
      </c>
      <c r="L45" s="116">
        <v>1.4925373134328359</v>
      </c>
    </row>
    <row r="46" spans="1:12" s="110" customFormat="1" ht="15" customHeight="1" x14ac:dyDescent="0.2">
      <c r="A46" s="123"/>
      <c r="B46" s="124"/>
      <c r="C46" s="260" t="s">
        <v>107</v>
      </c>
      <c r="D46" s="261"/>
      <c r="E46" s="125">
        <v>56.316916488222695</v>
      </c>
      <c r="F46" s="143">
        <v>789</v>
      </c>
      <c r="G46" s="144">
        <v>831</v>
      </c>
      <c r="H46" s="144">
        <v>855</v>
      </c>
      <c r="I46" s="144">
        <v>860</v>
      </c>
      <c r="J46" s="145">
        <v>849</v>
      </c>
      <c r="K46" s="144">
        <v>-60</v>
      </c>
      <c r="L46" s="146">
        <v>-7.0671378091872787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9009</v>
      </c>
      <c r="E11" s="114">
        <v>9236</v>
      </c>
      <c r="F11" s="114">
        <v>9467</v>
      </c>
      <c r="G11" s="114">
        <v>9514</v>
      </c>
      <c r="H11" s="140">
        <v>9336</v>
      </c>
      <c r="I11" s="115">
        <v>-327</v>
      </c>
      <c r="J11" s="116">
        <v>-3.5025706940874035</v>
      </c>
    </row>
    <row r="12" spans="1:15" s="110" customFormat="1" ht="24.95" customHeight="1" x14ac:dyDescent="0.2">
      <c r="A12" s="193" t="s">
        <v>132</v>
      </c>
      <c r="B12" s="194" t="s">
        <v>133</v>
      </c>
      <c r="C12" s="113">
        <v>6.637806637806638</v>
      </c>
      <c r="D12" s="115">
        <v>598</v>
      </c>
      <c r="E12" s="114">
        <v>623</v>
      </c>
      <c r="F12" s="114">
        <v>672</v>
      </c>
      <c r="G12" s="114">
        <v>649</v>
      </c>
      <c r="H12" s="140">
        <v>633</v>
      </c>
      <c r="I12" s="115">
        <v>-35</v>
      </c>
      <c r="J12" s="116">
        <v>-5.5292259083728279</v>
      </c>
    </row>
    <row r="13" spans="1:15" s="110" customFormat="1" ht="24.95" customHeight="1" x14ac:dyDescent="0.2">
      <c r="A13" s="193" t="s">
        <v>134</v>
      </c>
      <c r="B13" s="199" t="s">
        <v>214</v>
      </c>
      <c r="C13" s="113">
        <v>0.93240093240093236</v>
      </c>
      <c r="D13" s="115">
        <v>84</v>
      </c>
      <c r="E13" s="114">
        <v>91</v>
      </c>
      <c r="F13" s="114">
        <v>92</v>
      </c>
      <c r="G13" s="114">
        <v>87</v>
      </c>
      <c r="H13" s="140">
        <v>83</v>
      </c>
      <c r="I13" s="115">
        <v>1</v>
      </c>
      <c r="J13" s="116">
        <v>1.2048192771084338</v>
      </c>
    </row>
    <row r="14" spans="1:15" s="287" customFormat="1" ht="24.95" customHeight="1" x14ac:dyDescent="0.2">
      <c r="A14" s="193" t="s">
        <v>215</v>
      </c>
      <c r="B14" s="199" t="s">
        <v>137</v>
      </c>
      <c r="C14" s="113">
        <v>5.8608058608058604</v>
      </c>
      <c r="D14" s="115">
        <v>528</v>
      </c>
      <c r="E14" s="114">
        <v>536</v>
      </c>
      <c r="F14" s="114">
        <v>534</v>
      </c>
      <c r="G14" s="114">
        <v>533</v>
      </c>
      <c r="H14" s="140">
        <v>528</v>
      </c>
      <c r="I14" s="115">
        <v>0</v>
      </c>
      <c r="J14" s="116">
        <v>0</v>
      </c>
      <c r="K14" s="110"/>
      <c r="L14" s="110"/>
      <c r="M14" s="110"/>
      <c r="N14" s="110"/>
      <c r="O14" s="110"/>
    </row>
    <row r="15" spans="1:15" s="110" customFormat="1" ht="24.95" customHeight="1" x14ac:dyDescent="0.2">
      <c r="A15" s="193" t="s">
        <v>216</v>
      </c>
      <c r="B15" s="199" t="s">
        <v>217</v>
      </c>
      <c r="C15" s="113">
        <v>2.1090021090021089</v>
      </c>
      <c r="D15" s="115">
        <v>190</v>
      </c>
      <c r="E15" s="114">
        <v>188</v>
      </c>
      <c r="F15" s="114">
        <v>184</v>
      </c>
      <c r="G15" s="114">
        <v>183</v>
      </c>
      <c r="H15" s="140">
        <v>178</v>
      </c>
      <c r="I15" s="115">
        <v>12</v>
      </c>
      <c r="J15" s="116">
        <v>6.7415730337078648</v>
      </c>
    </row>
    <row r="16" spans="1:15" s="287" customFormat="1" ht="24.95" customHeight="1" x14ac:dyDescent="0.2">
      <c r="A16" s="193" t="s">
        <v>218</v>
      </c>
      <c r="B16" s="199" t="s">
        <v>141</v>
      </c>
      <c r="C16" s="113">
        <v>2.7084027084027085</v>
      </c>
      <c r="D16" s="115">
        <v>244</v>
      </c>
      <c r="E16" s="114">
        <v>255</v>
      </c>
      <c r="F16" s="114">
        <v>258</v>
      </c>
      <c r="G16" s="114">
        <v>255</v>
      </c>
      <c r="H16" s="140">
        <v>258</v>
      </c>
      <c r="I16" s="115">
        <v>-14</v>
      </c>
      <c r="J16" s="116">
        <v>-5.4263565891472867</v>
      </c>
      <c r="K16" s="110"/>
      <c r="L16" s="110"/>
      <c r="M16" s="110"/>
      <c r="N16" s="110"/>
      <c r="O16" s="110"/>
    </row>
    <row r="17" spans="1:15" s="110" customFormat="1" ht="24.95" customHeight="1" x14ac:dyDescent="0.2">
      <c r="A17" s="193" t="s">
        <v>142</v>
      </c>
      <c r="B17" s="199" t="s">
        <v>220</v>
      </c>
      <c r="C17" s="113">
        <v>1.0434010434010434</v>
      </c>
      <c r="D17" s="115">
        <v>94</v>
      </c>
      <c r="E17" s="114">
        <v>93</v>
      </c>
      <c r="F17" s="114">
        <v>92</v>
      </c>
      <c r="G17" s="114">
        <v>95</v>
      </c>
      <c r="H17" s="140">
        <v>92</v>
      </c>
      <c r="I17" s="115">
        <v>2</v>
      </c>
      <c r="J17" s="116">
        <v>2.1739130434782608</v>
      </c>
    </row>
    <row r="18" spans="1:15" s="287" customFormat="1" ht="24.95" customHeight="1" x14ac:dyDescent="0.2">
      <c r="A18" s="201" t="s">
        <v>144</v>
      </c>
      <c r="B18" s="202" t="s">
        <v>145</v>
      </c>
      <c r="C18" s="113">
        <v>7.3926073926073927</v>
      </c>
      <c r="D18" s="115">
        <v>666</v>
      </c>
      <c r="E18" s="114">
        <v>648</v>
      </c>
      <c r="F18" s="114">
        <v>682</v>
      </c>
      <c r="G18" s="114">
        <v>682</v>
      </c>
      <c r="H18" s="140">
        <v>662</v>
      </c>
      <c r="I18" s="115">
        <v>4</v>
      </c>
      <c r="J18" s="116">
        <v>0.60422960725075525</v>
      </c>
      <c r="K18" s="110"/>
      <c r="L18" s="110"/>
      <c r="M18" s="110"/>
      <c r="N18" s="110"/>
      <c r="O18" s="110"/>
    </row>
    <row r="19" spans="1:15" s="110" customFormat="1" ht="24.95" customHeight="1" x14ac:dyDescent="0.2">
      <c r="A19" s="193" t="s">
        <v>146</v>
      </c>
      <c r="B19" s="199" t="s">
        <v>147</v>
      </c>
      <c r="C19" s="113">
        <v>14.973914973914974</v>
      </c>
      <c r="D19" s="115">
        <v>1349</v>
      </c>
      <c r="E19" s="114">
        <v>1348</v>
      </c>
      <c r="F19" s="114">
        <v>1346</v>
      </c>
      <c r="G19" s="114">
        <v>1420</v>
      </c>
      <c r="H19" s="140">
        <v>1392</v>
      </c>
      <c r="I19" s="115">
        <v>-43</v>
      </c>
      <c r="J19" s="116">
        <v>-3.0890804597701149</v>
      </c>
    </row>
    <row r="20" spans="1:15" s="287" customFormat="1" ht="24.95" customHeight="1" x14ac:dyDescent="0.2">
      <c r="A20" s="193" t="s">
        <v>148</v>
      </c>
      <c r="B20" s="199" t="s">
        <v>149</v>
      </c>
      <c r="C20" s="113">
        <v>6.2271062271062272</v>
      </c>
      <c r="D20" s="115">
        <v>561</v>
      </c>
      <c r="E20" s="114">
        <v>575</v>
      </c>
      <c r="F20" s="114">
        <v>572</v>
      </c>
      <c r="G20" s="114">
        <v>572</v>
      </c>
      <c r="H20" s="140">
        <v>640</v>
      </c>
      <c r="I20" s="115">
        <v>-79</v>
      </c>
      <c r="J20" s="116">
        <v>-12.34375</v>
      </c>
      <c r="K20" s="110"/>
      <c r="L20" s="110"/>
      <c r="M20" s="110"/>
      <c r="N20" s="110"/>
      <c r="O20" s="110"/>
    </row>
    <row r="21" spans="1:15" s="110" customFormat="1" ht="24.95" customHeight="1" x14ac:dyDescent="0.2">
      <c r="A21" s="201" t="s">
        <v>150</v>
      </c>
      <c r="B21" s="202" t="s">
        <v>151</v>
      </c>
      <c r="C21" s="113">
        <v>11.08891108891109</v>
      </c>
      <c r="D21" s="115">
        <v>999</v>
      </c>
      <c r="E21" s="114">
        <v>1160</v>
      </c>
      <c r="F21" s="114">
        <v>1192</v>
      </c>
      <c r="G21" s="114">
        <v>1218</v>
      </c>
      <c r="H21" s="140">
        <v>1153</v>
      </c>
      <c r="I21" s="115">
        <v>-154</v>
      </c>
      <c r="J21" s="116">
        <v>-13.356461405030355</v>
      </c>
    </row>
    <row r="22" spans="1:15" s="110" customFormat="1" ht="24.95" customHeight="1" x14ac:dyDescent="0.2">
      <c r="A22" s="201" t="s">
        <v>152</v>
      </c>
      <c r="B22" s="199" t="s">
        <v>153</v>
      </c>
      <c r="C22" s="113">
        <v>3.8184038184038185</v>
      </c>
      <c r="D22" s="115">
        <v>344</v>
      </c>
      <c r="E22" s="114">
        <v>373</v>
      </c>
      <c r="F22" s="114">
        <v>362</v>
      </c>
      <c r="G22" s="114">
        <v>376</v>
      </c>
      <c r="H22" s="140">
        <v>374</v>
      </c>
      <c r="I22" s="115">
        <v>-30</v>
      </c>
      <c r="J22" s="116">
        <v>-8.0213903743315509</v>
      </c>
    </row>
    <row r="23" spans="1:15" s="110" customFormat="1" ht="24.95" customHeight="1" x14ac:dyDescent="0.2">
      <c r="A23" s="193" t="s">
        <v>154</v>
      </c>
      <c r="B23" s="199" t="s">
        <v>155</v>
      </c>
      <c r="C23" s="113">
        <v>0.9879009879009879</v>
      </c>
      <c r="D23" s="115">
        <v>89</v>
      </c>
      <c r="E23" s="114">
        <v>96</v>
      </c>
      <c r="F23" s="114">
        <v>97</v>
      </c>
      <c r="G23" s="114">
        <v>95</v>
      </c>
      <c r="H23" s="140">
        <v>93</v>
      </c>
      <c r="I23" s="115">
        <v>-4</v>
      </c>
      <c r="J23" s="116">
        <v>-4.301075268817204</v>
      </c>
    </row>
    <row r="24" spans="1:15" s="110" customFormat="1" ht="24.95" customHeight="1" x14ac:dyDescent="0.2">
      <c r="A24" s="193" t="s">
        <v>156</v>
      </c>
      <c r="B24" s="199" t="s">
        <v>221</v>
      </c>
      <c r="C24" s="113">
        <v>5.9496059496059495</v>
      </c>
      <c r="D24" s="115">
        <v>536</v>
      </c>
      <c r="E24" s="114">
        <v>540</v>
      </c>
      <c r="F24" s="114">
        <v>531</v>
      </c>
      <c r="G24" s="114">
        <v>533</v>
      </c>
      <c r="H24" s="140">
        <v>533</v>
      </c>
      <c r="I24" s="115">
        <v>3</v>
      </c>
      <c r="J24" s="116">
        <v>0.56285178236397748</v>
      </c>
    </row>
    <row r="25" spans="1:15" s="110" customFormat="1" ht="24.95" customHeight="1" x14ac:dyDescent="0.2">
      <c r="A25" s="193" t="s">
        <v>222</v>
      </c>
      <c r="B25" s="204" t="s">
        <v>159</v>
      </c>
      <c r="C25" s="113">
        <v>9.4017094017094021</v>
      </c>
      <c r="D25" s="115">
        <v>847</v>
      </c>
      <c r="E25" s="114">
        <v>766</v>
      </c>
      <c r="F25" s="114">
        <v>840</v>
      </c>
      <c r="G25" s="114">
        <v>776</v>
      </c>
      <c r="H25" s="140">
        <v>760</v>
      </c>
      <c r="I25" s="115">
        <v>87</v>
      </c>
      <c r="J25" s="116">
        <v>11.447368421052632</v>
      </c>
    </row>
    <row r="26" spans="1:15" s="110" customFormat="1" ht="24.95" customHeight="1" x14ac:dyDescent="0.2">
      <c r="A26" s="201">
        <v>782.78300000000002</v>
      </c>
      <c r="B26" s="203" t="s">
        <v>160</v>
      </c>
      <c r="C26" s="113">
        <v>1.0656010656010657</v>
      </c>
      <c r="D26" s="115">
        <v>96</v>
      </c>
      <c r="E26" s="114">
        <v>103</v>
      </c>
      <c r="F26" s="114">
        <v>124</v>
      </c>
      <c r="G26" s="114">
        <v>121</v>
      </c>
      <c r="H26" s="140">
        <v>120</v>
      </c>
      <c r="I26" s="115">
        <v>-24</v>
      </c>
      <c r="J26" s="116">
        <v>-20</v>
      </c>
    </row>
    <row r="27" spans="1:15" s="110" customFormat="1" ht="24.95" customHeight="1" x14ac:dyDescent="0.2">
      <c r="A27" s="193" t="s">
        <v>161</v>
      </c>
      <c r="B27" s="199" t="s">
        <v>162</v>
      </c>
      <c r="C27" s="113">
        <v>3.1080031080031079</v>
      </c>
      <c r="D27" s="115">
        <v>280</v>
      </c>
      <c r="E27" s="114">
        <v>298</v>
      </c>
      <c r="F27" s="114">
        <v>316</v>
      </c>
      <c r="G27" s="114">
        <v>312</v>
      </c>
      <c r="H27" s="140">
        <v>283</v>
      </c>
      <c r="I27" s="115">
        <v>-3</v>
      </c>
      <c r="J27" s="116">
        <v>-1.0600706713780919</v>
      </c>
    </row>
    <row r="28" spans="1:15" s="110" customFormat="1" ht="24.95" customHeight="1" x14ac:dyDescent="0.2">
      <c r="A28" s="193" t="s">
        <v>163</v>
      </c>
      <c r="B28" s="199" t="s">
        <v>164</v>
      </c>
      <c r="C28" s="113">
        <v>1.2210012210012211</v>
      </c>
      <c r="D28" s="115">
        <v>110</v>
      </c>
      <c r="E28" s="114">
        <v>108</v>
      </c>
      <c r="F28" s="114">
        <v>105</v>
      </c>
      <c r="G28" s="114">
        <v>105</v>
      </c>
      <c r="H28" s="140">
        <v>100</v>
      </c>
      <c r="I28" s="115">
        <v>10</v>
      </c>
      <c r="J28" s="116">
        <v>10</v>
      </c>
    </row>
    <row r="29" spans="1:15" s="110" customFormat="1" ht="24.95" customHeight="1" x14ac:dyDescent="0.2">
      <c r="A29" s="193">
        <v>86</v>
      </c>
      <c r="B29" s="199" t="s">
        <v>165</v>
      </c>
      <c r="C29" s="113">
        <v>5.1171051171051172</v>
      </c>
      <c r="D29" s="115">
        <v>461</v>
      </c>
      <c r="E29" s="114">
        <v>463</v>
      </c>
      <c r="F29" s="114">
        <v>472</v>
      </c>
      <c r="G29" s="114">
        <v>464</v>
      </c>
      <c r="H29" s="140">
        <v>463</v>
      </c>
      <c r="I29" s="115">
        <v>-2</v>
      </c>
      <c r="J29" s="116">
        <v>-0.43196544276457882</v>
      </c>
    </row>
    <row r="30" spans="1:15" s="110" customFormat="1" ht="24.95" customHeight="1" x14ac:dyDescent="0.2">
      <c r="A30" s="193">
        <v>87.88</v>
      </c>
      <c r="B30" s="204" t="s">
        <v>166</v>
      </c>
      <c r="C30" s="113">
        <v>3.2745032745032745</v>
      </c>
      <c r="D30" s="115">
        <v>295</v>
      </c>
      <c r="E30" s="114">
        <v>302</v>
      </c>
      <c r="F30" s="114">
        <v>295</v>
      </c>
      <c r="G30" s="114">
        <v>296</v>
      </c>
      <c r="H30" s="140">
        <v>298</v>
      </c>
      <c r="I30" s="115">
        <v>-3</v>
      </c>
      <c r="J30" s="116">
        <v>-1.0067114093959733</v>
      </c>
    </row>
    <row r="31" spans="1:15" s="110" customFormat="1" ht="24.95" customHeight="1" x14ac:dyDescent="0.2">
      <c r="A31" s="193" t="s">
        <v>167</v>
      </c>
      <c r="B31" s="199" t="s">
        <v>168</v>
      </c>
      <c r="C31" s="113">
        <v>12.942612942612943</v>
      </c>
      <c r="D31" s="115">
        <v>1166</v>
      </c>
      <c r="E31" s="114">
        <v>1206</v>
      </c>
      <c r="F31" s="114">
        <v>1235</v>
      </c>
      <c r="G31" s="114">
        <v>1275</v>
      </c>
      <c r="H31" s="140">
        <v>1221</v>
      </c>
      <c r="I31" s="115">
        <v>-55</v>
      </c>
      <c r="J31" s="116">
        <v>-4.5045045045045047</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6.637806637806638</v>
      </c>
      <c r="D34" s="115">
        <v>598</v>
      </c>
      <c r="E34" s="114">
        <v>623</v>
      </c>
      <c r="F34" s="114">
        <v>672</v>
      </c>
      <c r="G34" s="114">
        <v>649</v>
      </c>
      <c r="H34" s="140">
        <v>633</v>
      </c>
      <c r="I34" s="115">
        <v>-35</v>
      </c>
      <c r="J34" s="116">
        <v>-5.5292259083728279</v>
      </c>
    </row>
    <row r="35" spans="1:10" s="110" customFormat="1" ht="24.95" customHeight="1" x14ac:dyDescent="0.2">
      <c r="A35" s="292" t="s">
        <v>171</v>
      </c>
      <c r="B35" s="293" t="s">
        <v>172</v>
      </c>
      <c r="C35" s="113">
        <v>14.185814185814186</v>
      </c>
      <c r="D35" s="115">
        <v>1278</v>
      </c>
      <c r="E35" s="114">
        <v>1275</v>
      </c>
      <c r="F35" s="114">
        <v>1308</v>
      </c>
      <c r="G35" s="114">
        <v>1302</v>
      </c>
      <c r="H35" s="140">
        <v>1273</v>
      </c>
      <c r="I35" s="115">
        <v>5</v>
      </c>
      <c r="J35" s="116">
        <v>0.39277297721916732</v>
      </c>
    </row>
    <row r="36" spans="1:10" s="110" customFormat="1" ht="24.95" customHeight="1" x14ac:dyDescent="0.2">
      <c r="A36" s="294" t="s">
        <v>173</v>
      </c>
      <c r="B36" s="295" t="s">
        <v>174</v>
      </c>
      <c r="C36" s="125">
        <v>79.176379176379172</v>
      </c>
      <c r="D36" s="143">
        <v>7133</v>
      </c>
      <c r="E36" s="144">
        <v>7338</v>
      </c>
      <c r="F36" s="144">
        <v>7487</v>
      </c>
      <c r="G36" s="144">
        <v>7563</v>
      </c>
      <c r="H36" s="145">
        <v>7430</v>
      </c>
      <c r="I36" s="143">
        <v>-297</v>
      </c>
      <c r="J36" s="146">
        <v>-3.9973082099596233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9009</v>
      </c>
      <c r="F11" s="264">
        <v>9236</v>
      </c>
      <c r="G11" s="264">
        <v>9467</v>
      </c>
      <c r="H11" s="264">
        <v>9514</v>
      </c>
      <c r="I11" s="265">
        <v>9336</v>
      </c>
      <c r="J11" s="263">
        <v>-327</v>
      </c>
      <c r="K11" s="266">
        <v>-3.5025706940874035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42.890442890442891</v>
      </c>
      <c r="E13" s="115">
        <v>3864</v>
      </c>
      <c r="F13" s="114">
        <v>3951</v>
      </c>
      <c r="G13" s="114">
        <v>4092</v>
      </c>
      <c r="H13" s="114">
        <v>4178</v>
      </c>
      <c r="I13" s="140">
        <v>4114</v>
      </c>
      <c r="J13" s="115">
        <v>-250</v>
      </c>
      <c r="K13" s="116">
        <v>-6.0768108896451141</v>
      </c>
    </row>
    <row r="14" spans="1:15" ht="15.95" customHeight="1" x14ac:dyDescent="0.2">
      <c r="A14" s="306" t="s">
        <v>230</v>
      </c>
      <c r="B14" s="307"/>
      <c r="C14" s="308"/>
      <c r="D14" s="113">
        <v>46.375846375846379</v>
      </c>
      <c r="E14" s="115">
        <v>4178</v>
      </c>
      <c r="F14" s="114">
        <v>4360</v>
      </c>
      <c r="G14" s="114">
        <v>4449</v>
      </c>
      <c r="H14" s="114">
        <v>4415</v>
      </c>
      <c r="I14" s="140">
        <v>4306</v>
      </c>
      <c r="J14" s="115">
        <v>-128</v>
      </c>
      <c r="K14" s="116">
        <v>-2.9725963771481654</v>
      </c>
    </row>
    <row r="15" spans="1:15" ht="15.95" customHeight="1" x14ac:dyDescent="0.2">
      <c r="A15" s="306" t="s">
        <v>231</v>
      </c>
      <c r="B15" s="307"/>
      <c r="C15" s="308"/>
      <c r="D15" s="113">
        <v>5.5611055611055615</v>
      </c>
      <c r="E15" s="115">
        <v>501</v>
      </c>
      <c r="F15" s="114">
        <v>441</v>
      </c>
      <c r="G15" s="114">
        <v>438</v>
      </c>
      <c r="H15" s="114">
        <v>425</v>
      </c>
      <c r="I15" s="140">
        <v>428</v>
      </c>
      <c r="J15" s="115">
        <v>73</v>
      </c>
      <c r="K15" s="116">
        <v>17.056074766355142</v>
      </c>
    </row>
    <row r="16" spans="1:15" ht="15.95" customHeight="1" x14ac:dyDescent="0.2">
      <c r="A16" s="306" t="s">
        <v>232</v>
      </c>
      <c r="B16" s="307"/>
      <c r="C16" s="308"/>
      <c r="D16" s="113">
        <v>2.6307026307026309</v>
      </c>
      <c r="E16" s="115">
        <v>237</v>
      </c>
      <c r="F16" s="114">
        <v>226</v>
      </c>
      <c r="G16" s="114">
        <v>225</v>
      </c>
      <c r="H16" s="114">
        <v>224</v>
      </c>
      <c r="I16" s="140">
        <v>230</v>
      </c>
      <c r="J16" s="115">
        <v>7</v>
      </c>
      <c r="K16" s="116">
        <v>3.0434782608695654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5.2503052503052503</v>
      </c>
      <c r="E18" s="115">
        <v>473</v>
      </c>
      <c r="F18" s="114">
        <v>494</v>
      </c>
      <c r="G18" s="114">
        <v>525</v>
      </c>
      <c r="H18" s="114">
        <v>504</v>
      </c>
      <c r="I18" s="140">
        <v>481</v>
      </c>
      <c r="J18" s="115">
        <v>-8</v>
      </c>
      <c r="K18" s="116">
        <v>-1.6632016632016633</v>
      </c>
    </row>
    <row r="19" spans="1:11" ht="14.1" customHeight="1" x14ac:dyDescent="0.2">
      <c r="A19" s="306" t="s">
        <v>235</v>
      </c>
      <c r="B19" s="307" t="s">
        <v>236</v>
      </c>
      <c r="C19" s="308"/>
      <c r="D19" s="113">
        <v>4.1847041847041844</v>
      </c>
      <c r="E19" s="115">
        <v>377</v>
      </c>
      <c r="F19" s="114">
        <v>398</v>
      </c>
      <c r="G19" s="114">
        <v>428</v>
      </c>
      <c r="H19" s="114">
        <v>405</v>
      </c>
      <c r="I19" s="140">
        <v>384</v>
      </c>
      <c r="J19" s="115">
        <v>-7</v>
      </c>
      <c r="K19" s="116">
        <v>-1.8229166666666667</v>
      </c>
    </row>
    <row r="20" spans="1:11" ht="14.1" customHeight="1" x14ac:dyDescent="0.2">
      <c r="A20" s="306">
        <v>12</v>
      </c>
      <c r="B20" s="307" t="s">
        <v>237</v>
      </c>
      <c r="C20" s="308"/>
      <c r="D20" s="113">
        <v>1.8204018204018204</v>
      </c>
      <c r="E20" s="115">
        <v>164</v>
      </c>
      <c r="F20" s="114">
        <v>177</v>
      </c>
      <c r="G20" s="114">
        <v>192</v>
      </c>
      <c r="H20" s="114">
        <v>186</v>
      </c>
      <c r="I20" s="140">
        <v>189</v>
      </c>
      <c r="J20" s="115">
        <v>-25</v>
      </c>
      <c r="K20" s="116">
        <v>-13.227513227513228</v>
      </c>
    </row>
    <row r="21" spans="1:11" ht="14.1" customHeight="1" x14ac:dyDescent="0.2">
      <c r="A21" s="306">
        <v>21</v>
      </c>
      <c r="B21" s="307" t="s">
        <v>238</v>
      </c>
      <c r="C21" s="308"/>
      <c r="D21" s="113">
        <v>0.26640026640026643</v>
      </c>
      <c r="E21" s="115">
        <v>24</v>
      </c>
      <c r="F21" s="114">
        <v>25</v>
      </c>
      <c r="G21" s="114">
        <v>28</v>
      </c>
      <c r="H21" s="114">
        <v>28</v>
      </c>
      <c r="I21" s="140">
        <v>21</v>
      </c>
      <c r="J21" s="115">
        <v>3</v>
      </c>
      <c r="K21" s="116">
        <v>14.285714285714286</v>
      </c>
    </row>
    <row r="22" spans="1:11" ht="14.1" customHeight="1" x14ac:dyDescent="0.2">
      <c r="A22" s="306">
        <v>22</v>
      </c>
      <c r="B22" s="307" t="s">
        <v>239</v>
      </c>
      <c r="C22" s="308"/>
      <c r="D22" s="113">
        <v>0.53280053280053286</v>
      </c>
      <c r="E22" s="115">
        <v>48</v>
      </c>
      <c r="F22" s="114">
        <v>55</v>
      </c>
      <c r="G22" s="114">
        <v>69</v>
      </c>
      <c r="H22" s="114">
        <v>65</v>
      </c>
      <c r="I22" s="140">
        <v>55</v>
      </c>
      <c r="J22" s="115">
        <v>-7</v>
      </c>
      <c r="K22" s="116">
        <v>-12.727272727272727</v>
      </c>
    </row>
    <row r="23" spans="1:11" ht="14.1" customHeight="1" x14ac:dyDescent="0.2">
      <c r="A23" s="306">
        <v>23</v>
      </c>
      <c r="B23" s="307" t="s">
        <v>240</v>
      </c>
      <c r="C23" s="308"/>
      <c r="D23" s="113">
        <v>7.7700077700077697E-2</v>
      </c>
      <c r="E23" s="115">
        <v>7</v>
      </c>
      <c r="F23" s="114">
        <v>9</v>
      </c>
      <c r="G23" s="114">
        <v>8</v>
      </c>
      <c r="H23" s="114">
        <v>7</v>
      </c>
      <c r="I23" s="140">
        <v>6</v>
      </c>
      <c r="J23" s="115">
        <v>1</v>
      </c>
      <c r="K23" s="116">
        <v>16.666666666666668</v>
      </c>
    </row>
    <row r="24" spans="1:11" ht="14.1" customHeight="1" x14ac:dyDescent="0.2">
      <c r="A24" s="306">
        <v>24</v>
      </c>
      <c r="B24" s="307" t="s">
        <v>241</v>
      </c>
      <c r="C24" s="308"/>
      <c r="D24" s="113">
        <v>0.91020091020091021</v>
      </c>
      <c r="E24" s="115">
        <v>82</v>
      </c>
      <c r="F24" s="114">
        <v>86</v>
      </c>
      <c r="G24" s="114">
        <v>96</v>
      </c>
      <c r="H24" s="114">
        <v>91</v>
      </c>
      <c r="I24" s="140">
        <v>94</v>
      </c>
      <c r="J24" s="115">
        <v>-12</v>
      </c>
      <c r="K24" s="116">
        <v>-12.76595744680851</v>
      </c>
    </row>
    <row r="25" spans="1:11" ht="14.1" customHeight="1" x14ac:dyDescent="0.2">
      <c r="A25" s="306">
        <v>25</v>
      </c>
      <c r="B25" s="307" t="s">
        <v>242</v>
      </c>
      <c r="C25" s="308"/>
      <c r="D25" s="113">
        <v>1.332001332001332</v>
      </c>
      <c r="E25" s="115">
        <v>120</v>
      </c>
      <c r="F25" s="114">
        <v>111</v>
      </c>
      <c r="G25" s="114">
        <v>110</v>
      </c>
      <c r="H25" s="114">
        <v>106</v>
      </c>
      <c r="I25" s="140">
        <v>106</v>
      </c>
      <c r="J25" s="115">
        <v>14</v>
      </c>
      <c r="K25" s="116">
        <v>13.20754716981132</v>
      </c>
    </row>
    <row r="26" spans="1:11" ht="14.1" customHeight="1" x14ac:dyDescent="0.2">
      <c r="A26" s="306">
        <v>26</v>
      </c>
      <c r="B26" s="307" t="s">
        <v>243</v>
      </c>
      <c r="C26" s="308"/>
      <c r="D26" s="113">
        <v>0.7104007104007104</v>
      </c>
      <c r="E26" s="115">
        <v>64</v>
      </c>
      <c r="F26" s="114">
        <v>77</v>
      </c>
      <c r="G26" s="114">
        <v>70</v>
      </c>
      <c r="H26" s="114">
        <v>75</v>
      </c>
      <c r="I26" s="140">
        <v>78</v>
      </c>
      <c r="J26" s="115">
        <v>-14</v>
      </c>
      <c r="K26" s="116">
        <v>-17.948717948717949</v>
      </c>
    </row>
    <row r="27" spans="1:11" ht="14.1" customHeight="1" x14ac:dyDescent="0.2">
      <c r="A27" s="306">
        <v>27</v>
      </c>
      <c r="B27" s="307" t="s">
        <v>244</v>
      </c>
      <c r="C27" s="308"/>
      <c r="D27" s="113">
        <v>0.33300033300033299</v>
      </c>
      <c r="E27" s="115">
        <v>30</v>
      </c>
      <c r="F27" s="114">
        <v>28</v>
      </c>
      <c r="G27" s="114">
        <v>31</v>
      </c>
      <c r="H27" s="114">
        <v>28</v>
      </c>
      <c r="I27" s="140">
        <v>28</v>
      </c>
      <c r="J27" s="115">
        <v>2</v>
      </c>
      <c r="K27" s="116">
        <v>7.1428571428571432</v>
      </c>
    </row>
    <row r="28" spans="1:11" ht="14.1" customHeight="1" x14ac:dyDescent="0.2">
      <c r="A28" s="306">
        <v>28</v>
      </c>
      <c r="B28" s="307" t="s">
        <v>245</v>
      </c>
      <c r="C28" s="308"/>
      <c r="D28" s="113">
        <v>0.26640026640026643</v>
      </c>
      <c r="E28" s="115">
        <v>24</v>
      </c>
      <c r="F28" s="114">
        <v>29</v>
      </c>
      <c r="G28" s="114">
        <v>24</v>
      </c>
      <c r="H28" s="114">
        <v>21</v>
      </c>
      <c r="I28" s="140">
        <v>20</v>
      </c>
      <c r="J28" s="115">
        <v>4</v>
      </c>
      <c r="K28" s="116">
        <v>20</v>
      </c>
    </row>
    <row r="29" spans="1:11" ht="14.1" customHeight="1" x14ac:dyDescent="0.2">
      <c r="A29" s="306">
        <v>29</v>
      </c>
      <c r="B29" s="307" t="s">
        <v>246</v>
      </c>
      <c r="C29" s="308"/>
      <c r="D29" s="113">
        <v>3.3744033744033746</v>
      </c>
      <c r="E29" s="115">
        <v>304</v>
      </c>
      <c r="F29" s="114">
        <v>323</v>
      </c>
      <c r="G29" s="114">
        <v>331</v>
      </c>
      <c r="H29" s="114">
        <v>344</v>
      </c>
      <c r="I29" s="140">
        <v>351</v>
      </c>
      <c r="J29" s="115">
        <v>-47</v>
      </c>
      <c r="K29" s="116">
        <v>-13.39031339031339</v>
      </c>
    </row>
    <row r="30" spans="1:11" ht="14.1" customHeight="1" x14ac:dyDescent="0.2">
      <c r="A30" s="306" t="s">
        <v>247</v>
      </c>
      <c r="B30" s="307" t="s">
        <v>248</v>
      </c>
      <c r="C30" s="308"/>
      <c r="D30" s="113" t="s">
        <v>514</v>
      </c>
      <c r="E30" s="115" t="s">
        <v>514</v>
      </c>
      <c r="F30" s="114" t="s">
        <v>514</v>
      </c>
      <c r="G30" s="114" t="s">
        <v>514</v>
      </c>
      <c r="H30" s="114" t="s">
        <v>514</v>
      </c>
      <c r="I30" s="140" t="s">
        <v>514</v>
      </c>
      <c r="J30" s="115" t="s">
        <v>514</v>
      </c>
      <c r="K30" s="116" t="s">
        <v>514</v>
      </c>
    </row>
    <row r="31" spans="1:11" ht="14.1" customHeight="1" x14ac:dyDescent="0.2">
      <c r="A31" s="306" t="s">
        <v>249</v>
      </c>
      <c r="B31" s="307" t="s">
        <v>250</v>
      </c>
      <c r="C31" s="308"/>
      <c r="D31" s="113">
        <v>2.9304029304029302</v>
      </c>
      <c r="E31" s="115">
        <v>264</v>
      </c>
      <c r="F31" s="114">
        <v>283</v>
      </c>
      <c r="G31" s="114">
        <v>290</v>
      </c>
      <c r="H31" s="114">
        <v>302</v>
      </c>
      <c r="I31" s="140">
        <v>307</v>
      </c>
      <c r="J31" s="115">
        <v>-43</v>
      </c>
      <c r="K31" s="116">
        <v>-14.006514657980455</v>
      </c>
    </row>
    <row r="32" spans="1:11" ht="14.1" customHeight="1" x14ac:dyDescent="0.2">
      <c r="A32" s="306">
        <v>31</v>
      </c>
      <c r="B32" s="307" t="s">
        <v>251</v>
      </c>
      <c r="C32" s="308"/>
      <c r="D32" s="113">
        <v>0.36630036630036628</v>
      </c>
      <c r="E32" s="115">
        <v>33</v>
      </c>
      <c r="F32" s="114">
        <v>32</v>
      </c>
      <c r="G32" s="114">
        <v>33</v>
      </c>
      <c r="H32" s="114">
        <v>33</v>
      </c>
      <c r="I32" s="140">
        <v>33</v>
      </c>
      <c r="J32" s="115">
        <v>0</v>
      </c>
      <c r="K32" s="116">
        <v>0</v>
      </c>
    </row>
    <row r="33" spans="1:11" ht="14.1" customHeight="1" x14ac:dyDescent="0.2">
      <c r="A33" s="306">
        <v>32</v>
      </c>
      <c r="B33" s="307" t="s">
        <v>252</v>
      </c>
      <c r="C33" s="308"/>
      <c r="D33" s="113">
        <v>1.5651015651015652</v>
      </c>
      <c r="E33" s="115">
        <v>141</v>
      </c>
      <c r="F33" s="114">
        <v>115</v>
      </c>
      <c r="G33" s="114">
        <v>126</v>
      </c>
      <c r="H33" s="114">
        <v>131</v>
      </c>
      <c r="I33" s="140">
        <v>124</v>
      </c>
      <c r="J33" s="115">
        <v>17</v>
      </c>
      <c r="K33" s="116">
        <v>13.709677419354838</v>
      </c>
    </row>
    <row r="34" spans="1:11" ht="14.1" customHeight="1" x14ac:dyDescent="0.2">
      <c r="A34" s="306">
        <v>33</v>
      </c>
      <c r="B34" s="307" t="s">
        <v>253</v>
      </c>
      <c r="C34" s="308"/>
      <c r="D34" s="113">
        <v>0.54390054390054388</v>
      </c>
      <c r="E34" s="115">
        <v>49</v>
      </c>
      <c r="F34" s="114">
        <v>50</v>
      </c>
      <c r="G34" s="114">
        <v>49</v>
      </c>
      <c r="H34" s="114">
        <v>45</v>
      </c>
      <c r="I34" s="140">
        <v>47</v>
      </c>
      <c r="J34" s="115">
        <v>2</v>
      </c>
      <c r="K34" s="116">
        <v>4.2553191489361701</v>
      </c>
    </row>
    <row r="35" spans="1:11" ht="14.1" customHeight="1" x14ac:dyDescent="0.2">
      <c r="A35" s="306">
        <v>34</v>
      </c>
      <c r="B35" s="307" t="s">
        <v>254</v>
      </c>
      <c r="C35" s="308"/>
      <c r="D35" s="113">
        <v>5.9940059940059944</v>
      </c>
      <c r="E35" s="115">
        <v>540</v>
      </c>
      <c r="F35" s="114">
        <v>565</v>
      </c>
      <c r="G35" s="114">
        <v>581</v>
      </c>
      <c r="H35" s="114">
        <v>553</v>
      </c>
      <c r="I35" s="140">
        <v>523</v>
      </c>
      <c r="J35" s="115">
        <v>17</v>
      </c>
      <c r="K35" s="116">
        <v>3.2504780114722753</v>
      </c>
    </row>
    <row r="36" spans="1:11" ht="14.1" customHeight="1" x14ac:dyDescent="0.2">
      <c r="A36" s="306">
        <v>41</v>
      </c>
      <c r="B36" s="307" t="s">
        <v>255</v>
      </c>
      <c r="C36" s="308"/>
      <c r="D36" s="113">
        <v>0.1776001776001776</v>
      </c>
      <c r="E36" s="115">
        <v>16</v>
      </c>
      <c r="F36" s="114">
        <v>18</v>
      </c>
      <c r="G36" s="114">
        <v>15</v>
      </c>
      <c r="H36" s="114">
        <v>17</v>
      </c>
      <c r="I36" s="140">
        <v>16</v>
      </c>
      <c r="J36" s="115">
        <v>0</v>
      </c>
      <c r="K36" s="116">
        <v>0</v>
      </c>
    </row>
    <row r="37" spans="1:11" ht="14.1" customHeight="1" x14ac:dyDescent="0.2">
      <c r="A37" s="306">
        <v>42</v>
      </c>
      <c r="B37" s="307" t="s">
        <v>256</v>
      </c>
      <c r="C37" s="308"/>
      <c r="D37" s="113" t="s">
        <v>514</v>
      </c>
      <c r="E37" s="115" t="s">
        <v>514</v>
      </c>
      <c r="F37" s="114" t="s">
        <v>514</v>
      </c>
      <c r="G37" s="114">
        <v>3</v>
      </c>
      <c r="H37" s="114" t="s">
        <v>514</v>
      </c>
      <c r="I37" s="140" t="s">
        <v>514</v>
      </c>
      <c r="J37" s="115" t="s">
        <v>514</v>
      </c>
      <c r="K37" s="116" t="s">
        <v>514</v>
      </c>
    </row>
    <row r="38" spans="1:11" ht="14.1" customHeight="1" x14ac:dyDescent="0.2">
      <c r="A38" s="306">
        <v>43</v>
      </c>
      <c r="B38" s="307" t="s">
        <v>257</v>
      </c>
      <c r="C38" s="308"/>
      <c r="D38" s="113">
        <v>0.19980019980019981</v>
      </c>
      <c r="E38" s="115">
        <v>18</v>
      </c>
      <c r="F38" s="114">
        <v>19</v>
      </c>
      <c r="G38" s="114">
        <v>18</v>
      </c>
      <c r="H38" s="114">
        <v>20</v>
      </c>
      <c r="I38" s="140">
        <v>20</v>
      </c>
      <c r="J38" s="115">
        <v>-2</v>
      </c>
      <c r="K38" s="116">
        <v>-10</v>
      </c>
    </row>
    <row r="39" spans="1:11" ht="14.1" customHeight="1" x14ac:dyDescent="0.2">
      <c r="A39" s="306">
        <v>51</v>
      </c>
      <c r="B39" s="307" t="s">
        <v>258</v>
      </c>
      <c r="C39" s="308"/>
      <c r="D39" s="113">
        <v>11.688311688311689</v>
      </c>
      <c r="E39" s="115">
        <v>1053</v>
      </c>
      <c r="F39" s="114">
        <v>1062</v>
      </c>
      <c r="G39" s="114">
        <v>1083</v>
      </c>
      <c r="H39" s="114">
        <v>1126</v>
      </c>
      <c r="I39" s="140">
        <v>1200</v>
      </c>
      <c r="J39" s="115">
        <v>-147</v>
      </c>
      <c r="K39" s="116">
        <v>-12.25</v>
      </c>
    </row>
    <row r="40" spans="1:11" ht="14.1" customHeight="1" x14ac:dyDescent="0.2">
      <c r="A40" s="306" t="s">
        <v>259</v>
      </c>
      <c r="B40" s="307" t="s">
        <v>260</v>
      </c>
      <c r="C40" s="308"/>
      <c r="D40" s="113">
        <v>11.41081141081141</v>
      </c>
      <c r="E40" s="115">
        <v>1028</v>
      </c>
      <c r="F40" s="114">
        <v>1037</v>
      </c>
      <c r="G40" s="114">
        <v>1060</v>
      </c>
      <c r="H40" s="114">
        <v>1104</v>
      </c>
      <c r="I40" s="140">
        <v>1176</v>
      </c>
      <c r="J40" s="115">
        <v>-148</v>
      </c>
      <c r="K40" s="116">
        <v>-12.585034013605442</v>
      </c>
    </row>
    <row r="41" spans="1:11" ht="14.1" customHeight="1" x14ac:dyDescent="0.2">
      <c r="A41" s="306"/>
      <c r="B41" s="307" t="s">
        <v>261</v>
      </c>
      <c r="C41" s="308"/>
      <c r="D41" s="113">
        <v>2.5308025308025308</v>
      </c>
      <c r="E41" s="115">
        <v>228</v>
      </c>
      <c r="F41" s="114">
        <v>208</v>
      </c>
      <c r="G41" s="114">
        <v>234</v>
      </c>
      <c r="H41" s="114">
        <v>248</v>
      </c>
      <c r="I41" s="140">
        <v>252</v>
      </c>
      <c r="J41" s="115">
        <v>-24</v>
      </c>
      <c r="K41" s="116">
        <v>-9.5238095238095237</v>
      </c>
    </row>
    <row r="42" spans="1:11" ht="14.1" customHeight="1" x14ac:dyDescent="0.2">
      <c r="A42" s="306">
        <v>52</v>
      </c>
      <c r="B42" s="307" t="s">
        <v>262</v>
      </c>
      <c r="C42" s="308"/>
      <c r="D42" s="113">
        <v>5.8386058386058384</v>
      </c>
      <c r="E42" s="115">
        <v>526</v>
      </c>
      <c r="F42" s="114">
        <v>535</v>
      </c>
      <c r="G42" s="114">
        <v>547</v>
      </c>
      <c r="H42" s="114">
        <v>546</v>
      </c>
      <c r="I42" s="140">
        <v>545</v>
      </c>
      <c r="J42" s="115">
        <v>-19</v>
      </c>
      <c r="K42" s="116">
        <v>-3.4862385321100917</v>
      </c>
    </row>
    <row r="43" spans="1:11" ht="14.1" customHeight="1" x14ac:dyDescent="0.2">
      <c r="A43" s="306" t="s">
        <v>263</v>
      </c>
      <c r="B43" s="307" t="s">
        <v>264</v>
      </c>
      <c r="C43" s="308"/>
      <c r="D43" s="113">
        <v>5.461205461205461</v>
      </c>
      <c r="E43" s="115">
        <v>492</v>
      </c>
      <c r="F43" s="114">
        <v>487</v>
      </c>
      <c r="G43" s="114">
        <v>492</v>
      </c>
      <c r="H43" s="114">
        <v>497</v>
      </c>
      <c r="I43" s="140">
        <v>496</v>
      </c>
      <c r="J43" s="115">
        <v>-4</v>
      </c>
      <c r="K43" s="116">
        <v>-0.80645161290322576</v>
      </c>
    </row>
    <row r="44" spans="1:11" ht="14.1" customHeight="1" x14ac:dyDescent="0.2">
      <c r="A44" s="306">
        <v>53</v>
      </c>
      <c r="B44" s="307" t="s">
        <v>265</v>
      </c>
      <c r="C44" s="308"/>
      <c r="D44" s="113">
        <v>1.5873015873015872</v>
      </c>
      <c r="E44" s="115">
        <v>143</v>
      </c>
      <c r="F44" s="114">
        <v>157</v>
      </c>
      <c r="G44" s="114">
        <v>186</v>
      </c>
      <c r="H44" s="114">
        <v>160</v>
      </c>
      <c r="I44" s="140">
        <v>141</v>
      </c>
      <c r="J44" s="115">
        <v>2</v>
      </c>
      <c r="K44" s="116">
        <v>1.4184397163120568</v>
      </c>
    </row>
    <row r="45" spans="1:11" ht="14.1" customHeight="1" x14ac:dyDescent="0.2">
      <c r="A45" s="306" t="s">
        <v>266</v>
      </c>
      <c r="B45" s="307" t="s">
        <v>267</v>
      </c>
      <c r="C45" s="308"/>
      <c r="D45" s="113">
        <v>1.5651015651015652</v>
      </c>
      <c r="E45" s="115">
        <v>141</v>
      </c>
      <c r="F45" s="114">
        <v>155</v>
      </c>
      <c r="G45" s="114">
        <v>184</v>
      </c>
      <c r="H45" s="114">
        <v>158</v>
      </c>
      <c r="I45" s="140">
        <v>141</v>
      </c>
      <c r="J45" s="115">
        <v>0</v>
      </c>
      <c r="K45" s="116">
        <v>0</v>
      </c>
    </row>
    <row r="46" spans="1:11" ht="14.1" customHeight="1" x14ac:dyDescent="0.2">
      <c r="A46" s="306">
        <v>54</v>
      </c>
      <c r="B46" s="307" t="s">
        <v>268</v>
      </c>
      <c r="C46" s="308"/>
      <c r="D46" s="113">
        <v>12.565212565212565</v>
      </c>
      <c r="E46" s="115">
        <v>1132</v>
      </c>
      <c r="F46" s="114">
        <v>1154</v>
      </c>
      <c r="G46" s="114">
        <v>1208</v>
      </c>
      <c r="H46" s="114">
        <v>1178</v>
      </c>
      <c r="I46" s="140">
        <v>1182</v>
      </c>
      <c r="J46" s="115">
        <v>-50</v>
      </c>
      <c r="K46" s="116">
        <v>-4.230118443316413</v>
      </c>
    </row>
    <row r="47" spans="1:11" ht="14.1" customHeight="1" x14ac:dyDescent="0.2">
      <c r="A47" s="306">
        <v>61</v>
      </c>
      <c r="B47" s="307" t="s">
        <v>269</v>
      </c>
      <c r="C47" s="308"/>
      <c r="D47" s="113">
        <v>0.58830058830058829</v>
      </c>
      <c r="E47" s="115">
        <v>53</v>
      </c>
      <c r="F47" s="114">
        <v>49</v>
      </c>
      <c r="G47" s="114">
        <v>53</v>
      </c>
      <c r="H47" s="114">
        <v>52</v>
      </c>
      <c r="I47" s="140">
        <v>58</v>
      </c>
      <c r="J47" s="115">
        <v>-5</v>
      </c>
      <c r="K47" s="116">
        <v>-8.6206896551724146</v>
      </c>
    </row>
    <row r="48" spans="1:11" ht="14.1" customHeight="1" x14ac:dyDescent="0.2">
      <c r="A48" s="306">
        <v>62</v>
      </c>
      <c r="B48" s="307" t="s">
        <v>270</v>
      </c>
      <c r="C48" s="308"/>
      <c r="D48" s="113">
        <v>8.8467088467088466</v>
      </c>
      <c r="E48" s="115">
        <v>797</v>
      </c>
      <c r="F48" s="114">
        <v>802</v>
      </c>
      <c r="G48" s="114">
        <v>786</v>
      </c>
      <c r="H48" s="114">
        <v>861</v>
      </c>
      <c r="I48" s="140">
        <v>825</v>
      </c>
      <c r="J48" s="115">
        <v>-28</v>
      </c>
      <c r="K48" s="116">
        <v>-3.393939393939394</v>
      </c>
    </row>
    <row r="49" spans="1:11" ht="14.1" customHeight="1" x14ac:dyDescent="0.2">
      <c r="A49" s="306">
        <v>63</v>
      </c>
      <c r="B49" s="307" t="s">
        <v>271</v>
      </c>
      <c r="C49" s="308"/>
      <c r="D49" s="113">
        <v>9.4683094683094691</v>
      </c>
      <c r="E49" s="115">
        <v>853</v>
      </c>
      <c r="F49" s="114">
        <v>917</v>
      </c>
      <c r="G49" s="114">
        <v>930</v>
      </c>
      <c r="H49" s="114">
        <v>970</v>
      </c>
      <c r="I49" s="140">
        <v>864</v>
      </c>
      <c r="J49" s="115">
        <v>-11</v>
      </c>
      <c r="K49" s="116">
        <v>-1.2731481481481481</v>
      </c>
    </row>
    <row r="50" spans="1:11" ht="14.1" customHeight="1" x14ac:dyDescent="0.2">
      <c r="A50" s="306" t="s">
        <v>272</v>
      </c>
      <c r="B50" s="307" t="s">
        <v>273</v>
      </c>
      <c r="C50" s="308"/>
      <c r="D50" s="113">
        <v>0.46620046620046618</v>
      </c>
      <c r="E50" s="115">
        <v>42</v>
      </c>
      <c r="F50" s="114">
        <v>46</v>
      </c>
      <c r="G50" s="114">
        <v>46</v>
      </c>
      <c r="H50" s="114">
        <v>38</v>
      </c>
      <c r="I50" s="140">
        <v>39</v>
      </c>
      <c r="J50" s="115">
        <v>3</v>
      </c>
      <c r="K50" s="116">
        <v>7.6923076923076925</v>
      </c>
    </row>
    <row r="51" spans="1:11" ht="14.1" customHeight="1" x14ac:dyDescent="0.2">
      <c r="A51" s="306" t="s">
        <v>274</v>
      </c>
      <c r="B51" s="307" t="s">
        <v>275</v>
      </c>
      <c r="C51" s="308"/>
      <c r="D51" s="113">
        <v>7.57020757020757</v>
      </c>
      <c r="E51" s="115">
        <v>682</v>
      </c>
      <c r="F51" s="114">
        <v>815</v>
      </c>
      <c r="G51" s="114">
        <v>831</v>
      </c>
      <c r="H51" s="114">
        <v>887</v>
      </c>
      <c r="I51" s="140">
        <v>785</v>
      </c>
      <c r="J51" s="115">
        <v>-103</v>
      </c>
      <c r="K51" s="116">
        <v>-13.121019108280255</v>
      </c>
    </row>
    <row r="52" spans="1:11" ht="14.1" customHeight="1" x14ac:dyDescent="0.2">
      <c r="A52" s="306">
        <v>71</v>
      </c>
      <c r="B52" s="307" t="s">
        <v>276</v>
      </c>
      <c r="C52" s="308"/>
      <c r="D52" s="113">
        <v>13.497613497613498</v>
      </c>
      <c r="E52" s="115">
        <v>1216</v>
      </c>
      <c r="F52" s="114">
        <v>1215</v>
      </c>
      <c r="G52" s="114">
        <v>1223</v>
      </c>
      <c r="H52" s="114">
        <v>1229</v>
      </c>
      <c r="I52" s="140">
        <v>1209</v>
      </c>
      <c r="J52" s="115">
        <v>7</v>
      </c>
      <c r="K52" s="116">
        <v>0.57899090157154676</v>
      </c>
    </row>
    <row r="53" spans="1:11" ht="14.1" customHeight="1" x14ac:dyDescent="0.2">
      <c r="A53" s="306" t="s">
        <v>277</v>
      </c>
      <c r="B53" s="307" t="s">
        <v>278</v>
      </c>
      <c r="C53" s="308"/>
      <c r="D53" s="113">
        <v>0.88800088800088806</v>
      </c>
      <c r="E53" s="115">
        <v>80</v>
      </c>
      <c r="F53" s="114">
        <v>77</v>
      </c>
      <c r="G53" s="114">
        <v>77</v>
      </c>
      <c r="H53" s="114">
        <v>75</v>
      </c>
      <c r="I53" s="140">
        <v>81</v>
      </c>
      <c r="J53" s="115">
        <v>-1</v>
      </c>
      <c r="K53" s="116">
        <v>-1.2345679012345678</v>
      </c>
    </row>
    <row r="54" spans="1:11" ht="14.1" customHeight="1" x14ac:dyDescent="0.2">
      <c r="A54" s="306" t="s">
        <v>279</v>
      </c>
      <c r="B54" s="307" t="s">
        <v>280</v>
      </c>
      <c r="C54" s="308"/>
      <c r="D54" s="113">
        <v>11.777111777111777</v>
      </c>
      <c r="E54" s="115">
        <v>1061</v>
      </c>
      <c r="F54" s="114">
        <v>1066</v>
      </c>
      <c r="G54" s="114">
        <v>1074</v>
      </c>
      <c r="H54" s="114">
        <v>1081</v>
      </c>
      <c r="I54" s="140">
        <v>1054</v>
      </c>
      <c r="J54" s="115">
        <v>7</v>
      </c>
      <c r="K54" s="116">
        <v>0.66413662239089188</v>
      </c>
    </row>
    <row r="55" spans="1:11" ht="14.1" customHeight="1" x14ac:dyDescent="0.2">
      <c r="A55" s="306">
        <v>72</v>
      </c>
      <c r="B55" s="307" t="s">
        <v>281</v>
      </c>
      <c r="C55" s="308"/>
      <c r="D55" s="113">
        <v>1.5540015540015539</v>
      </c>
      <c r="E55" s="115">
        <v>140</v>
      </c>
      <c r="F55" s="114">
        <v>139</v>
      </c>
      <c r="G55" s="114">
        <v>137</v>
      </c>
      <c r="H55" s="114">
        <v>135</v>
      </c>
      <c r="I55" s="140">
        <v>136</v>
      </c>
      <c r="J55" s="115">
        <v>4</v>
      </c>
      <c r="K55" s="116">
        <v>2.9411764705882355</v>
      </c>
    </row>
    <row r="56" spans="1:11" ht="14.1" customHeight="1" x14ac:dyDescent="0.2">
      <c r="A56" s="306" t="s">
        <v>282</v>
      </c>
      <c r="B56" s="307" t="s">
        <v>283</v>
      </c>
      <c r="C56" s="308"/>
      <c r="D56" s="113">
        <v>0.19980019980019981</v>
      </c>
      <c r="E56" s="115">
        <v>18</v>
      </c>
      <c r="F56" s="114">
        <v>17</v>
      </c>
      <c r="G56" s="114">
        <v>18</v>
      </c>
      <c r="H56" s="114">
        <v>20</v>
      </c>
      <c r="I56" s="140">
        <v>22</v>
      </c>
      <c r="J56" s="115">
        <v>-4</v>
      </c>
      <c r="K56" s="116">
        <v>-18.181818181818183</v>
      </c>
    </row>
    <row r="57" spans="1:11" ht="14.1" customHeight="1" x14ac:dyDescent="0.2">
      <c r="A57" s="306" t="s">
        <v>284</v>
      </c>
      <c r="B57" s="307" t="s">
        <v>285</v>
      </c>
      <c r="C57" s="308"/>
      <c r="D57" s="113">
        <v>1.0656010656010657</v>
      </c>
      <c r="E57" s="115">
        <v>96</v>
      </c>
      <c r="F57" s="114">
        <v>97</v>
      </c>
      <c r="G57" s="114">
        <v>94</v>
      </c>
      <c r="H57" s="114">
        <v>95</v>
      </c>
      <c r="I57" s="140">
        <v>95</v>
      </c>
      <c r="J57" s="115">
        <v>1</v>
      </c>
      <c r="K57" s="116">
        <v>1.0526315789473684</v>
      </c>
    </row>
    <row r="58" spans="1:11" ht="14.1" customHeight="1" x14ac:dyDescent="0.2">
      <c r="A58" s="306">
        <v>73</v>
      </c>
      <c r="B58" s="307" t="s">
        <v>286</v>
      </c>
      <c r="C58" s="308"/>
      <c r="D58" s="113">
        <v>0.61050061050061055</v>
      </c>
      <c r="E58" s="115">
        <v>55</v>
      </c>
      <c r="F58" s="114">
        <v>56</v>
      </c>
      <c r="G58" s="114">
        <v>56</v>
      </c>
      <c r="H58" s="114">
        <v>58</v>
      </c>
      <c r="I58" s="140">
        <v>60</v>
      </c>
      <c r="J58" s="115">
        <v>-5</v>
      </c>
      <c r="K58" s="116">
        <v>-8.3333333333333339</v>
      </c>
    </row>
    <row r="59" spans="1:11" ht="14.1" customHeight="1" x14ac:dyDescent="0.2">
      <c r="A59" s="306" t="s">
        <v>287</v>
      </c>
      <c r="B59" s="307" t="s">
        <v>288</v>
      </c>
      <c r="C59" s="308"/>
      <c r="D59" s="113">
        <v>0.4551004551004551</v>
      </c>
      <c r="E59" s="115">
        <v>41</v>
      </c>
      <c r="F59" s="114">
        <v>43</v>
      </c>
      <c r="G59" s="114">
        <v>44</v>
      </c>
      <c r="H59" s="114">
        <v>44</v>
      </c>
      <c r="I59" s="140">
        <v>45</v>
      </c>
      <c r="J59" s="115">
        <v>-4</v>
      </c>
      <c r="K59" s="116">
        <v>-8.8888888888888893</v>
      </c>
    </row>
    <row r="60" spans="1:11" ht="14.1" customHeight="1" x14ac:dyDescent="0.2">
      <c r="A60" s="306">
        <v>81</v>
      </c>
      <c r="B60" s="307" t="s">
        <v>289</v>
      </c>
      <c r="C60" s="308"/>
      <c r="D60" s="113">
        <v>2.2644022644022646</v>
      </c>
      <c r="E60" s="115">
        <v>204</v>
      </c>
      <c r="F60" s="114">
        <v>201</v>
      </c>
      <c r="G60" s="114">
        <v>207</v>
      </c>
      <c r="H60" s="114">
        <v>202</v>
      </c>
      <c r="I60" s="140">
        <v>208</v>
      </c>
      <c r="J60" s="115">
        <v>-4</v>
      </c>
      <c r="K60" s="116">
        <v>-1.9230769230769231</v>
      </c>
    </row>
    <row r="61" spans="1:11" ht="14.1" customHeight="1" x14ac:dyDescent="0.2">
      <c r="A61" s="306" t="s">
        <v>290</v>
      </c>
      <c r="B61" s="307" t="s">
        <v>291</v>
      </c>
      <c r="C61" s="308"/>
      <c r="D61" s="113">
        <v>0.69930069930069927</v>
      </c>
      <c r="E61" s="115">
        <v>63</v>
      </c>
      <c r="F61" s="114">
        <v>68</v>
      </c>
      <c r="G61" s="114">
        <v>69</v>
      </c>
      <c r="H61" s="114">
        <v>69</v>
      </c>
      <c r="I61" s="140">
        <v>65</v>
      </c>
      <c r="J61" s="115">
        <v>-2</v>
      </c>
      <c r="K61" s="116">
        <v>-3.0769230769230771</v>
      </c>
    </row>
    <row r="62" spans="1:11" ht="14.1" customHeight="1" x14ac:dyDescent="0.2">
      <c r="A62" s="306" t="s">
        <v>292</v>
      </c>
      <c r="B62" s="307" t="s">
        <v>293</v>
      </c>
      <c r="C62" s="308"/>
      <c r="D62" s="113">
        <v>0.91020091020091021</v>
      </c>
      <c r="E62" s="115">
        <v>82</v>
      </c>
      <c r="F62" s="114">
        <v>74</v>
      </c>
      <c r="G62" s="114">
        <v>77</v>
      </c>
      <c r="H62" s="114">
        <v>74</v>
      </c>
      <c r="I62" s="140">
        <v>82</v>
      </c>
      <c r="J62" s="115">
        <v>0</v>
      </c>
      <c r="K62" s="116">
        <v>0</v>
      </c>
    </row>
    <row r="63" spans="1:11" ht="14.1" customHeight="1" x14ac:dyDescent="0.2">
      <c r="A63" s="306"/>
      <c r="B63" s="307" t="s">
        <v>294</v>
      </c>
      <c r="C63" s="308"/>
      <c r="D63" s="113">
        <v>0.84360084360084364</v>
      </c>
      <c r="E63" s="115">
        <v>76</v>
      </c>
      <c r="F63" s="114">
        <v>69</v>
      </c>
      <c r="G63" s="114">
        <v>73</v>
      </c>
      <c r="H63" s="114">
        <v>72</v>
      </c>
      <c r="I63" s="140">
        <v>77</v>
      </c>
      <c r="J63" s="115">
        <v>-1</v>
      </c>
      <c r="K63" s="116">
        <v>-1.2987012987012987</v>
      </c>
    </row>
    <row r="64" spans="1:11" ht="14.1" customHeight="1" x14ac:dyDescent="0.2">
      <c r="A64" s="306" t="s">
        <v>295</v>
      </c>
      <c r="B64" s="307" t="s">
        <v>296</v>
      </c>
      <c r="C64" s="308"/>
      <c r="D64" s="113">
        <v>4.44000444000444E-2</v>
      </c>
      <c r="E64" s="115">
        <v>4</v>
      </c>
      <c r="F64" s="114">
        <v>4</v>
      </c>
      <c r="G64" s="114">
        <v>4</v>
      </c>
      <c r="H64" s="114">
        <v>6</v>
      </c>
      <c r="I64" s="140">
        <v>5</v>
      </c>
      <c r="J64" s="115">
        <v>-1</v>
      </c>
      <c r="K64" s="116">
        <v>-20</v>
      </c>
    </row>
    <row r="65" spans="1:11" ht="14.1" customHeight="1" x14ac:dyDescent="0.2">
      <c r="A65" s="306" t="s">
        <v>297</v>
      </c>
      <c r="B65" s="307" t="s">
        <v>298</v>
      </c>
      <c r="C65" s="308"/>
      <c r="D65" s="113">
        <v>0.4551004551004551</v>
      </c>
      <c r="E65" s="115">
        <v>41</v>
      </c>
      <c r="F65" s="114">
        <v>40</v>
      </c>
      <c r="G65" s="114">
        <v>41</v>
      </c>
      <c r="H65" s="114">
        <v>38</v>
      </c>
      <c r="I65" s="140">
        <v>38</v>
      </c>
      <c r="J65" s="115">
        <v>3</v>
      </c>
      <c r="K65" s="116">
        <v>7.8947368421052628</v>
      </c>
    </row>
    <row r="66" spans="1:11" ht="14.1" customHeight="1" x14ac:dyDescent="0.2">
      <c r="A66" s="306">
        <v>82</v>
      </c>
      <c r="B66" s="307" t="s">
        <v>299</v>
      </c>
      <c r="C66" s="308"/>
      <c r="D66" s="113">
        <v>1.3542013542013542</v>
      </c>
      <c r="E66" s="115">
        <v>122</v>
      </c>
      <c r="F66" s="114">
        <v>143</v>
      </c>
      <c r="G66" s="114">
        <v>137</v>
      </c>
      <c r="H66" s="114">
        <v>141</v>
      </c>
      <c r="I66" s="140">
        <v>135</v>
      </c>
      <c r="J66" s="115">
        <v>-13</v>
      </c>
      <c r="K66" s="116">
        <v>-9.6296296296296298</v>
      </c>
    </row>
    <row r="67" spans="1:11" ht="14.1" customHeight="1" x14ac:dyDescent="0.2">
      <c r="A67" s="306" t="s">
        <v>300</v>
      </c>
      <c r="B67" s="307" t="s">
        <v>301</v>
      </c>
      <c r="C67" s="308"/>
      <c r="D67" s="113">
        <v>0.48840048840048839</v>
      </c>
      <c r="E67" s="115">
        <v>44</v>
      </c>
      <c r="F67" s="114">
        <v>50</v>
      </c>
      <c r="G67" s="114">
        <v>42</v>
      </c>
      <c r="H67" s="114">
        <v>50</v>
      </c>
      <c r="I67" s="140">
        <v>49</v>
      </c>
      <c r="J67" s="115">
        <v>-5</v>
      </c>
      <c r="K67" s="116">
        <v>-10.204081632653061</v>
      </c>
    </row>
    <row r="68" spans="1:11" ht="14.1" customHeight="1" x14ac:dyDescent="0.2">
      <c r="A68" s="306" t="s">
        <v>302</v>
      </c>
      <c r="B68" s="307" t="s">
        <v>303</v>
      </c>
      <c r="C68" s="308"/>
      <c r="D68" s="113">
        <v>0.36630036630036628</v>
      </c>
      <c r="E68" s="115">
        <v>33</v>
      </c>
      <c r="F68" s="114">
        <v>44</v>
      </c>
      <c r="G68" s="114">
        <v>48</v>
      </c>
      <c r="H68" s="114">
        <v>43</v>
      </c>
      <c r="I68" s="140">
        <v>42</v>
      </c>
      <c r="J68" s="115">
        <v>-9</v>
      </c>
      <c r="K68" s="116">
        <v>-21.428571428571427</v>
      </c>
    </row>
    <row r="69" spans="1:11" ht="14.1" customHeight="1" x14ac:dyDescent="0.2">
      <c r="A69" s="306">
        <v>83</v>
      </c>
      <c r="B69" s="307" t="s">
        <v>304</v>
      </c>
      <c r="C69" s="308"/>
      <c r="D69" s="113">
        <v>2.0979020979020979</v>
      </c>
      <c r="E69" s="115">
        <v>189</v>
      </c>
      <c r="F69" s="114">
        <v>187</v>
      </c>
      <c r="G69" s="114">
        <v>200</v>
      </c>
      <c r="H69" s="114">
        <v>190</v>
      </c>
      <c r="I69" s="140">
        <v>190</v>
      </c>
      <c r="J69" s="115">
        <v>-1</v>
      </c>
      <c r="K69" s="116">
        <v>-0.52631578947368418</v>
      </c>
    </row>
    <row r="70" spans="1:11" ht="14.1" customHeight="1" x14ac:dyDescent="0.2">
      <c r="A70" s="306" t="s">
        <v>305</v>
      </c>
      <c r="B70" s="307" t="s">
        <v>306</v>
      </c>
      <c r="C70" s="308"/>
      <c r="D70" s="113">
        <v>1.343101343101343</v>
      </c>
      <c r="E70" s="115">
        <v>121</v>
      </c>
      <c r="F70" s="114">
        <v>119</v>
      </c>
      <c r="G70" s="114">
        <v>127</v>
      </c>
      <c r="H70" s="114">
        <v>124</v>
      </c>
      <c r="I70" s="140">
        <v>122</v>
      </c>
      <c r="J70" s="115">
        <v>-1</v>
      </c>
      <c r="K70" s="116">
        <v>-0.81967213114754101</v>
      </c>
    </row>
    <row r="71" spans="1:11" ht="14.1" customHeight="1" x14ac:dyDescent="0.2">
      <c r="A71" s="306"/>
      <c r="B71" s="307" t="s">
        <v>307</v>
      </c>
      <c r="C71" s="308"/>
      <c r="D71" s="113">
        <v>0.77700077700077697</v>
      </c>
      <c r="E71" s="115">
        <v>70</v>
      </c>
      <c r="F71" s="114">
        <v>66</v>
      </c>
      <c r="G71" s="114">
        <v>72</v>
      </c>
      <c r="H71" s="114">
        <v>71</v>
      </c>
      <c r="I71" s="140">
        <v>68</v>
      </c>
      <c r="J71" s="115">
        <v>2</v>
      </c>
      <c r="K71" s="116">
        <v>2.9411764705882355</v>
      </c>
    </row>
    <row r="72" spans="1:11" ht="14.1" customHeight="1" x14ac:dyDescent="0.2">
      <c r="A72" s="306">
        <v>84</v>
      </c>
      <c r="B72" s="307" t="s">
        <v>308</v>
      </c>
      <c r="C72" s="308"/>
      <c r="D72" s="113">
        <v>0.67710067710067712</v>
      </c>
      <c r="E72" s="115">
        <v>61</v>
      </c>
      <c r="F72" s="114">
        <v>62</v>
      </c>
      <c r="G72" s="114">
        <v>62</v>
      </c>
      <c r="H72" s="114">
        <v>62</v>
      </c>
      <c r="I72" s="140">
        <v>57</v>
      </c>
      <c r="J72" s="115">
        <v>4</v>
      </c>
      <c r="K72" s="116">
        <v>7.0175438596491224</v>
      </c>
    </row>
    <row r="73" spans="1:11" ht="14.1" customHeight="1" x14ac:dyDescent="0.2">
      <c r="A73" s="306" t="s">
        <v>309</v>
      </c>
      <c r="B73" s="307" t="s">
        <v>310</v>
      </c>
      <c r="C73" s="308"/>
      <c r="D73" s="113">
        <v>9.9900099900099903E-2</v>
      </c>
      <c r="E73" s="115">
        <v>9</v>
      </c>
      <c r="F73" s="114">
        <v>9</v>
      </c>
      <c r="G73" s="114">
        <v>9</v>
      </c>
      <c r="H73" s="114">
        <v>9</v>
      </c>
      <c r="I73" s="140">
        <v>9</v>
      </c>
      <c r="J73" s="115">
        <v>0</v>
      </c>
      <c r="K73" s="116">
        <v>0</v>
      </c>
    </row>
    <row r="74" spans="1:11" ht="14.1" customHeight="1" x14ac:dyDescent="0.2">
      <c r="A74" s="306" t="s">
        <v>311</v>
      </c>
      <c r="B74" s="307" t="s">
        <v>312</v>
      </c>
      <c r="C74" s="308"/>
      <c r="D74" s="113">
        <v>7.7700077700077697E-2</v>
      </c>
      <c r="E74" s="115">
        <v>7</v>
      </c>
      <c r="F74" s="114">
        <v>8</v>
      </c>
      <c r="G74" s="114">
        <v>7</v>
      </c>
      <c r="H74" s="114">
        <v>9</v>
      </c>
      <c r="I74" s="140">
        <v>7</v>
      </c>
      <c r="J74" s="115">
        <v>0</v>
      </c>
      <c r="K74" s="116">
        <v>0</v>
      </c>
    </row>
    <row r="75" spans="1:11" ht="14.1" customHeight="1" x14ac:dyDescent="0.2">
      <c r="A75" s="306" t="s">
        <v>313</v>
      </c>
      <c r="B75" s="307" t="s">
        <v>314</v>
      </c>
      <c r="C75" s="308"/>
      <c r="D75" s="113" t="s">
        <v>514</v>
      </c>
      <c r="E75" s="115" t="s">
        <v>514</v>
      </c>
      <c r="F75" s="114" t="s">
        <v>514</v>
      </c>
      <c r="G75" s="114" t="s">
        <v>514</v>
      </c>
      <c r="H75" s="114" t="s">
        <v>514</v>
      </c>
      <c r="I75" s="140" t="s">
        <v>514</v>
      </c>
      <c r="J75" s="115" t="s">
        <v>514</v>
      </c>
      <c r="K75" s="116" t="s">
        <v>514</v>
      </c>
    </row>
    <row r="76" spans="1:11" ht="14.1" customHeight="1" x14ac:dyDescent="0.2">
      <c r="A76" s="306">
        <v>91</v>
      </c>
      <c r="B76" s="307" t="s">
        <v>315</v>
      </c>
      <c r="C76" s="308"/>
      <c r="D76" s="113">
        <v>4.44000444000444E-2</v>
      </c>
      <c r="E76" s="115">
        <v>4</v>
      </c>
      <c r="F76" s="114">
        <v>3</v>
      </c>
      <c r="G76" s="114" t="s">
        <v>514</v>
      </c>
      <c r="H76" s="114">
        <v>3</v>
      </c>
      <c r="I76" s="140">
        <v>4</v>
      </c>
      <c r="J76" s="115">
        <v>0</v>
      </c>
      <c r="K76" s="116">
        <v>0</v>
      </c>
    </row>
    <row r="77" spans="1:11" ht="14.1" customHeight="1" x14ac:dyDescent="0.2">
      <c r="A77" s="306">
        <v>92</v>
      </c>
      <c r="B77" s="307" t="s">
        <v>316</v>
      </c>
      <c r="C77" s="308"/>
      <c r="D77" s="113">
        <v>0.37740037740037741</v>
      </c>
      <c r="E77" s="115">
        <v>34</v>
      </c>
      <c r="F77" s="114">
        <v>31</v>
      </c>
      <c r="G77" s="114">
        <v>26</v>
      </c>
      <c r="H77" s="114">
        <v>27</v>
      </c>
      <c r="I77" s="140">
        <v>26</v>
      </c>
      <c r="J77" s="115">
        <v>8</v>
      </c>
      <c r="K77" s="116">
        <v>30.76923076923077</v>
      </c>
    </row>
    <row r="78" spans="1:11" ht="14.1" customHeight="1" x14ac:dyDescent="0.2">
      <c r="A78" s="306">
        <v>93</v>
      </c>
      <c r="B78" s="307" t="s">
        <v>317</v>
      </c>
      <c r="C78" s="308"/>
      <c r="D78" s="113">
        <v>0.1221001221001221</v>
      </c>
      <c r="E78" s="115">
        <v>11</v>
      </c>
      <c r="F78" s="114">
        <v>10</v>
      </c>
      <c r="G78" s="114">
        <v>10</v>
      </c>
      <c r="H78" s="114">
        <v>10</v>
      </c>
      <c r="I78" s="140">
        <v>11</v>
      </c>
      <c r="J78" s="115">
        <v>0</v>
      </c>
      <c r="K78" s="116">
        <v>0</v>
      </c>
    </row>
    <row r="79" spans="1:11" ht="14.1" customHeight="1" x14ac:dyDescent="0.2">
      <c r="A79" s="306">
        <v>94</v>
      </c>
      <c r="B79" s="307" t="s">
        <v>318</v>
      </c>
      <c r="C79" s="308"/>
      <c r="D79" s="113">
        <v>0.49950049950049952</v>
      </c>
      <c r="E79" s="115">
        <v>45</v>
      </c>
      <c r="F79" s="114">
        <v>37</v>
      </c>
      <c r="G79" s="114">
        <v>40</v>
      </c>
      <c r="H79" s="114">
        <v>33</v>
      </c>
      <c r="I79" s="140">
        <v>29</v>
      </c>
      <c r="J79" s="115">
        <v>16</v>
      </c>
      <c r="K79" s="116">
        <v>55.172413793103445</v>
      </c>
    </row>
    <row r="80" spans="1:11" ht="14.1" customHeight="1" x14ac:dyDescent="0.2">
      <c r="A80" s="306" t="s">
        <v>319</v>
      </c>
      <c r="B80" s="307" t="s">
        <v>320</v>
      </c>
      <c r="C80" s="308"/>
      <c r="D80" s="113" t="s">
        <v>514</v>
      </c>
      <c r="E80" s="115" t="s">
        <v>514</v>
      </c>
      <c r="F80" s="114" t="s">
        <v>514</v>
      </c>
      <c r="G80" s="114" t="s">
        <v>514</v>
      </c>
      <c r="H80" s="114" t="s">
        <v>514</v>
      </c>
      <c r="I80" s="140" t="s">
        <v>514</v>
      </c>
      <c r="J80" s="115" t="s">
        <v>514</v>
      </c>
      <c r="K80" s="116" t="s">
        <v>514</v>
      </c>
    </row>
    <row r="81" spans="1:11" ht="14.1" customHeight="1" x14ac:dyDescent="0.2">
      <c r="A81" s="310" t="s">
        <v>321</v>
      </c>
      <c r="B81" s="311" t="s">
        <v>334</v>
      </c>
      <c r="C81" s="312"/>
      <c r="D81" s="125">
        <v>2.5419025419025418</v>
      </c>
      <c r="E81" s="143">
        <v>229</v>
      </c>
      <c r="F81" s="144">
        <v>258</v>
      </c>
      <c r="G81" s="144">
        <v>263</v>
      </c>
      <c r="H81" s="144">
        <v>272</v>
      </c>
      <c r="I81" s="145">
        <v>258</v>
      </c>
      <c r="J81" s="143">
        <v>-29</v>
      </c>
      <c r="K81" s="146">
        <v>-11.24031007751938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4625</v>
      </c>
      <c r="G12" s="536">
        <v>3113</v>
      </c>
      <c r="H12" s="536">
        <v>5375</v>
      </c>
      <c r="I12" s="536">
        <v>4067</v>
      </c>
      <c r="J12" s="537">
        <v>4328</v>
      </c>
      <c r="K12" s="538">
        <v>297</v>
      </c>
      <c r="L12" s="349">
        <v>6.8622920517560075</v>
      </c>
    </row>
    <row r="13" spans="1:17" s="110" customFormat="1" ht="15" customHeight="1" x14ac:dyDescent="0.2">
      <c r="A13" s="350" t="s">
        <v>345</v>
      </c>
      <c r="B13" s="351" t="s">
        <v>346</v>
      </c>
      <c r="C13" s="347"/>
      <c r="D13" s="347"/>
      <c r="E13" s="348"/>
      <c r="F13" s="536">
        <v>2858</v>
      </c>
      <c r="G13" s="536">
        <v>1624</v>
      </c>
      <c r="H13" s="536">
        <v>3035</v>
      </c>
      <c r="I13" s="536">
        <v>2366</v>
      </c>
      <c r="J13" s="537">
        <v>2520</v>
      </c>
      <c r="K13" s="538">
        <v>338</v>
      </c>
      <c r="L13" s="349">
        <v>13.412698412698413</v>
      </c>
    </row>
    <row r="14" spans="1:17" s="110" customFormat="1" ht="22.5" customHeight="1" x14ac:dyDescent="0.2">
      <c r="A14" s="350"/>
      <c r="B14" s="351" t="s">
        <v>347</v>
      </c>
      <c r="C14" s="347"/>
      <c r="D14" s="347"/>
      <c r="E14" s="348"/>
      <c r="F14" s="536">
        <v>1767</v>
      </c>
      <c r="G14" s="536">
        <v>1489</v>
      </c>
      <c r="H14" s="536">
        <v>2340</v>
      </c>
      <c r="I14" s="536">
        <v>1701</v>
      </c>
      <c r="J14" s="537">
        <v>1808</v>
      </c>
      <c r="K14" s="538">
        <v>-41</v>
      </c>
      <c r="L14" s="349">
        <v>-2.2676991150442478</v>
      </c>
    </row>
    <row r="15" spans="1:17" s="110" customFormat="1" ht="15" customHeight="1" x14ac:dyDescent="0.2">
      <c r="A15" s="350" t="s">
        <v>348</v>
      </c>
      <c r="B15" s="351" t="s">
        <v>108</v>
      </c>
      <c r="C15" s="347"/>
      <c r="D15" s="347"/>
      <c r="E15" s="348"/>
      <c r="F15" s="536">
        <v>729</v>
      </c>
      <c r="G15" s="536">
        <v>584</v>
      </c>
      <c r="H15" s="536">
        <v>2031</v>
      </c>
      <c r="I15" s="536">
        <v>632</v>
      </c>
      <c r="J15" s="537">
        <v>640</v>
      </c>
      <c r="K15" s="538">
        <v>89</v>
      </c>
      <c r="L15" s="349">
        <v>13.90625</v>
      </c>
    </row>
    <row r="16" spans="1:17" s="110" customFormat="1" ht="15" customHeight="1" x14ac:dyDescent="0.2">
      <c r="A16" s="350"/>
      <c r="B16" s="351" t="s">
        <v>109</v>
      </c>
      <c r="C16" s="347"/>
      <c r="D16" s="347"/>
      <c r="E16" s="348"/>
      <c r="F16" s="536">
        <v>3081</v>
      </c>
      <c r="G16" s="536">
        <v>2101</v>
      </c>
      <c r="H16" s="536">
        <v>2815</v>
      </c>
      <c r="I16" s="536">
        <v>2808</v>
      </c>
      <c r="J16" s="537">
        <v>3001</v>
      </c>
      <c r="K16" s="538">
        <v>80</v>
      </c>
      <c r="L16" s="349">
        <v>2.6657780739753414</v>
      </c>
    </row>
    <row r="17" spans="1:12" s="110" customFormat="1" ht="15" customHeight="1" x14ac:dyDescent="0.2">
      <c r="A17" s="350"/>
      <c r="B17" s="351" t="s">
        <v>110</v>
      </c>
      <c r="C17" s="347"/>
      <c r="D17" s="347"/>
      <c r="E17" s="348"/>
      <c r="F17" s="536">
        <v>742</v>
      </c>
      <c r="G17" s="536">
        <v>352</v>
      </c>
      <c r="H17" s="536">
        <v>453</v>
      </c>
      <c r="I17" s="536">
        <v>568</v>
      </c>
      <c r="J17" s="537">
        <v>606</v>
      </c>
      <c r="K17" s="538">
        <v>136</v>
      </c>
      <c r="L17" s="349">
        <v>22.442244224422442</v>
      </c>
    </row>
    <row r="18" spans="1:12" s="110" customFormat="1" ht="15" customHeight="1" x14ac:dyDescent="0.2">
      <c r="A18" s="350"/>
      <c r="B18" s="351" t="s">
        <v>111</v>
      </c>
      <c r="C18" s="347"/>
      <c r="D18" s="347"/>
      <c r="E18" s="348"/>
      <c r="F18" s="536">
        <v>73</v>
      </c>
      <c r="G18" s="536">
        <v>76</v>
      </c>
      <c r="H18" s="536">
        <v>76</v>
      </c>
      <c r="I18" s="536">
        <v>59</v>
      </c>
      <c r="J18" s="537">
        <v>81</v>
      </c>
      <c r="K18" s="538">
        <v>-8</v>
      </c>
      <c r="L18" s="349">
        <v>-9.8765432098765427</v>
      </c>
    </row>
    <row r="19" spans="1:12" s="110" customFormat="1" ht="15" customHeight="1" x14ac:dyDescent="0.2">
      <c r="A19" s="118" t="s">
        <v>113</v>
      </c>
      <c r="B19" s="119" t="s">
        <v>181</v>
      </c>
      <c r="C19" s="347"/>
      <c r="D19" s="347"/>
      <c r="E19" s="348"/>
      <c r="F19" s="536">
        <v>3087</v>
      </c>
      <c r="G19" s="536">
        <v>1859</v>
      </c>
      <c r="H19" s="536">
        <v>3774</v>
      </c>
      <c r="I19" s="536">
        <v>2642</v>
      </c>
      <c r="J19" s="537">
        <v>2829</v>
      </c>
      <c r="K19" s="538">
        <v>258</v>
      </c>
      <c r="L19" s="349">
        <v>9.11983032873807</v>
      </c>
    </row>
    <row r="20" spans="1:12" s="110" customFormat="1" ht="15" customHeight="1" x14ac:dyDescent="0.2">
      <c r="A20" s="118"/>
      <c r="B20" s="119" t="s">
        <v>182</v>
      </c>
      <c r="C20" s="347"/>
      <c r="D20" s="347"/>
      <c r="E20" s="348"/>
      <c r="F20" s="536">
        <v>1538</v>
      </c>
      <c r="G20" s="536">
        <v>1254</v>
      </c>
      <c r="H20" s="536">
        <v>1601</v>
      </c>
      <c r="I20" s="536">
        <v>1425</v>
      </c>
      <c r="J20" s="537">
        <v>1499</v>
      </c>
      <c r="K20" s="538">
        <v>39</v>
      </c>
      <c r="L20" s="349">
        <v>2.6017344896597732</v>
      </c>
    </row>
    <row r="21" spans="1:12" s="110" customFormat="1" ht="15" customHeight="1" x14ac:dyDescent="0.2">
      <c r="A21" s="118" t="s">
        <v>113</v>
      </c>
      <c r="B21" s="119" t="s">
        <v>116</v>
      </c>
      <c r="C21" s="347"/>
      <c r="D21" s="347"/>
      <c r="E21" s="348"/>
      <c r="F21" s="536">
        <v>4186</v>
      </c>
      <c r="G21" s="536">
        <v>2840</v>
      </c>
      <c r="H21" s="536">
        <v>4909</v>
      </c>
      <c r="I21" s="536">
        <v>3670</v>
      </c>
      <c r="J21" s="537">
        <v>3962</v>
      </c>
      <c r="K21" s="538">
        <v>224</v>
      </c>
      <c r="L21" s="349">
        <v>5.6537102473498235</v>
      </c>
    </row>
    <row r="22" spans="1:12" s="110" customFormat="1" ht="15" customHeight="1" x14ac:dyDescent="0.2">
      <c r="A22" s="118"/>
      <c r="B22" s="119" t="s">
        <v>117</v>
      </c>
      <c r="C22" s="347"/>
      <c r="D22" s="347"/>
      <c r="E22" s="348"/>
      <c r="F22" s="536">
        <v>439</v>
      </c>
      <c r="G22" s="536">
        <v>272</v>
      </c>
      <c r="H22" s="536">
        <v>466</v>
      </c>
      <c r="I22" s="536">
        <v>397</v>
      </c>
      <c r="J22" s="537">
        <v>365</v>
      </c>
      <c r="K22" s="538">
        <v>74</v>
      </c>
      <c r="L22" s="349">
        <v>20.273972602739725</v>
      </c>
    </row>
    <row r="23" spans="1:12" s="110" customFormat="1" ht="15" customHeight="1" x14ac:dyDescent="0.2">
      <c r="A23" s="352" t="s">
        <v>348</v>
      </c>
      <c r="B23" s="353" t="s">
        <v>193</v>
      </c>
      <c r="C23" s="354"/>
      <c r="D23" s="354"/>
      <c r="E23" s="355"/>
      <c r="F23" s="539">
        <v>51</v>
      </c>
      <c r="G23" s="539">
        <v>123</v>
      </c>
      <c r="H23" s="539">
        <v>952</v>
      </c>
      <c r="I23" s="539">
        <v>35</v>
      </c>
      <c r="J23" s="540">
        <v>59</v>
      </c>
      <c r="K23" s="541">
        <v>-8</v>
      </c>
      <c r="L23" s="356">
        <v>-13.559322033898304</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30.9</v>
      </c>
      <c r="G25" s="542">
        <v>38.9</v>
      </c>
      <c r="H25" s="542">
        <v>38.299999999999997</v>
      </c>
      <c r="I25" s="542">
        <v>37.200000000000003</v>
      </c>
      <c r="J25" s="542">
        <v>32.799999999999997</v>
      </c>
      <c r="K25" s="543" t="s">
        <v>350</v>
      </c>
      <c r="L25" s="364">
        <v>-1.8999999999999986</v>
      </c>
    </row>
    <row r="26" spans="1:12" s="110" customFormat="1" ht="15" customHeight="1" x14ac:dyDescent="0.2">
      <c r="A26" s="365" t="s">
        <v>105</v>
      </c>
      <c r="B26" s="366" t="s">
        <v>346</v>
      </c>
      <c r="C26" s="362"/>
      <c r="D26" s="362"/>
      <c r="E26" s="363"/>
      <c r="F26" s="542">
        <v>27.4</v>
      </c>
      <c r="G26" s="542">
        <v>38.9</v>
      </c>
      <c r="H26" s="542">
        <v>35.700000000000003</v>
      </c>
      <c r="I26" s="542">
        <v>34.5</v>
      </c>
      <c r="J26" s="544">
        <v>29.9</v>
      </c>
      <c r="K26" s="543" t="s">
        <v>350</v>
      </c>
      <c r="L26" s="364">
        <v>-2.5</v>
      </c>
    </row>
    <row r="27" spans="1:12" s="110" customFormat="1" ht="15" customHeight="1" x14ac:dyDescent="0.2">
      <c r="A27" s="365"/>
      <c r="B27" s="366" t="s">
        <v>347</v>
      </c>
      <c r="C27" s="362"/>
      <c r="D27" s="362"/>
      <c r="E27" s="363"/>
      <c r="F27" s="542">
        <v>36.6</v>
      </c>
      <c r="G27" s="542">
        <v>39</v>
      </c>
      <c r="H27" s="542">
        <v>41.5</v>
      </c>
      <c r="I27" s="542">
        <v>41</v>
      </c>
      <c r="J27" s="542">
        <v>36.799999999999997</v>
      </c>
      <c r="K27" s="543" t="s">
        <v>350</v>
      </c>
      <c r="L27" s="364">
        <v>-0.19999999999999574</v>
      </c>
    </row>
    <row r="28" spans="1:12" s="110" customFormat="1" ht="15" customHeight="1" x14ac:dyDescent="0.2">
      <c r="A28" s="365" t="s">
        <v>113</v>
      </c>
      <c r="B28" s="366" t="s">
        <v>108</v>
      </c>
      <c r="C28" s="362"/>
      <c r="D28" s="362"/>
      <c r="E28" s="363"/>
      <c r="F28" s="542">
        <v>41.2</v>
      </c>
      <c r="G28" s="542">
        <v>46.5</v>
      </c>
      <c r="H28" s="542">
        <v>43.6</v>
      </c>
      <c r="I28" s="542">
        <v>46.7</v>
      </c>
      <c r="J28" s="542">
        <v>41.8</v>
      </c>
      <c r="K28" s="543" t="s">
        <v>350</v>
      </c>
      <c r="L28" s="364">
        <v>-0.59999999999999432</v>
      </c>
    </row>
    <row r="29" spans="1:12" s="110" customFormat="1" ht="11.25" x14ac:dyDescent="0.2">
      <c r="A29" s="365"/>
      <c r="B29" s="366" t="s">
        <v>109</v>
      </c>
      <c r="C29" s="362"/>
      <c r="D29" s="362"/>
      <c r="E29" s="363"/>
      <c r="F29" s="542">
        <v>29.9</v>
      </c>
      <c r="G29" s="542">
        <v>37.799999999999997</v>
      </c>
      <c r="H29" s="542">
        <v>35.799999999999997</v>
      </c>
      <c r="I29" s="542">
        <v>34.799999999999997</v>
      </c>
      <c r="J29" s="544">
        <v>31.4</v>
      </c>
      <c r="K29" s="543" t="s">
        <v>350</v>
      </c>
      <c r="L29" s="364">
        <v>-1.5</v>
      </c>
    </row>
    <row r="30" spans="1:12" s="110" customFormat="1" ht="15" customHeight="1" x14ac:dyDescent="0.2">
      <c r="A30" s="365"/>
      <c r="B30" s="366" t="s">
        <v>110</v>
      </c>
      <c r="C30" s="362"/>
      <c r="D30" s="362"/>
      <c r="E30" s="363"/>
      <c r="F30" s="542">
        <v>25.6</v>
      </c>
      <c r="G30" s="542">
        <v>35.200000000000003</v>
      </c>
      <c r="H30" s="542">
        <v>39.299999999999997</v>
      </c>
      <c r="I30" s="542">
        <v>38.6</v>
      </c>
      <c r="J30" s="542">
        <v>30.9</v>
      </c>
      <c r="K30" s="543" t="s">
        <v>350</v>
      </c>
      <c r="L30" s="364">
        <v>-5.2999999999999972</v>
      </c>
    </row>
    <row r="31" spans="1:12" s="110" customFormat="1" ht="15" customHeight="1" x14ac:dyDescent="0.2">
      <c r="A31" s="365"/>
      <c r="B31" s="366" t="s">
        <v>111</v>
      </c>
      <c r="C31" s="362"/>
      <c r="D31" s="362"/>
      <c r="E31" s="363"/>
      <c r="F31" s="542">
        <v>34.200000000000003</v>
      </c>
      <c r="G31" s="542">
        <v>45.3</v>
      </c>
      <c r="H31" s="542">
        <v>61.8</v>
      </c>
      <c r="I31" s="542">
        <v>44.1</v>
      </c>
      <c r="J31" s="542">
        <v>33.299999999999997</v>
      </c>
      <c r="K31" s="543" t="s">
        <v>350</v>
      </c>
      <c r="L31" s="364">
        <v>0.90000000000000568</v>
      </c>
    </row>
    <row r="32" spans="1:12" s="110" customFormat="1" ht="15" customHeight="1" x14ac:dyDescent="0.2">
      <c r="A32" s="367" t="s">
        <v>113</v>
      </c>
      <c r="B32" s="368" t="s">
        <v>181</v>
      </c>
      <c r="C32" s="362"/>
      <c r="D32" s="362"/>
      <c r="E32" s="363"/>
      <c r="F32" s="542">
        <v>26.8</v>
      </c>
      <c r="G32" s="542">
        <v>35.9</v>
      </c>
      <c r="H32" s="542">
        <v>33.299999999999997</v>
      </c>
      <c r="I32" s="542">
        <v>33.1</v>
      </c>
      <c r="J32" s="544">
        <v>29.9</v>
      </c>
      <c r="K32" s="543" t="s">
        <v>350</v>
      </c>
      <c r="L32" s="364">
        <v>-3.0999999999999979</v>
      </c>
    </row>
    <row r="33" spans="1:12" s="110" customFormat="1" ht="15" customHeight="1" x14ac:dyDescent="0.2">
      <c r="A33" s="367"/>
      <c r="B33" s="368" t="s">
        <v>182</v>
      </c>
      <c r="C33" s="362"/>
      <c r="D33" s="362"/>
      <c r="E33" s="363"/>
      <c r="F33" s="542">
        <v>39.200000000000003</v>
      </c>
      <c r="G33" s="542">
        <v>43.1</v>
      </c>
      <c r="H33" s="542">
        <v>46.5</v>
      </c>
      <c r="I33" s="542">
        <v>44.7</v>
      </c>
      <c r="J33" s="542">
        <v>38.1</v>
      </c>
      <c r="K33" s="543" t="s">
        <v>350</v>
      </c>
      <c r="L33" s="364">
        <v>1.1000000000000014</v>
      </c>
    </row>
    <row r="34" spans="1:12" s="369" customFormat="1" ht="15" customHeight="1" x14ac:dyDescent="0.2">
      <c r="A34" s="367" t="s">
        <v>113</v>
      </c>
      <c r="B34" s="368" t="s">
        <v>116</v>
      </c>
      <c r="C34" s="362"/>
      <c r="D34" s="362"/>
      <c r="E34" s="363"/>
      <c r="F34" s="542">
        <v>29.1</v>
      </c>
      <c r="G34" s="542">
        <v>38.299999999999997</v>
      </c>
      <c r="H34" s="542">
        <v>36.299999999999997</v>
      </c>
      <c r="I34" s="542">
        <v>35.799999999999997</v>
      </c>
      <c r="J34" s="542">
        <v>31.4</v>
      </c>
      <c r="K34" s="543" t="s">
        <v>350</v>
      </c>
      <c r="L34" s="364">
        <v>-2.2999999999999972</v>
      </c>
    </row>
    <row r="35" spans="1:12" s="369" customFormat="1" ht="11.25" x14ac:dyDescent="0.2">
      <c r="A35" s="370"/>
      <c r="B35" s="371" t="s">
        <v>117</v>
      </c>
      <c r="C35" s="372"/>
      <c r="D35" s="372"/>
      <c r="E35" s="373"/>
      <c r="F35" s="545">
        <v>48.6</v>
      </c>
      <c r="G35" s="545">
        <v>46.1</v>
      </c>
      <c r="H35" s="545">
        <v>57</v>
      </c>
      <c r="I35" s="545">
        <v>50</v>
      </c>
      <c r="J35" s="546">
        <v>47.9</v>
      </c>
      <c r="K35" s="547" t="s">
        <v>350</v>
      </c>
      <c r="L35" s="374">
        <v>0.70000000000000284</v>
      </c>
    </row>
    <row r="36" spans="1:12" s="369" customFormat="1" ht="15.95" customHeight="1" x14ac:dyDescent="0.2">
      <c r="A36" s="375" t="s">
        <v>351</v>
      </c>
      <c r="B36" s="376"/>
      <c r="C36" s="377"/>
      <c r="D36" s="376"/>
      <c r="E36" s="378"/>
      <c r="F36" s="548">
        <v>4544</v>
      </c>
      <c r="G36" s="548">
        <v>2922</v>
      </c>
      <c r="H36" s="548">
        <v>4096</v>
      </c>
      <c r="I36" s="548">
        <v>3975</v>
      </c>
      <c r="J36" s="548">
        <v>4220</v>
      </c>
      <c r="K36" s="549">
        <v>324</v>
      </c>
      <c r="L36" s="380">
        <v>7.6777251184834121</v>
      </c>
    </row>
    <row r="37" spans="1:12" s="369" customFormat="1" ht="15.95" customHeight="1" x14ac:dyDescent="0.2">
      <c r="A37" s="381"/>
      <c r="B37" s="382" t="s">
        <v>113</v>
      </c>
      <c r="C37" s="382" t="s">
        <v>352</v>
      </c>
      <c r="D37" s="382"/>
      <c r="E37" s="383"/>
      <c r="F37" s="548">
        <v>1406</v>
      </c>
      <c r="G37" s="548">
        <v>1138</v>
      </c>
      <c r="H37" s="548">
        <v>1569</v>
      </c>
      <c r="I37" s="548">
        <v>1479</v>
      </c>
      <c r="J37" s="548">
        <v>1384</v>
      </c>
      <c r="K37" s="549">
        <v>22</v>
      </c>
      <c r="L37" s="380">
        <v>1.5895953757225434</v>
      </c>
    </row>
    <row r="38" spans="1:12" s="369" customFormat="1" ht="15.95" customHeight="1" x14ac:dyDescent="0.2">
      <c r="A38" s="381"/>
      <c r="B38" s="384" t="s">
        <v>105</v>
      </c>
      <c r="C38" s="384" t="s">
        <v>106</v>
      </c>
      <c r="D38" s="385"/>
      <c r="E38" s="383"/>
      <c r="F38" s="548">
        <v>2807</v>
      </c>
      <c r="G38" s="548">
        <v>1519</v>
      </c>
      <c r="H38" s="548">
        <v>2273</v>
      </c>
      <c r="I38" s="548">
        <v>2320</v>
      </c>
      <c r="J38" s="550">
        <v>2464</v>
      </c>
      <c r="K38" s="549">
        <v>343</v>
      </c>
      <c r="L38" s="380">
        <v>13.920454545454545</v>
      </c>
    </row>
    <row r="39" spans="1:12" s="369" customFormat="1" ht="15.95" customHeight="1" x14ac:dyDescent="0.2">
      <c r="A39" s="381"/>
      <c r="B39" s="385"/>
      <c r="C39" s="382" t="s">
        <v>353</v>
      </c>
      <c r="D39" s="385"/>
      <c r="E39" s="383"/>
      <c r="F39" s="548">
        <v>770</v>
      </c>
      <c r="G39" s="548">
        <v>591</v>
      </c>
      <c r="H39" s="548">
        <v>812</v>
      </c>
      <c r="I39" s="548">
        <v>801</v>
      </c>
      <c r="J39" s="548">
        <v>737</v>
      </c>
      <c r="K39" s="549">
        <v>33</v>
      </c>
      <c r="L39" s="380">
        <v>4.4776119402985071</v>
      </c>
    </row>
    <row r="40" spans="1:12" s="369" customFormat="1" ht="15.95" customHeight="1" x14ac:dyDescent="0.2">
      <c r="A40" s="381"/>
      <c r="B40" s="384"/>
      <c r="C40" s="384" t="s">
        <v>107</v>
      </c>
      <c r="D40" s="385"/>
      <c r="E40" s="383"/>
      <c r="F40" s="548">
        <v>1737</v>
      </c>
      <c r="G40" s="548">
        <v>1403</v>
      </c>
      <c r="H40" s="548">
        <v>1823</v>
      </c>
      <c r="I40" s="548">
        <v>1655</v>
      </c>
      <c r="J40" s="548">
        <v>1756</v>
      </c>
      <c r="K40" s="549">
        <v>-19</v>
      </c>
      <c r="L40" s="380">
        <v>-1.082004555808656</v>
      </c>
    </row>
    <row r="41" spans="1:12" s="369" customFormat="1" ht="24" customHeight="1" x14ac:dyDescent="0.2">
      <c r="A41" s="381"/>
      <c r="B41" s="385"/>
      <c r="C41" s="382" t="s">
        <v>353</v>
      </c>
      <c r="D41" s="385"/>
      <c r="E41" s="383"/>
      <c r="F41" s="548">
        <v>636</v>
      </c>
      <c r="G41" s="548">
        <v>547</v>
      </c>
      <c r="H41" s="548">
        <v>757</v>
      </c>
      <c r="I41" s="548">
        <v>678</v>
      </c>
      <c r="J41" s="550">
        <v>647</v>
      </c>
      <c r="K41" s="549">
        <v>-11</v>
      </c>
      <c r="L41" s="380">
        <v>-1.7001545595054095</v>
      </c>
    </row>
    <row r="42" spans="1:12" s="110" customFormat="1" ht="15" customHeight="1" x14ac:dyDescent="0.2">
      <c r="A42" s="381"/>
      <c r="B42" s="384" t="s">
        <v>113</v>
      </c>
      <c r="C42" s="384" t="s">
        <v>354</v>
      </c>
      <c r="D42" s="385"/>
      <c r="E42" s="383"/>
      <c r="F42" s="548">
        <v>663</v>
      </c>
      <c r="G42" s="548">
        <v>432</v>
      </c>
      <c r="H42" s="548">
        <v>863</v>
      </c>
      <c r="I42" s="548">
        <v>583</v>
      </c>
      <c r="J42" s="548">
        <v>564</v>
      </c>
      <c r="K42" s="549">
        <v>99</v>
      </c>
      <c r="L42" s="380">
        <v>17.553191489361701</v>
      </c>
    </row>
    <row r="43" spans="1:12" s="110" customFormat="1" ht="15" customHeight="1" x14ac:dyDescent="0.2">
      <c r="A43" s="381"/>
      <c r="B43" s="385"/>
      <c r="C43" s="382" t="s">
        <v>353</v>
      </c>
      <c r="D43" s="385"/>
      <c r="E43" s="383"/>
      <c r="F43" s="548">
        <v>273</v>
      </c>
      <c r="G43" s="548">
        <v>201</v>
      </c>
      <c r="H43" s="548">
        <v>376</v>
      </c>
      <c r="I43" s="548">
        <v>272</v>
      </c>
      <c r="J43" s="548">
        <v>236</v>
      </c>
      <c r="K43" s="549">
        <v>37</v>
      </c>
      <c r="L43" s="380">
        <v>15.677966101694915</v>
      </c>
    </row>
    <row r="44" spans="1:12" s="110" customFormat="1" ht="15" customHeight="1" x14ac:dyDescent="0.2">
      <c r="A44" s="381"/>
      <c r="B44" s="384"/>
      <c r="C44" s="366" t="s">
        <v>109</v>
      </c>
      <c r="D44" s="385"/>
      <c r="E44" s="383"/>
      <c r="F44" s="548">
        <v>3069</v>
      </c>
      <c r="G44" s="548">
        <v>2071</v>
      </c>
      <c r="H44" s="548">
        <v>2709</v>
      </c>
      <c r="I44" s="548">
        <v>2776</v>
      </c>
      <c r="J44" s="550">
        <v>2973</v>
      </c>
      <c r="K44" s="549">
        <v>96</v>
      </c>
      <c r="L44" s="380">
        <v>3.2290615539858729</v>
      </c>
    </row>
    <row r="45" spans="1:12" s="110" customFormat="1" ht="15" customHeight="1" x14ac:dyDescent="0.2">
      <c r="A45" s="381"/>
      <c r="B45" s="385"/>
      <c r="C45" s="382" t="s">
        <v>353</v>
      </c>
      <c r="D45" s="385"/>
      <c r="E45" s="383"/>
      <c r="F45" s="548">
        <v>919</v>
      </c>
      <c r="G45" s="548">
        <v>782</v>
      </c>
      <c r="H45" s="548">
        <v>970</v>
      </c>
      <c r="I45" s="548">
        <v>966</v>
      </c>
      <c r="J45" s="548">
        <v>935</v>
      </c>
      <c r="K45" s="549">
        <v>-16</v>
      </c>
      <c r="L45" s="380">
        <v>-1.7112299465240641</v>
      </c>
    </row>
    <row r="46" spans="1:12" s="110" customFormat="1" ht="15" customHeight="1" x14ac:dyDescent="0.2">
      <c r="A46" s="381"/>
      <c r="B46" s="384"/>
      <c r="C46" s="366" t="s">
        <v>110</v>
      </c>
      <c r="D46" s="385"/>
      <c r="E46" s="383"/>
      <c r="F46" s="548">
        <v>739</v>
      </c>
      <c r="G46" s="548">
        <v>344</v>
      </c>
      <c r="H46" s="548">
        <v>448</v>
      </c>
      <c r="I46" s="548">
        <v>557</v>
      </c>
      <c r="J46" s="548">
        <v>602</v>
      </c>
      <c r="K46" s="549">
        <v>137</v>
      </c>
      <c r="L46" s="380">
        <v>22.757475083056477</v>
      </c>
    </row>
    <row r="47" spans="1:12" s="110" customFormat="1" ht="15" customHeight="1" x14ac:dyDescent="0.2">
      <c r="A47" s="381"/>
      <c r="B47" s="385"/>
      <c r="C47" s="382" t="s">
        <v>353</v>
      </c>
      <c r="D47" s="385"/>
      <c r="E47" s="383"/>
      <c r="F47" s="548">
        <v>189</v>
      </c>
      <c r="G47" s="548">
        <v>121</v>
      </c>
      <c r="H47" s="548">
        <v>176</v>
      </c>
      <c r="I47" s="548">
        <v>215</v>
      </c>
      <c r="J47" s="550">
        <v>186</v>
      </c>
      <c r="K47" s="549">
        <v>3</v>
      </c>
      <c r="L47" s="380">
        <v>1.6129032258064515</v>
      </c>
    </row>
    <row r="48" spans="1:12" s="110" customFormat="1" ht="15" customHeight="1" x14ac:dyDescent="0.2">
      <c r="A48" s="381"/>
      <c r="B48" s="385"/>
      <c r="C48" s="366" t="s">
        <v>111</v>
      </c>
      <c r="D48" s="386"/>
      <c r="E48" s="387"/>
      <c r="F48" s="548">
        <v>73</v>
      </c>
      <c r="G48" s="548">
        <v>75</v>
      </c>
      <c r="H48" s="548">
        <v>76</v>
      </c>
      <c r="I48" s="548">
        <v>59</v>
      </c>
      <c r="J48" s="548">
        <v>81</v>
      </c>
      <c r="K48" s="549">
        <v>-8</v>
      </c>
      <c r="L48" s="380">
        <v>-9.8765432098765427</v>
      </c>
    </row>
    <row r="49" spans="1:12" s="110" customFormat="1" ht="15" customHeight="1" x14ac:dyDescent="0.2">
      <c r="A49" s="381"/>
      <c r="B49" s="385"/>
      <c r="C49" s="382" t="s">
        <v>353</v>
      </c>
      <c r="D49" s="385"/>
      <c r="E49" s="383"/>
      <c r="F49" s="548">
        <v>25</v>
      </c>
      <c r="G49" s="548">
        <v>34</v>
      </c>
      <c r="H49" s="548">
        <v>47</v>
      </c>
      <c r="I49" s="548">
        <v>26</v>
      </c>
      <c r="J49" s="548">
        <v>27</v>
      </c>
      <c r="K49" s="549">
        <v>-2</v>
      </c>
      <c r="L49" s="380">
        <v>-7.4074074074074074</v>
      </c>
    </row>
    <row r="50" spans="1:12" s="110" customFormat="1" ht="15" customHeight="1" x14ac:dyDescent="0.2">
      <c r="A50" s="381"/>
      <c r="B50" s="384" t="s">
        <v>113</v>
      </c>
      <c r="C50" s="382" t="s">
        <v>181</v>
      </c>
      <c r="D50" s="385"/>
      <c r="E50" s="383"/>
      <c r="F50" s="548">
        <v>3019</v>
      </c>
      <c r="G50" s="548">
        <v>1693</v>
      </c>
      <c r="H50" s="548">
        <v>2535</v>
      </c>
      <c r="I50" s="548">
        <v>2578</v>
      </c>
      <c r="J50" s="550">
        <v>2742</v>
      </c>
      <c r="K50" s="549">
        <v>277</v>
      </c>
      <c r="L50" s="380">
        <v>10.102115244347193</v>
      </c>
    </row>
    <row r="51" spans="1:12" s="110" customFormat="1" ht="15" customHeight="1" x14ac:dyDescent="0.2">
      <c r="A51" s="381"/>
      <c r="B51" s="385"/>
      <c r="C51" s="382" t="s">
        <v>353</v>
      </c>
      <c r="D51" s="385"/>
      <c r="E51" s="383"/>
      <c r="F51" s="548">
        <v>808</v>
      </c>
      <c r="G51" s="548">
        <v>608</v>
      </c>
      <c r="H51" s="548">
        <v>843</v>
      </c>
      <c r="I51" s="548">
        <v>854</v>
      </c>
      <c r="J51" s="548">
        <v>821</v>
      </c>
      <c r="K51" s="549">
        <v>-13</v>
      </c>
      <c r="L51" s="380">
        <v>-1.5834348355663825</v>
      </c>
    </row>
    <row r="52" spans="1:12" s="110" customFormat="1" ht="15" customHeight="1" x14ac:dyDescent="0.2">
      <c r="A52" s="381"/>
      <c r="B52" s="384"/>
      <c r="C52" s="382" t="s">
        <v>182</v>
      </c>
      <c r="D52" s="385"/>
      <c r="E52" s="383"/>
      <c r="F52" s="548">
        <v>1525</v>
      </c>
      <c r="G52" s="548">
        <v>1229</v>
      </c>
      <c r="H52" s="548">
        <v>1561</v>
      </c>
      <c r="I52" s="548">
        <v>1397</v>
      </c>
      <c r="J52" s="548">
        <v>1478</v>
      </c>
      <c r="K52" s="549">
        <v>47</v>
      </c>
      <c r="L52" s="380">
        <v>3.1799729364005414</v>
      </c>
    </row>
    <row r="53" spans="1:12" s="269" customFormat="1" ht="11.25" customHeight="1" x14ac:dyDescent="0.2">
      <c r="A53" s="381"/>
      <c r="B53" s="385"/>
      <c r="C53" s="382" t="s">
        <v>353</v>
      </c>
      <c r="D53" s="385"/>
      <c r="E53" s="383"/>
      <c r="F53" s="548">
        <v>598</v>
      </c>
      <c r="G53" s="548">
        <v>530</v>
      </c>
      <c r="H53" s="548">
        <v>726</v>
      </c>
      <c r="I53" s="548">
        <v>625</v>
      </c>
      <c r="J53" s="550">
        <v>563</v>
      </c>
      <c r="K53" s="549">
        <v>35</v>
      </c>
      <c r="L53" s="380">
        <v>6.2166962699822381</v>
      </c>
    </row>
    <row r="54" spans="1:12" s="151" customFormat="1" ht="12.75" customHeight="1" x14ac:dyDescent="0.2">
      <c r="A54" s="381"/>
      <c r="B54" s="384" t="s">
        <v>113</v>
      </c>
      <c r="C54" s="384" t="s">
        <v>116</v>
      </c>
      <c r="D54" s="385"/>
      <c r="E54" s="383"/>
      <c r="F54" s="548">
        <v>4112</v>
      </c>
      <c r="G54" s="548">
        <v>2663</v>
      </c>
      <c r="H54" s="548">
        <v>3696</v>
      </c>
      <c r="I54" s="548">
        <v>3585</v>
      </c>
      <c r="J54" s="548">
        <v>3858</v>
      </c>
      <c r="K54" s="549">
        <v>254</v>
      </c>
      <c r="L54" s="380">
        <v>6.5837221358216693</v>
      </c>
    </row>
    <row r="55" spans="1:12" ht="11.25" x14ac:dyDescent="0.2">
      <c r="A55" s="381"/>
      <c r="B55" s="385"/>
      <c r="C55" s="382" t="s">
        <v>353</v>
      </c>
      <c r="D55" s="385"/>
      <c r="E55" s="383"/>
      <c r="F55" s="548">
        <v>1196</v>
      </c>
      <c r="G55" s="548">
        <v>1019</v>
      </c>
      <c r="H55" s="548">
        <v>1341</v>
      </c>
      <c r="I55" s="548">
        <v>1284</v>
      </c>
      <c r="J55" s="548">
        <v>1210</v>
      </c>
      <c r="K55" s="549">
        <v>-14</v>
      </c>
      <c r="L55" s="380">
        <v>-1.1570247933884297</v>
      </c>
    </row>
    <row r="56" spans="1:12" ht="14.25" customHeight="1" x14ac:dyDescent="0.2">
      <c r="A56" s="381"/>
      <c r="B56" s="385"/>
      <c r="C56" s="384" t="s">
        <v>117</v>
      </c>
      <c r="D56" s="385"/>
      <c r="E56" s="383"/>
      <c r="F56" s="548">
        <v>432</v>
      </c>
      <c r="G56" s="548">
        <v>258</v>
      </c>
      <c r="H56" s="548">
        <v>400</v>
      </c>
      <c r="I56" s="548">
        <v>390</v>
      </c>
      <c r="J56" s="548">
        <v>361</v>
      </c>
      <c r="K56" s="549">
        <v>71</v>
      </c>
      <c r="L56" s="380">
        <v>19.667590027700832</v>
      </c>
    </row>
    <row r="57" spans="1:12" ht="18.75" customHeight="1" x14ac:dyDescent="0.2">
      <c r="A57" s="388"/>
      <c r="B57" s="389"/>
      <c r="C57" s="390" t="s">
        <v>353</v>
      </c>
      <c r="D57" s="389"/>
      <c r="E57" s="391"/>
      <c r="F57" s="551">
        <v>210</v>
      </c>
      <c r="G57" s="552">
        <v>119</v>
      </c>
      <c r="H57" s="552">
        <v>228</v>
      </c>
      <c r="I57" s="552">
        <v>195</v>
      </c>
      <c r="J57" s="552">
        <v>173</v>
      </c>
      <c r="K57" s="553">
        <f t="shared" ref="K57" si="0">IF(OR(F57=".",J57=".")=TRUE,".",IF(OR(F57="*",J57="*")=TRUE,"*",IF(AND(F57="-",J57="-")=TRUE,"-",IF(AND(ISNUMBER(J57),ISNUMBER(F57))=TRUE,IF(F57-J57=0,0,F57-J57),IF(ISNUMBER(F57)=TRUE,F57,-J57)))))</f>
        <v>37</v>
      </c>
      <c r="L57" s="392">
        <f t="shared" ref="L57" si="1">IF(K57 =".",".",IF(K57 ="*","*",IF(K57="-","-",IF(K57=0,0,IF(OR(J57="-",J57=".",F57="-",F57=".")=TRUE,"X",IF(J57=0,"0,0",IF(ABS(K57*100/J57)&gt;250,".X",(K57*100/J57))))))))</f>
        <v>21.387283236994218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4625</v>
      </c>
      <c r="E11" s="114">
        <v>3113</v>
      </c>
      <c r="F11" s="114">
        <v>5375</v>
      </c>
      <c r="G11" s="114">
        <v>4067</v>
      </c>
      <c r="H11" s="140">
        <v>4328</v>
      </c>
      <c r="I11" s="115">
        <v>297</v>
      </c>
      <c r="J11" s="116">
        <v>6.8622920517560075</v>
      </c>
    </row>
    <row r="12" spans="1:15" s="110" customFormat="1" ht="24.95" customHeight="1" x14ac:dyDescent="0.2">
      <c r="A12" s="193" t="s">
        <v>132</v>
      </c>
      <c r="B12" s="194" t="s">
        <v>133</v>
      </c>
      <c r="C12" s="113">
        <v>7.0270270270270272</v>
      </c>
      <c r="D12" s="115">
        <v>325</v>
      </c>
      <c r="E12" s="114">
        <v>125</v>
      </c>
      <c r="F12" s="114">
        <v>297</v>
      </c>
      <c r="G12" s="114">
        <v>240</v>
      </c>
      <c r="H12" s="140">
        <v>317</v>
      </c>
      <c r="I12" s="115">
        <v>8</v>
      </c>
      <c r="J12" s="116">
        <v>2.5236593059936907</v>
      </c>
    </row>
    <row r="13" spans="1:15" s="110" customFormat="1" ht="24.95" customHeight="1" x14ac:dyDescent="0.2">
      <c r="A13" s="193" t="s">
        <v>134</v>
      </c>
      <c r="B13" s="199" t="s">
        <v>214</v>
      </c>
      <c r="C13" s="113">
        <v>1.5567567567567568</v>
      </c>
      <c r="D13" s="115">
        <v>72</v>
      </c>
      <c r="E13" s="114">
        <v>32</v>
      </c>
      <c r="F13" s="114">
        <v>56</v>
      </c>
      <c r="G13" s="114">
        <v>58</v>
      </c>
      <c r="H13" s="140">
        <v>63</v>
      </c>
      <c r="I13" s="115">
        <v>9</v>
      </c>
      <c r="J13" s="116">
        <v>14.285714285714286</v>
      </c>
    </row>
    <row r="14" spans="1:15" s="287" customFormat="1" ht="24.95" customHeight="1" x14ac:dyDescent="0.2">
      <c r="A14" s="193" t="s">
        <v>215</v>
      </c>
      <c r="B14" s="199" t="s">
        <v>137</v>
      </c>
      <c r="C14" s="113">
        <v>11.45945945945946</v>
      </c>
      <c r="D14" s="115">
        <v>530</v>
      </c>
      <c r="E14" s="114">
        <v>362</v>
      </c>
      <c r="F14" s="114">
        <v>564</v>
      </c>
      <c r="G14" s="114">
        <v>375</v>
      </c>
      <c r="H14" s="140">
        <v>496</v>
      </c>
      <c r="I14" s="115">
        <v>34</v>
      </c>
      <c r="J14" s="116">
        <v>6.854838709677419</v>
      </c>
      <c r="K14" s="110"/>
      <c r="L14" s="110"/>
      <c r="M14" s="110"/>
      <c r="N14" s="110"/>
      <c r="O14" s="110"/>
    </row>
    <row r="15" spans="1:15" s="110" customFormat="1" ht="24.95" customHeight="1" x14ac:dyDescent="0.2">
      <c r="A15" s="193" t="s">
        <v>216</v>
      </c>
      <c r="B15" s="199" t="s">
        <v>217</v>
      </c>
      <c r="C15" s="113">
        <v>4.6486486486486482</v>
      </c>
      <c r="D15" s="115">
        <v>215</v>
      </c>
      <c r="E15" s="114">
        <v>197</v>
      </c>
      <c r="F15" s="114">
        <v>190</v>
      </c>
      <c r="G15" s="114">
        <v>136</v>
      </c>
      <c r="H15" s="140">
        <v>161</v>
      </c>
      <c r="I15" s="115">
        <v>54</v>
      </c>
      <c r="J15" s="116">
        <v>33.54037267080745</v>
      </c>
    </row>
    <row r="16" spans="1:15" s="287" customFormat="1" ht="24.95" customHeight="1" x14ac:dyDescent="0.2">
      <c r="A16" s="193" t="s">
        <v>218</v>
      </c>
      <c r="B16" s="199" t="s">
        <v>141</v>
      </c>
      <c r="C16" s="113">
        <v>4.1945945945945944</v>
      </c>
      <c r="D16" s="115">
        <v>194</v>
      </c>
      <c r="E16" s="114">
        <v>97</v>
      </c>
      <c r="F16" s="114">
        <v>235</v>
      </c>
      <c r="G16" s="114">
        <v>127</v>
      </c>
      <c r="H16" s="140">
        <v>201</v>
      </c>
      <c r="I16" s="115">
        <v>-7</v>
      </c>
      <c r="J16" s="116">
        <v>-3.4825870646766171</v>
      </c>
      <c r="K16" s="110"/>
      <c r="L16" s="110"/>
      <c r="M16" s="110"/>
      <c r="N16" s="110"/>
      <c r="O16" s="110"/>
    </row>
    <row r="17" spans="1:15" s="110" customFormat="1" ht="24.95" customHeight="1" x14ac:dyDescent="0.2">
      <c r="A17" s="193" t="s">
        <v>142</v>
      </c>
      <c r="B17" s="199" t="s">
        <v>220</v>
      </c>
      <c r="C17" s="113">
        <v>2.6162162162162161</v>
      </c>
      <c r="D17" s="115">
        <v>121</v>
      </c>
      <c r="E17" s="114">
        <v>68</v>
      </c>
      <c r="F17" s="114">
        <v>139</v>
      </c>
      <c r="G17" s="114">
        <v>112</v>
      </c>
      <c r="H17" s="140">
        <v>134</v>
      </c>
      <c r="I17" s="115">
        <v>-13</v>
      </c>
      <c r="J17" s="116">
        <v>-9.7014925373134329</v>
      </c>
    </row>
    <row r="18" spans="1:15" s="287" customFormat="1" ht="24.95" customHeight="1" x14ac:dyDescent="0.2">
      <c r="A18" s="201" t="s">
        <v>144</v>
      </c>
      <c r="B18" s="202" t="s">
        <v>145</v>
      </c>
      <c r="C18" s="113">
        <v>11.264864864864865</v>
      </c>
      <c r="D18" s="115">
        <v>521</v>
      </c>
      <c r="E18" s="114">
        <v>221</v>
      </c>
      <c r="F18" s="114">
        <v>547</v>
      </c>
      <c r="G18" s="114">
        <v>493</v>
      </c>
      <c r="H18" s="140">
        <v>491</v>
      </c>
      <c r="I18" s="115">
        <v>30</v>
      </c>
      <c r="J18" s="116">
        <v>6.1099796334012222</v>
      </c>
      <c r="K18" s="110"/>
      <c r="L18" s="110"/>
      <c r="M18" s="110"/>
      <c r="N18" s="110"/>
      <c r="O18" s="110"/>
    </row>
    <row r="19" spans="1:15" s="110" customFormat="1" ht="24.95" customHeight="1" x14ac:dyDescent="0.2">
      <c r="A19" s="193" t="s">
        <v>146</v>
      </c>
      <c r="B19" s="199" t="s">
        <v>147</v>
      </c>
      <c r="C19" s="113">
        <v>11.718918918918918</v>
      </c>
      <c r="D19" s="115">
        <v>542</v>
      </c>
      <c r="E19" s="114">
        <v>422</v>
      </c>
      <c r="F19" s="114">
        <v>709</v>
      </c>
      <c r="G19" s="114">
        <v>458</v>
      </c>
      <c r="H19" s="140">
        <v>512</v>
      </c>
      <c r="I19" s="115">
        <v>30</v>
      </c>
      <c r="J19" s="116">
        <v>5.859375</v>
      </c>
    </row>
    <row r="20" spans="1:15" s="287" customFormat="1" ht="24.95" customHeight="1" x14ac:dyDescent="0.2">
      <c r="A20" s="193" t="s">
        <v>148</v>
      </c>
      <c r="B20" s="199" t="s">
        <v>149</v>
      </c>
      <c r="C20" s="113">
        <v>8.1081081081081088</v>
      </c>
      <c r="D20" s="115">
        <v>375</v>
      </c>
      <c r="E20" s="114">
        <v>170</v>
      </c>
      <c r="F20" s="114">
        <v>194</v>
      </c>
      <c r="G20" s="114">
        <v>165</v>
      </c>
      <c r="H20" s="140">
        <v>199</v>
      </c>
      <c r="I20" s="115">
        <v>176</v>
      </c>
      <c r="J20" s="116">
        <v>88.442211055276388</v>
      </c>
      <c r="K20" s="110"/>
      <c r="L20" s="110"/>
      <c r="M20" s="110"/>
      <c r="N20" s="110"/>
      <c r="O20" s="110"/>
    </row>
    <row r="21" spans="1:15" s="110" customFormat="1" ht="24.95" customHeight="1" x14ac:dyDescent="0.2">
      <c r="A21" s="201" t="s">
        <v>150</v>
      </c>
      <c r="B21" s="202" t="s">
        <v>151</v>
      </c>
      <c r="C21" s="113">
        <v>4.583783783783784</v>
      </c>
      <c r="D21" s="115">
        <v>212</v>
      </c>
      <c r="E21" s="114">
        <v>198</v>
      </c>
      <c r="F21" s="114">
        <v>250</v>
      </c>
      <c r="G21" s="114">
        <v>321</v>
      </c>
      <c r="H21" s="140">
        <v>191</v>
      </c>
      <c r="I21" s="115">
        <v>21</v>
      </c>
      <c r="J21" s="116">
        <v>10.99476439790576</v>
      </c>
    </row>
    <row r="22" spans="1:15" s="110" customFormat="1" ht="24.95" customHeight="1" x14ac:dyDescent="0.2">
      <c r="A22" s="201" t="s">
        <v>152</v>
      </c>
      <c r="B22" s="199" t="s">
        <v>153</v>
      </c>
      <c r="C22" s="113">
        <v>0.45405405405405408</v>
      </c>
      <c r="D22" s="115">
        <v>21</v>
      </c>
      <c r="E22" s="114">
        <v>26</v>
      </c>
      <c r="F22" s="114">
        <v>32</v>
      </c>
      <c r="G22" s="114">
        <v>55</v>
      </c>
      <c r="H22" s="140">
        <v>40</v>
      </c>
      <c r="I22" s="115">
        <v>-19</v>
      </c>
      <c r="J22" s="116">
        <v>-47.5</v>
      </c>
    </row>
    <row r="23" spans="1:15" s="110" customFormat="1" ht="24.95" customHeight="1" x14ac:dyDescent="0.2">
      <c r="A23" s="193" t="s">
        <v>154</v>
      </c>
      <c r="B23" s="199" t="s">
        <v>155</v>
      </c>
      <c r="C23" s="113">
        <v>0.34594594594594597</v>
      </c>
      <c r="D23" s="115">
        <v>16</v>
      </c>
      <c r="E23" s="114">
        <v>9</v>
      </c>
      <c r="F23" s="114">
        <v>33</v>
      </c>
      <c r="G23" s="114">
        <v>26</v>
      </c>
      <c r="H23" s="140">
        <v>27</v>
      </c>
      <c r="I23" s="115">
        <v>-11</v>
      </c>
      <c r="J23" s="116">
        <v>-40.74074074074074</v>
      </c>
    </row>
    <row r="24" spans="1:15" s="110" customFormat="1" ht="24.95" customHeight="1" x14ac:dyDescent="0.2">
      <c r="A24" s="193" t="s">
        <v>156</v>
      </c>
      <c r="B24" s="199" t="s">
        <v>221</v>
      </c>
      <c r="C24" s="113">
        <v>2.3351351351351353</v>
      </c>
      <c r="D24" s="115">
        <v>108</v>
      </c>
      <c r="E24" s="114">
        <v>86</v>
      </c>
      <c r="F24" s="114">
        <v>118</v>
      </c>
      <c r="G24" s="114">
        <v>93</v>
      </c>
      <c r="H24" s="140">
        <v>115</v>
      </c>
      <c r="I24" s="115">
        <v>-7</v>
      </c>
      <c r="J24" s="116">
        <v>-6.0869565217391308</v>
      </c>
    </row>
    <row r="25" spans="1:15" s="110" customFormat="1" ht="24.95" customHeight="1" x14ac:dyDescent="0.2">
      <c r="A25" s="193" t="s">
        <v>222</v>
      </c>
      <c r="B25" s="204" t="s">
        <v>159</v>
      </c>
      <c r="C25" s="113">
        <v>5.4270270270270267</v>
      </c>
      <c r="D25" s="115">
        <v>251</v>
      </c>
      <c r="E25" s="114">
        <v>233</v>
      </c>
      <c r="F25" s="114">
        <v>288</v>
      </c>
      <c r="G25" s="114">
        <v>234</v>
      </c>
      <c r="H25" s="140">
        <v>340</v>
      </c>
      <c r="I25" s="115">
        <v>-89</v>
      </c>
      <c r="J25" s="116">
        <v>-26.176470588235293</v>
      </c>
    </row>
    <row r="26" spans="1:15" s="110" customFormat="1" ht="24.95" customHeight="1" x14ac:dyDescent="0.2">
      <c r="A26" s="201">
        <v>782.78300000000002</v>
      </c>
      <c r="B26" s="203" t="s">
        <v>160</v>
      </c>
      <c r="C26" s="113">
        <v>8.8216216216216221</v>
      </c>
      <c r="D26" s="115">
        <v>408</v>
      </c>
      <c r="E26" s="114">
        <v>314</v>
      </c>
      <c r="F26" s="114">
        <v>524</v>
      </c>
      <c r="G26" s="114">
        <v>559</v>
      </c>
      <c r="H26" s="140">
        <v>463</v>
      </c>
      <c r="I26" s="115">
        <v>-55</v>
      </c>
      <c r="J26" s="116">
        <v>-11.879049676025918</v>
      </c>
    </row>
    <row r="27" spans="1:15" s="110" customFormat="1" ht="24.95" customHeight="1" x14ac:dyDescent="0.2">
      <c r="A27" s="193" t="s">
        <v>161</v>
      </c>
      <c r="B27" s="199" t="s">
        <v>162</v>
      </c>
      <c r="C27" s="113">
        <v>6.2918918918918916</v>
      </c>
      <c r="D27" s="115">
        <v>291</v>
      </c>
      <c r="E27" s="114">
        <v>124</v>
      </c>
      <c r="F27" s="114">
        <v>263</v>
      </c>
      <c r="G27" s="114">
        <v>152</v>
      </c>
      <c r="H27" s="140">
        <v>133</v>
      </c>
      <c r="I27" s="115">
        <v>158</v>
      </c>
      <c r="J27" s="116">
        <v>118.79699248120301</v>
      </c>
    </row>
    <row r="28" spans="1:15" s="110" customFormat="1" ht="24.95" customHeight="1" x14ac:dyDescent="0.2">
      <c r="A28" s="193" t="s">
        <v>163</v>
      </c>
      <c r="B28" s="199" t="s">
        <v>164</v>
      </c>
      <c r="C28" s="113">
        <v>2.4216216216216218</v>
      </c>
      <c r="D28" s="115">
        <v>112</v>
      </c>
      <c r="E28" s="114">
        <v>97</v>
      </c>
      <c r="F28" s="114">
        <v>196</v>
      </c>
      <c r="G28" s="114">
        <v>78</v>
      </c>
      <c r="H28" s="140">
        <v>107</v>
      </c>
      <c r="I28" s="115">
        <v>5</v>
      </c>
      <c r="J28" s="116">
        <v>4.6728971962616823</v>
      </c>
    </row>
    <row r="29" spans="1:15" s="110" customFormat="1" ht="24.95" customHeight="1" x14ac:dyDescent="0.2">
      <c r="A29" s="193">
        <v>86</v>
      </c>
      <c r="B29" s="199" t="s">
        <v>165</v>
      </c>
      <c r="C29" s="113">
        <v>7.8486486486486484</v>
      </c>
      <c r="D29" s="115">
        <v>363</v>
      </c>
      <c r="E29" s="114">
        <v>224</v>
      </c>
      <c r="F29" s="114">
        <v>390</v>
      </c>
      <c r="G29" s="114">
        <v>235</v>
      </c>
      <c r="H29" s="140">
        <v>258</v>
      </c>
      <c r="I29" s="115">
        <v>105</v>
      </c>
      <c r="J29" s="116">
        <v>40.697674418604649</v>
      </c>
    </row>
    <row r="30" spans="1:15" s="110" customFormat="1" ht="24.95" customHeight="1" x14ac:dyDescent="0.2">
      <c r="A30" s="193">
        <v>87.88</v>
      </c>
      <c r="B30" s="204" t="s">
        <v>166</v>
      </c>
      <c r="C30" s="113">
        <v>6.8540540540540542</v>
      </c>
      <c r="D30" s="115">
        <v>317</v>
      </c>
      <c r="E30" s="114">
        <v>340</v>
      </c>
      <c r="F30" s="114">
        <v>667</v>
      </c>
      <c r="G30" s="114">
        <v>347</v>
      </c>
      <c r="H30" s="140">
        <v>380</v>
      </c>
      <c r="I30" s="115">
        <v>-63</v>
      </c>
      <c r="J30" s="116">
        <v>-16.578947368421051</v>
      </c>
    </row>
    <row r="31" spans="1:15" s="110" customFormat="1" ht="24.95" customHeight="1" x14ac:dyDescent="0.2">
      <c r="A31" s="193" t="s">
        <v>167</v>
      </c>
      <c r="B31" s="199" t="s">
        <v>168</v>
      </c>
      <c r="C31" s="113">
        <v>3.4810810810810811</v>
      </c>
      <c r="D31" s="115">
        <v>161</v>
      </c>
      <c r="E31" s="114">
        <v>130</v>
      </c>
      <c r="F31" s="114">
        <v>247</v>
      </c>
      <c r="G31" s="114">
        <v>178</v>
      </c>
      <c r="H31" s="140">
        <v>196</v>
      </c>
      <c r="I31" s="115">
        <v>-35</v>
      </c>
      <c r="J31" s="116">
        <v>-17.857142857142858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7.0270270270270272</v>
      </c>
      <c r="D34" s="115">
        <v>325</v>
      </c>
      <c r="E34" s="114">
        <v>125</v>
      </c>
      <c r="F34" s="114">
        <v>297</v>
      </c>
      <c r="G34" s="114">
        <v>240</v>
      </c>
      <c r="H34" s="140">
        <v>317</v>
      </c>
      <c r="I34" s="115">
        <v>8</v>
      </c>
      <c r="J34" s="116">
        <v>2.5236593059936907</v>
      </c>
    </row>
    <row r="35" spans="1:10" s="110" customFormat="1" ht="24.95" customHeight="1" x14ac:dyDescent="0.2">
      <c r="A35" s="292" t="s">
        <v>171</v>
      </c>
      <c r="B35" s="293" t="s">
        <v>172</v>
      </c>
      <c r="C35" s="113">
        <v>24.28108108108108</v>
      </c>
      <c r="D35" s="115">
        <v>1123</v>
      </c>
      <c r="E35" s="114">
        <v>615</v>
      </c>
      <c r="F35" s="114">
        <v>1167</v>
      </c>
      <c r="G35" s="114">
        <v>926</v>
      </c>
      <c r="H35" s="140">
        <v>1050</v>
      </c>
      <c r="I35" s="115">
        <v>73</v>
      </c>
      <c r="J35" s="116">
        <v>6.9523809523809526</v>
      </c>
    </row>
    <row r="36" spans="1:10" s="110" customFormat="1" ht="24.95" customHeight="1" x14ac:dyDescent="0.2">
      <c r="A36" s="294" t="s">
        <v>173</v>
      </c>
      <c r="B36" s="295" t="s">
        <v>174</v>
      </c>
      <c r="C36" s="125">
        <v>68.691891891891885</v>
      </c>
      <c r="D36" s="143">
        <v>3177</v>
      </c>
      <c r="E36" s="144">
        <v>2373</v>
      </c>
      <c r="F36" s="144">
        <v>3911</v>
      </c>
      <c r="G36" s="144">
        <v>2901</v>
      </c>
      <c r="H36" s="145">
        <v>2961</v>
      </c>
      <c r="I36" s="143">
        <v>216</v>
      </c>
      <c r="J36" s="146">
        <v>7.2948328267477205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4625</v>
      </c>
      <c r="F11" s="264">
        <v>3113</v>
      </c>
      <c r="G11" s="264">
        <v>5375</v>
      </c>
      <c r="H11" s="264">
        <v>4067</v>
      </c>
      <c r="I11" s="265">
        <v>4328</v>
      </c>
      <c r="J11" s="263">
        <v>297</v>
      </c>
      <c r="K11" s="266">
        <v>6.8622920517560075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26.832432432432434</v>
      </c>
      <c r="E13" s="115">
        <v>1241</v>
      </c>
      <c r="F13" s="114">
        <v>878</v>
      </c>
      <c r="G13" s="114">
        <v>1381</v>
      </c>
      <c r="H13" s="114">
        <v>1347</v>
      </c>
      <c r="I13" s="140">
        <v>1270</v>
      </c>
      <c r="J13" s="115">
        <v>-29</v>
      </c>
      <c r="K13" s="116">
        <v>-2.2834645669291338</v>
      </c>
    </row>
    <row r="14" spans="1:15" ht="15.95" customHeight="1" x14ac:dyDescent="0.2">
      <c r="A14" s="306" t="s">
        <v>230</v>
      </c>
      <c r="B14" s="307"/>
      <c r="C14" s="308"/>
      <c r="D14" s="113">
        <v>58.421621621621618</v>
      </c>
      <c r="E14" s="115">
        <v>2702</v>
      </c>
      <c r="F14" s="114">
        <v>1756</v>
      </c>
      <c r="G14" s="114">
        <v>3213</v>
      </c>
      <c r="H14" s="114">
        <v>2185</v>
      </c>
      <c r="I14" s="140">
        <v>2413</v>
      </c>
      <c r="J14" s="115">
        <v>289</v>
      </c>
      <c r="K14" s="116">
        <v>11.97679237463738</v>
      </c>
    </row>
    <row r="15" spans="1:15" ht="15.95" customHeight="1" x14ac:dyDescent="0.2">
      <c r="A15" s="306" t="s">
        <v>231</v>
      </c>
      <c r="B15" s="307"/>
      <c r="C15" s="308"/>
      <c r="D15" s="113">
        <v>6.5945945945945947</v>
      </c>
      <c r="E15" s="115">
        <v>305</v>
      </c>
      <c r="F15" s="114">
        <v>192</v>
      </c>
      <c r="G15" s="114">
        <v>264</v>
      </c>
      <c r="H15" s="114">
        <v>247</v>
      </c>
      <c r="I15" s="140">
        <v>249</v>
      </c>
      <c r="J15" s="115">
        <v>56</v>
      </c>
      <c r="K15" s="116">
        <v>22.489959839357429</v>
      </c>
    </row>
    <row r="16" spans="1:15" ht="15.95" customHeight="1" x14ac:dyDescent="0.2">
      <c r="A16" s="306" t="s">
        <v>232</v>
      </c>
      <c r="B16" s="307"/>
      <c r="C16" s="308"/>
      <c r="D16" s="113">
        <v>7.5243243243243247</v>
      </c>
      <c r="E16" s="115">
        <v>348</v>
      </c>
      <c r="F16" s="114">
        <v>244</v>
      </c>
      <c r="G16" s="114">
        <v>327</v>
      </c>
      <c r="H16" s="114">
        <v>261</v>
      </c>
      <c r="I16" s="140">
        <v>360</v>
      </c>
      <c r="J16" s="115">
        <v>-12</v>
      </c>
      <c r="K16" s="116">
        <v>-3.3333333333333335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5.8378378378378377</v>
      </c>
      <c r="E18" s="115">
        <v>270</v>
      </c>
      <c r="F18" s="114">
        <v>132</v>
      </c>
      <c r="G18" s="114">
        <v>298</v>
      </c>
      <c r="H18" s="114">
        <v>207</v>
      </c>
      <c r="I18" s="140">
        <v>257</v>
      </c>
      <c r="J18" s="115">
        <v>13</v>
      </c>
      <c r="K18" s="116">
        <v>5.0583657587548636</v>
      </c>
    </row>
    <row r="19" spans="1:11" ht="14.1" customHeight="1" x14ac:dyDescent="0.2">
      <c r="A19" s="306" t="s">
        <v>235</v>
      </c>
      <c r="B19" s="307" t="s">
        <v>236</v>
      </c>
      <c r="C19" s="308"/>
      <c r="D19" s="113">
        <v>4.3027027027027023</v>
      </c>
      <c r="E19" s="115">
        <v>199</v>
      </c>
      <c r="F19" s="114">
        <v>63</v>
      </c>
      <c r="G19" s="114">
        <v>203</v>
      </c>
      <c r="H19" s="114">
        <v>156</v>
      </c>
      <c r="I19" s="140">
        <v>191</v>
      </c>
      <c r="J19" s="115">
        <v>8</v>
      </c>
      <c r="K19" s="116">
        <v>4.1884816753926701</v>
      </c>
    </row>
    <row r="20" spans="1:11" ht="14.1" customHeight="1" x14ac:dyDescent="0.2">
      <c r="A20" s="306">
        <v>12</v>
      </c>
      <c r="B20" s="307" t="s">
        <v>237</v>
      </c>
      <c r="C20" s="308"/>
      <c r="D20" s="113">
        <v>1.6216216216216217</v>
      </c>
      <c r="E20" s="115">
        <v>75</v>
      </c>
      <c r="F20" s="114">
        <v>26</v>
      </c>
      <c r="G20" s="114">
        <v>51</v>
      </c>
      <c r="H20" s="114">
        <v>78</v>
      </c>
      <c r="I20" s="140">
        <v>61</v>
      </c>
      <c r="J20" s="115">
        <v>14</v>
      </c>
      <c r="K20" s="116">
        <v>22.950819672131146</v>
      </c>
    </row>
    <row r="21" spans="1:11" ht="14.1" customHeight="1" x14ac:dyDescent="0.2">
      <c r="A21" s="306">
        <v>21</v>
      </c>
      <c r="B21" s="307" t="s">
        <v>238</v>
      </c>
      <c r="C21" s="308"/>
      <c r="D21" s="113">
        <v>0.86486486486486491</v>
      </c>
      <c r="E21" s="115">
        <v>40</v>
      </c>
      <c r="F21" s="114">
        <v>17</v>
      </c>
      <c r="G21" s="114">
        <v>41</v>
      </c>
      <c r="H21" s="114">
        <v>51</v>
      </c>
      <c r="I21" s="140">
        <v>50</v>
      </c>
      <c r="J21" s="115">
        <v>-10</v>
      </c>
      <c r="K21" s="116">
        <v>-20</v>
      </c>
    </row>
    <row r="22" spans="1:11" ht="14.1" customHeight="1" x14ac:dyDescent="0.2">
      <c r="A22" s="306">
        <v>22</v>
      </c>
      <c r="B22" s="307" t="s">
        <v>239</v>
      </c>
      <c r="C22" s="308"/>
      <c r="D22" s="113">
        <v>2.4216216216216218</v>
      </c>
      <c r="E22" s="115">
        <v>112</v>
      </c>
      <c r="F22" s="114">
        <v>65</v>
      </c>
      <c r="G22" s="114">
        <v>163</v>
      </c>
      <c r="H22" s="114">
        <v>150</v>
      </c>
      <c r="I22" s="140">
        <v>119</v>
      </c>
      <c r="J22" s="115">
        <v>-7</v>
      </c>
      <c r="K22" s="116">
        <v>-5.882352941176471</v>
      </c>
    </row>
    <row r="23" spans="1:11" ht="14.1" customHeight="1" x14ac:dyDescent="0.2">
      <c r="A23" s="306">
        <v>23</v>
      </c>
      <c r="B23" s="307" t="s">
        <v>240</v>
      </c>
      <c r="C23" s="308"/>
      <c r="D23" s="113">
        <v>0.4756756756756757</v>
      </c>
      <c r="E23" s="115">
        <v>22</v>
      </c>
      <c r="F23" s="114">
        <v>19</v>
      </c>
      <c r="G23" s="114">
        <v>17</v>
      </c>
      <c r="H23" s="114">
        <v>18</v>
      </c>
      <c r="I23" s="140">
        <v>21</v>
      </c>
      <c r="J23" s="115">
        <v>1</v>
      </c>
      <c r="K23" s="116">
        <v>4.7619047619047619</v>
      </c>
    </row>
    <row r="24" spans="1:11" ht="14.1" customHeight="1" x14ac:dyDescent="0.2">
      <c r="A24" s="306">
        <v>24</v>
      </c>
      <c r="B24" s="307" t="s">
        <v>241</v>
      </c>
      <c r="C24" s="308"/>
      <c r="D24" s="113">
        <v>3.5891891891891894</v>
      </c>
      <c r="E24" s="115">
        <v>166</v>
      </c>
      <c r="F24" s="114">
        <v>95</v>
      </c>
      <c r="G24" s="114">
        <v>189</v>
      </c>
      <c r="H24" s="114">
        <v>164</v>
      </c>
      <c r="I24" s="140">
        <v>166</v>
      </c>
      <c r="J24" s="115">
        <v>0</v>
      </c>
      <c r="K24" s="116">
        <v>0</v>
      </c>
    </row>
    <row r="25" spans="1:11" ht="14.1" customHeight="1" x14ac:dyDescent="0.2">
      <c r="A25" s="306">
        <v>25</v>
      </c>
      <c r="B25" s="307" t="s">
        <v>242</v>
      </c>
      <c r="C25" s="308"/>
      <c r="D25" s="113">
        <v>5.2108108108108109</v>
      </c>
      <c r="E25" s="115">
        <v>241</v>
      </c>
      <c r="F25" s="114">
        <v>118</v>
      </c>
      <c r="G25" s="114">
        <v>203</v>
      </c>
      <c r="H25" s="114">
        <v>139</v>
      </c>
      <c r="I25" s="140">
        <v>176</v>
      </c>
      <c r="J25" s="115">
        <v>65</v>
      </c>
      <c r="K25" s="116">
        <v>36.93181818181818</v>
      </c>
    </row>
    <row r="26" spans="1:11" ht="14.1" customHeight="1" x14ac:dyDescent="0.2">
      <c r="A26" s="306">
        <v>26</v>
      </c>
      <c r="B26" s="307" t="s">
        <v>243</v>
      </c>
      <c r="C26" s="308"/>
      <c r="D26" s="113">
        <v>2.464864864864865</v>
      </c>
      <c r="E26" s="115">
        <v>114</v>
      </c>
      <c r="F26" s="114">
        <v>42</v>
      </c>
      <c r="G26" s="114">
        <v>143</v>
      </c>
      <c r="H26" s="114">
        <v>88</v>
      </c>
      <c r="I26" s="140">
        <v>92</v>
      </c>
      <c r="J26" s="115">
        <v>22</v>
      </c>
      <c r="K26" s="116">
        <v>23.913043478260871</v>
      </c>
    </row>
    <row r="27" spans="1:11" ht="14.1" customHeight="1" x14ac:dyDescent="0.2">
      <c r="A27" s="306">
        <v>27</v>
      </c>
      <c r="B27" s="307" t="s">
        <v>244</v>
      </c>
      <c r="C27" s="308"/>
      <c r="D27" s="113">
        <v>0.99459459459459465</v>
      </c>
      <c r="E27" s="115">
        <v>46</v>
      </c>
      <c r="F27" s="114">
        <v>32</v>
      </c>
      <c r="G27" s="114">
        <v>42</v>
      </c>
      <c r="H27" s="114">
        <v>27</v>
      </c>
      <c r="I27" s="140">
        <v>60</v>
      </c>
      <c r="J27" s="115">
        <v>-14</v>
      </c>
      <c r="K27" s="116">
        <v>-23.333333333333332</v>
      </c>
    </row>
    <row r="28" spans="1:11" ht="14.1" customHeight="1" x14ac:dyDescent="0.2">
      <c r="A28" s="306">
        <v>28</v>
      </c>
      <c r="B28" s="307" t="s">
        <v>245</v>
      </c>
      <c r="C28" s="308"/>
      <c r="D28" s="113" t="s">
        <v>514</v>
      </c>
      <c r="E28" s="115" t="s">
        <v>514</v>
      </c>
      <c r="F28" s="114" t="s">
        <v>514</v>
      </c>
      <c r="G28" s="114">
        <v>5</v>
      </c>
      <c r="H28" s="114">
        <v>4</v>
      </c>
      <c r="I28" s="140" t="s">
        <v>514</v>
      </c>
      <c r="J28" s="115" t="s">
        <v>514</v>
      </c>
      <c r="K28" s="116" t="s">
        <v>514</v>
      </c>
    </row>
    <row r="29" spans="1:11" ht="14.1" customHeight="1" x14ac:dyDescent="0.2">
      <c r="A29" s="306">
        <v>29</v>
      </c>
      <c r="B29" s="307" t="s">
        <v>246</v>
      </c>
      <c r="C29" s="308"/>
      <c r="D29" s="113">
        <v>5.1459459459459458</v>
      </c>
      <c r="E29" s="115">
        <v>238</v>
      </c>
      <c r="F29" s="114">
        <v>211</v>
      </c>
      <c r="G29" s="114">
        <v>248</v>
      </c>
      <c r="H29" s="114">
        <v>233</v>
      </c>
      <c r="I29" s="140">
        <v>234</v>
      </c>
      <c r="J29" s="115">
        <v>4</v>
      </c>
      <c r="K29" s="116">
        <v>1.7094017094017093</v>
      </c>
    </row>
    <row r="30" spans="1:11" ht="14.1" customHeight="1" x14ac:dyDescent="0.2">
      <c r="A30" s="306" t="s">
        <v>247</v>
      </c>
      <c r="B30" s="307" t="s">
        <v>248</v>
      </c>
      <c r="C30" s="308"/>
      <c r="D30" s="113">
        <v>2.9621621621621621</v>
      </c>
      <c r="E30" s="115">
        <v>137</v>
      </c>
      <c r="F30" s="114">
        <v>112</v>
      </c>
      <c r="G30" s="114" t="s">
        <v>514</v>
      </c>
      <c r="H30" s="114" t="s">
        <v>514</v>
      </c>
      <c r="I30" s="140">
        <v>137</v>
      </c>
      <c r="J30" s="115">
        <v>0</v>
      </c>
      <c r="K30" s="116">
        <v>0</v>
      </c>
    </row>
    <row r="31" spans="1:11" ht="14.1" customHeight="1" x14ac:dyDescent="0.2">
      <c r="A31" s="306" t="s">
        <v>249</v>
      </c>
      <c r="B31" s="307" t="s">
        <v>250</v>
      </c>
      <c r="C31" s="308"/>
      <c r="D31" s="113" t="s">
        <v>514</v>
      </c>
      <c r="E31" s="115" t="s">
        <v>514</v>
      </c>
      <c r="F31" s="114" t="s">
        <v>514</v>
      </c>
      <c r="G31" s="114">
        <v>125</v>
      </c>
      <c r="H31" s="114">
        <v>141</v>
      </c>
      <c r="I31" s="140">
        <v>97</v>
      </c>
      <c r="J31" s="115" t="s">
        <v>514</v>
      </c>
      <c r="K31" s="116" t="s">
        <v>514</v>
      </c>
    </row>
    <row r="32" spans="1:11" ht="14.1" customHeight="1" x14ac:dyDescent="0.2">
      <c r="A32" s="306">
        <v>31</v>
      </c>
      <c r="B32" s="307" t="s">
        <v>251</v>
      </c>
      <c r="C32" s="308"/>
      <c r="D32" s="113">
        <v>0.43243243243243246</v>
      </c>
      <c r="E32" s="115">
        <v>20</v>
      </c>
      <c r="F32" s="114">
        <v>15</v>
      </c>
      <c r="G32" s="114">
        <v>26</v>
      </c>
      <c r="H32" s="114">
        <v>23</v>
      </c>
      <c r="I32" s="140">
        <v>22</v>
      </c>
      <c r="J32" s="115">
        <v>-2</v>
      </c>
      <c r="K32" s="116">
        <v>-9.0909090909090917</v>
      </c>
    </row>
    <row r="33" spans="1:11" ht="14.1" customHeight="1" x14ac:dyDescent="0.2">
      <c r="A33" s="306">
        <v>32</v>
      </c>
      <c r="B33" s="307" t="s">
        <v>252</v>
      </c>
      <c r="C33" s="308"/>
      <c r="D33" s="113">
        <v>4.583783783783784</v>
      </c>
      <c r="E33" s="115">
        <v>212</v>
      </c>
      <c r="F33" s="114">
        <v>81</v>
      </c>
      <c r="G33" s="114">
        <v>241</v>
      </c>
      <c r="H33" s="114">
        <v>244</v>
      </c>
      <c r="I33" s="140">
        <v>236</v>
      </c>
      <c r="J33" s="115">
        <v>-24</v>
      </c>
      <c r="K33" s="116">
        <v>-10.169491525423728</v>
      </c>
    </row>
    <row r="34" spans="1:11" ht="14.1" customHeight="1" x14ac:dyDescent="0.2">
      <c r="A34" s="306">
        <v>33</v>
      </c>
      <c r="B34" s="307" t="s">
        <v>253</v>
      </c>
      <c r="C34" s="308"/>
      <c r="D34" s="113">
        <v>1.9675675675675677</v>
      </c>
      <c r="E34" s="115">
        <v>91</v>
      </c>
      <c r="F34" s="114">
        <v>33</v>
      </c>
      <c r="G34" s="114">
        <v>76</v>
      </c>
      <c r="H34" s="114">
        <v>72</v>
      </c>
      <c r="I34" s="140">
        <v>88</v>
      </c>
      <c r="J34" s="115">
        <v>3</v>
      </c>
      <c r="K34" s="116">
        <v>3.4090909090909092</v>
      </c>
    </row>
    <row r="35" spans="1:11" ht="14.1" customHeight="1" x14ac:dyDescent="0.2">
      <c r="A35" s="306">
        <v>34</v>
      </c>
      <c r="B35" s="307" t="s">
        <v>254</v>
      </c>
      <c r="C35" s="308"/>
      <c r="D35" s="113">
        <v>3.2</v>
      </c>
      <c r="E35" s="115">
        <v>148</v>
      </c>
      <c r="F35" s="114">
        <v>89</v>
      </c>
      <c r="G35" s="114">
        <v>153</v>
      </c>
      <c r="H35" s="114">
        <v>121</v>
      </c>
      <c r="I35" s="140">
        <v>125</v>
      </c>
      <c r="J35" s="115">
        <v>23</v>
      </c>
      <c r="K35" s="116">
        <v>18.399999999999999</v>
      </c>
    </row>
    <row r="36" spans="1:11" ht="14.1" customHeight="1" x14ac:dyDescent="0.2">
      <c r="A36" s="306">
        <v>41</v>
      </c>
      <c r="B36" s="307" t="s">
        <v>255</v>
      </c>
      <c r="C36" s="308"/>
      <c r="D36" s="113">
        <v>0.97297297297297303</v>
      </c>
      <c r="E36" s="115">
        <v>45</v>
      </c>
      <c r="F36" s="114">
        <v>34</v>
      </c>
      <c r="G36" s="114">
        <v>49</v>
      </c>
      <c r="H36" s="114">
        <v>35</v>
      </c>
      <c r="I36" s="140">
        <v>44</v>
      </c>
      <c r="J36" s="115">
        <v>1</v>
      </c>
      <c r="K36" s="116">
        <v>2.2727272727272729</v>
      </c>
    </row>
    <row r="37" spans="1:11" ht="14.1" customHeight="1" x14ac:dyDescent="0.2">
      <c r="A37" s="306">
        <v>42</v>
      </c>
      <c r="B37" s="307" t="s">
        <v>256</v>
      </c>
      <c r="C37" s="308"/>
      <c r="D37" s="113">
        <v>0.12972972972972974</v>
      </c>
      <c r="E37" s="115">
        <v>6</v>
      </c>
      <c r="F37" s="114" t="s">
        <v>514</v>
      </c>
      <c r="G37" s="114">
        <v>10</v>
      </c>
      <c r="H37" s="114" t="s">
        <v>514</v>
      </c>
      <c r="I37" s="140">
        <v>5</v>
      </c>
      <c r="J37" s="115">
        <v>1</v>
      </c>
      <c r="K37" s="116">
        <v>20</v>
      </c>
    </row>
    <row r="38" spans="1:11" ht="14.1" customHeight="1" x14ac:dyDescent="0.2">
      <c r="A38" s="306">
        <v>43</v>
      </c>
      <c r="B38" s="307" t="s">
        <v>257</v>
      </c>
      <c r="C38" s="308"/>
      <c r="D38" s="113">
        <v>1.0594594594594595</v>
      </c>
      <c r="E38" s="115">
        <v>49</v>
      </c>
      <c r="F38" s="114">
        <v>7</v>
      </c>
      <c r="G38" s="114">
        <v>19</v>
      </c>
      <c r="H38" s="114">
        <v>7</v>
      </c>
      <c r="I38" s="140">
        <v>10</v>
      </c>
      <c r="J38" s="115">
        <v>39</v>
      </c>
      <c r="K38" s="116" t="s">
        <v>515</v>
      </c>
    </row>
    <row r="39" spans="1:11" ht="14.1" customHeight="1" x14ac:dyDescent="0.2">
      <c r="A39" s="306">
        <v>51</v>
      </c>
      <c r="B39" s="307" t="s">
        <v>258</v>
      </c>
      <c r="C39" s="308"/>
      <c r="D39" s="113">
        <v>8.6270270270270277</v>
      </c>
      <c r="E39" s="115">
        <v>399</v>
      </c>
      <c r="F39" s="114">
        <v>263</v>
      </c>
      <c r="G39" s="114">
        <v>434</v>
      </c>
      <c r="H39" s="114">
        <v>343</v>
      </c>
      <c r="I39" s="140">
        <v>348</v>
      </c>
      <c r="J39" s="115">
        <v>51</v>
      </c>
      <c r="K39" s="116">
        <v>14.655172413793103</v>
      </c>
    </row>
    <row r="40" spans="1:11" ht="14.1" customHeight="1" x14ac:dyDescent="0.2">
      <c r="A40" s="306" t="s">
        <v>259</v>
      </c>
      <c r="B40" s="307" t="s">
        <v>260</v>
      </c>
      <c r="C40" s="308"/>
      <c r="D40" s="113">
        <v>7.0918918918918923</v>
      </c>
      <c r="E40" s="115">
        <v>328</v>
      </c>
      <c r="F40" s="114">
        <v>249</v>
      </c>
      <c r="G40" s="114">
        <v>406</v>
      </c>
      <c r="H40" s="114">
        <v>329</v>
      </c>
      <c r="I40" s="140">
        <v>333</v>
      </c>
      <c r="J40" s="115">
        <v>-5</v>
      </c>
      <c r="K40" s="116">
        <v>-1.5015015015015014</v>
      </c>
    </row>
    <row r="41" spans="1:11" ht="14.1" customHeight="1" x14ac:dyDescent="0.2">
      <c r="A41" s="306"/>
      <c r="B41" s="307" t="s">
        <v>261</v>
      </c>
      <c r="C41" s="308"/>
      <c r="D41" s="113">
        <v>5.6</v>
      </c>
      <c r="E41" s="115">
        <v>259</v>
      </c>
      <c r="F41" s="114">
        <v>167</v>
      </c>
      <c r="G41" s="114">
        <v>309</v>
      </c>
      <c r="H41" s="114">
        <v>269</v>
      </c>
      <c r="I41" s="140">
        <v>255</v>
      </c>
      <c r="J41" s="115">
        <v>4</v>
      </c>
      <c r="K41" s="116">
        <v>1.5686274509803921</v>
      </c>
    </row>
    <row r="42" spans="1:11" ht="14.1" customHeight="1" x14ac:dyDescent="0.2">
      <c r="A42" s="306">
        <v>52</v>
      </c>
      <c r="B42" s="307" t="s">
        <v>262</v>
      </c>
      <c r="C42" s="308"/>
      <c r="D42" s="113">
        <v>8.6054054054054046</v>
      </c>
      <c r="E42" s="115">
        <v>398</v>
      </c>
      <c r="F42" s="114">
        <v>139</v>
      </c>
      <c r="G42" s="114">
        <v>179</v>
      </c>
      <c r="H42" s="114">
        <v>213</v>
      </c>
      <c r="I42" s="140">
        <v>260</v>
      </c>
      <c r="J42" s="115">
        <v>138</v>
      </c>
      <c r="K42" s="116">
        <v>53.07692307692308</v>
      </c>
    </row>
    <row r="43" spans="1:11" ht="14.1" customHeight="1" x14ac:dyDescent="0.2">
      <c r="A43" s="306" t="s">
        <v>263</v>
      </c>
      <c r="B43" s="307" t="s">
        <v>264</v>
      </c>
      <c r="C43" s="308"/>
      <c r="D43" s="113">
        <v>6.5081081081081082</v>
      </c>
      <c r="E43" s="115">
        <v>301</v>
      </c>
      <c r="F43" s="114">
        <v>122</v>
      </c>
      <c r="G43" s="114">
        <v>120</v>
      </c>
      <c r="H43" s="114">
        <v>147</v>
      </c>
      <c r="I43" s="140">
        <v>171</v>
      </c>
      <c r="J43" s="115">
        <v>130</v>
      </c>
      <c r="K43" s="116">
        <v>76.023391812865498</v>
      </c>
    </row>
    <row r="44" spans="1:11" ht="14.1" customHeight="1" x14ac:dyDescent="0.2">
      <c r="A44" s="306">
        <v>53</v>
      </c>
      <c r="B44" s="307" t="s">
        <v>265</v>
      </c>
      <c r="C44" s="308"/>
      <c r="D44" s="113">
        <v>0.88648648648648654</v>
      </c>
      <c r="E44" s="115">
        <v>41</v>
      </c>
      <c r="F44" s="114">
        <v>48</v>
      </c>
      <c r="G44" s="114">
        <v>48</v>
      </c>
      <c r="H44" s="114">
        <v>56</v>
      </c>
      <c r="I44" s="140">
        <v>40</v>
      </c>
      <c r="J44" s="115">
        <v>1</v>
      </c>
      <c r="K44" s="116">
        <v>2.5</v>
      </c>
    </row>
    <row r="45" spans="1:11" ht="14.1" customHeight="1" x14ac:dyDescent="0.2">
      <c r="A45" s="306" t="s">
        <v>266</v>
      </c>
      <c r="B45" s="307" t="s">
        <v>267</v>
      </c>
      <c r="C45" s="308"/>
      <c r="D45" s="113">
        <v>0.8</v>
      </c>
      <c r="E45" s="115">
        <v>37</v>
      </c>
      <c r="F45" s="114">
        <v>46</v>
      </c>
      <c r="G45" s="114">
        <v>47</v>
      </c>
      <c r="H45" s="114">
        <v>55</v>
      </c>
      <c r="I45" s="140">
        <v>39</v>
      </c>
      <c r="J45" s="115">
        <v>-2</v>
      </c>
      <c r="K45" s="116">
        <v>-5.1282051282051286</v>
      </c>
    </row>
    <row r="46" spans="1:11" ht="14.1" customHeight="1" x14ac:dyDescent="0.2">
      <c r="A46" s="306">
        <v>54</v>
      </c>
      <c r="B46" s="307" t="s">
        <v>268</v>
      </c>
      <c r="C46" s="308"/>
      <c r="D46" s="113">
        <v>3.5243243243243243</v>
      </c>
      <c r="E46" s="115">
        <v>163</v>
      </c>
      <c r="F46" s="114">
        <v>151</v>
      </c>
      <c r="G46" s="114">
        <v>167</v>
      </c>
      <c r="H46" s="114">
        <v>135</v>
      </c>
      <c r="I46" s="140">
        <v>183</v>
      </c>
      <c r="J46" s="115">
        <v>-20</v>
      </c>
      <c r="K46" s="116">
        <v>-10.928961748633879</v>
      </c>
    </row>
    <row r="47" spans="1:11" ht="14.1" customHeight="1" x14ac:dyDescent="0.2">
      <c r="A47" s="306">
        <v>61</v>
      </c>
      <c r="B47" s="307" t="s">
        <v>269</v>
      </c>
      <c r="C47" s="308"/>
      <c r="D47" s="113">
        <v>1.1243243243243244</v>
      </c>
      <c r="E47" s="115">
        <v>52</v>
      </c>
      <c r="F47" s="114">
        <v>24</v>
      </c>
      <c r="G47" s="114">
        <v>69</v>
      </c>
      <c r="H47" s="114">
        <v>38</v>
      </c>
      <c r="I47" s="140">
        <v>28</v>
      </c>
      <c r="J47" s="115">
        <v>24</v>
      </c>
      <c r="K47" s="116">
        <v>85.714285714285708</v>
      </c>
    </row>
    <row r="48" spans="1:11" ht="14.1" customHeight="1" x14ac:dyDescent="0.2">
      <c r="A48" s="306">
        <v>62</v>
      </c>
      <c r="B48" s="307" t="s">
        <v>270</v>
      </c>
      <c r="C48" s="308"/>
      <c r="D48" s="113">
        <v>6.2270270270270274</v>
      </c>
      <c r="E48" s="115">
        <v>288</v>
      </c>
      <c r="F48" s="114">
        <v>307</v>
      </c>
      <c r="G48" s="114">
        <v>425</v>
      </c>
      <c r="H48" s="114">
        <v>296</v>
      </c>
      <c r="I48" s="140">
        <v>244</v>
      </c>
      <c r="J48" s="115">
        <v>44</v>
      </c>
      <c r="K48" s="116">
        <v>18.032786885245901</v>
      </c>
    </row>
    <row r="49" spans="1:11" ht="14.1" customHeight="1" x14ac:dyDescent="0.2">
      <c r="A49" s="306">
        <v>63</v>
      </c>
      <c r="B49" s="307" t="s">
        <v>271</v>
      </c>
      <c r="C49" s="308"/>
      <c r="D49" s="113">
        <v>3.0486486486486486</v>
      </c>
      <c r="E49" s="115">
        <v>141</v>
      </c>
      <c r="F49" s="114">
        <v>127</v>
      </c>
      <c r="G49" s="114">
        <v>244</v>
      </c>
      <c r="H49" s="114">
        <v>185</v>
      </c>
      <c r="I49" s="140">
        <v>123</v>
      </c>
      <c r="J49" s="115">
        <v>18</v>
      </c>
      <c r="K49" s="116">
        <v>14.634146341463415</v>
      </c>
    </row>
    <row r="50" spans="1:11" ht="14.1" customHeight="1" x14ac:dyDescent="0.2">
      <c r="A50" s="306" t="s">
        <v>272</v>
      </c>
      <c r="B50" s="307" t="s">
        <v>273</v>
      </c>
      <c r="C50" s="308"/>
      <c r="D50" s="113">
        <v>0.4756756756756757</v>
      </c>
      <c r="E50" s="115">
        <v>22</v>
      </c>
      <c r="F50" s="114">
        <v>14</v>
      </c>
      <c r="G50" s="114">
        <v>32</v>
      </c>
      <c r="H50" s="114">
        <v>35</v>
      </c>
      <c r="I50" s="140">
        <v>20</v>
      </c>
      <c r="J50" s="115">
        <v>2</v>
      </c>
      <c r="K50" s="116">
        <v>10</v>
      </c>
    </row>
    <row r="51" spans="1:11" ht="14.1" customHeight="1" x14ac:dyDescent="0.2">
      <c r="A51" s="306" t="s">
        <v>274</v>
      </c>
      <c r="B51" s="307" t="s">
        <v>275</v>
      </c>
      <c r="C51" s="308"/>
      <c r="D51" s="113">
        <v>2.464864864864865</v>
      </c>
      <c r="E51" s="115">
        <v>114</v>
      </c>
      <c r="F51" s="114">
        <v>107</v>
      </c>
      <c r="G51" s="114">
        <v>132</v>
      </c>
      <c r="H51" s="114">
        <v>140</v>
      </c>
      <c r="I51" s="140">
        <v>100</v>
      </c>
      <c r="J51" s="115">
        <v>14</v>
      </c>
      <c r="K51" s="116">
        <v>14</v>
      </c>
    </row>
    <row r="52" spans="1:11" ht="14.1" customHeight="1" x14ac:dyDescent="0.2">
      <c r="A52" s="306">
        <v>71</v>
      </c>
      <c r="B52" s="307" t="s">
        <v>276</v>
      </c>
      <c r="C52" s="308"/>
      <c r="D52" s="113">
        <v>6.8324324324324328</v>
      </c>
      <c r="E52" s="115">
        <v>316</v>
      </c>
      <c r="F52" s="114">
        <v>190</v>
      </c>
      <c r="G52" s="114">
        <v>295</v>
      </c>
      <c r="H52" s="114">
        <v>235</v>
      </c>
      <c r="I52" s="140">
        <v>289</v>
      </c>
      <c r="J52" s="115">
        <v>27</v>
      </c>
      <c r="K52" s="116">
        <v>9.3425605536332181</v>
      </c>
    </row>
    <row r="53" spans="1:11" ht="14.1" customHeight="1" x14ac:dyDescent="0.2">
      <c r="A53" s="306" t="s">
        <v>277</v>
      </c>
      <c r="B53" s="307" t="s">
        <v>278</v>
      </c>
      <c r="C53" s="308"/>
      <c r="D53" s="113">
        <v>1.9459459459459461</v>
      </c>
      <c r="E53" s="115">
        <v>90</v>
      </c>
      <c r="F53" s="114">
        <v>75</v>
      </c>
      <c r="G53" s="114">
        <v>90</v>
      </c>
      <c r="H53" s="114">
        <v>77</v>
      </c>
      <c r="I53" s="140">
        <v>81</v>
      </c>
      <c r="J53" s="115">
        <v>9</v>
      </c>
      <c r="K53" s="116">
        <v>11.111111111111111</v>
      </c>
    </row>
    <row r="54" spans="1:11" ht="14.1" customHeight="1" x14ac:dyDescent="0.2">
      <c r="A54" s="306" t="s">
        <v>279</v>
      </c>
      <c r="B54" s="307" t="s">
        <v>280</v>
      </c>
      <c r="C54" s="308"/>
      <c r="D54" s="113">
        <v>4.0432432432432428</v>
      </c>
      <c r="E54" s="115">
        <v>187</v>
      </c>
      <c r="F54" s="114">
        <v>99</v>
      </c>
      <c r="G54" s="114">
        <v>189</v>
      </c>
      <c r="H54" s="114">
        <v>146</v>
      </c>
      <c r="I54" s="140">
        <v>186</v>
      </c>
      <c r="J54" s="115">
        <v>1</v>
      </c>
      <c r="K54" s="116">
        <v>0.5376344086021505</v>
      </c>
    </row>
    <row r="55" spans="1:11" ht="14.1" customHeight="1" x14ac:dyDescent="0.2">
      <c r="A55" s="306">
        <v>72</v>
      </c>
      <c r="B55" s="307" t="s">
        <v>281</v>
      </c>
      <c r="C55" s="308"/>
      <c r="D55" s="113">
        <v>0.84324324324324329</v>
      </c>
      <c r="E55" s="115">
        <v>39</v>
      </c>
      <c r="F55" s="114">
        <v>47</v>
      </c>
      <c r="G55" s="114">
        <v>76</v>
      </c>
      <c r="H55" s="114">
        <v>41</v>
      </c>
      <c r="I55" s="140">
        <v>52</v>
      </c>
      <c r="J55" s="115">
        <v>-13</v>
      </c>
      <c r="K55" s="116">
        <v>-25</v>
      </c>
    </row>
    <row r="56" spans="1:11" ht="14.1" customHeight="1" x14ac:dyDescent="0.2">
      <c r="A56" s="306" t="s">
        <v>282</v>
      </c>
      <c r="B56" s="307" t="s">
        <v>283</v>
      </c>
      <c r="C56" s="308"/>
      <c r="D56" s="113">
        <v>0.17297297297297298</v>
      </c>
      <c r="E56" s="115">
        <v>8</v>
      </c>
      <c r="F56" s="114">
        <v>6</v>
      </c>
      <c r="G56" s="114">
        <v>24</v>
      </c>
      <c r="H56" s="114">
        <v>18</v>
      </c>
      <c r="I56" s="140">
        <v>16</v>
      </c>
      <c r="J56" s="115">
        <v>-8</v>
      </c>
      <c r="K56" s="116">
        <v>-50</v>
      </c>
    </row>
    <row r="57" spans="1:11" ht="14.1" customHeight="1" x14ac:dyDescent="0.2">
      <c r="A57" s="306" t="s">
        <v>284</v>
      </c>
      <c r="B57" s="307" t="s">
        <v>285</v>
      </c>
      <c r="C57" s="308"/>
      <c r="D57" s="113">
        <v>0.58378378378378382</v>
      </c>
      <c r="E57" s="115">
        <v>27</v>
      </c>
      <c r="F57" s="114">
        <v>33</v>
      </c>
      <c r="G57" s="114">
        <v>28</v>
      </c>
      <c r="H57" s="114">
        <v>19</v>
      </c>
      <c r="I57" s="140">
        <v>29</v>
      </c>
      <c r="J57" s="115">
        <v>-2</v>
      </c>
      <c r="K57" s="116">
        <v>-6.8965517241379306</v>
      </c>
    </row>
    <row r="58" spans="1:11" ht="14.1" customHeight="1" x14ac:dyDescent="0.2">
      <c r="A58" s="306">
        <v>73</v>
      </c>
      <c r="B58" s="307" t="s">
        <v>286</v>
      </c>
      <c r="C58" s="308"/>
      <c r="D58" s="113">
        <v>1.1027027027027028</v>
      </c>
      <c r="E58" s="115">
        <v>51</v>
      </c>
      <c r="F58" s="114">
        <v>41</v>
      </c>
      <c r="G58" s="114">
        <v>93</v>
      </c>
      <c r="H58" s="114">
        <v>46</v>
      </c>
      <c r="I58" s="140">
        <v>45</v>
      </c>
      <c r="J58" s="115">
        <v>6</v>
      </c>
      <c r="K58" s="116">
        <v>13.333333333333334</v>
      </c>
    </row>
    <row r="59" spans="1:11" ht="14.1" customHeight="1" x14ac:dyDescent="0.2">
      <c r="A59" s="306" t="s">
        <v>287</v>
      </c>
      <c r="B59" s="307" t="s">
        <v>288</v>
      </c>
      <c r="C59" s="308"/>
      <c r="D59" s="113">
        <v>0.86486486486486491</v>
      </c>
      <c r="E59" s="115">
        <v>40</v>
      </c>
      <c r="F59" s="114">
        <v>30</v>
      </c>
      <c r="G59" s="114">
        <v>85</v>
      </c>
      <c r="H59" s="114">
        <v>40</v>
      </c>
      <c r="I59" s="140">
        <v>34</v>
      </c>
      <c r="J59" s="115">
        <v>6</v>
      </c>
      <c r="K59" s="116">
        <v>17.647058823529413</v>
      </c>
    </row>
    <row r="60" spans="1:11" ht="14.1" customHeight="1" x14ac:dyDescent="0.2">
      <c r="A60" s="306">
        <v>81</v>
      </c>
      <c r="B60" s="307" t="s">
        <v>289</v>
      </c>
      <c r="C60" s="308"/>
      <c r="D60" s="113">
        <v>7.3081081081081081</v>
      </c>
      <c r="E60" s="115">
        <v>338</v>
      </c>
      <c r="F60" s="114">
        <v>273</v>
      </c>
      <c r="G60" s="114">
        <v>430</v>
      </c>
      <c r="H60" s="114">
        <v>279</v>
      </c>
      <c r="I60" s="140">
        <v>309</v>
      </c>
      <c r="J60" s="115">
        <v>29</v>
      </c>
      <c r="K60" s="116">
        <v>9.3851132686084142</v>
      </c>
    </row>
    <row r="61" spans="1:11" ht="14.1" customHeight="1" x14ac:dyDescent="0.2">
      <c r="A61" s="306" t="s">
        <v>290</v>
      </c>
      <c r="B61" s="307" t="s">
        <v>291</v>
      </c>
      <c r="C61" s="308"/>
      <c r="D61" s="113">
        <v>1.1891891891891893</v>
      </c>
      <c r="E61" s="115">
        <v>55</v>
      </c>
      <c r="F61" s="114">
        <v>34</v>
      </c>
      <c r="G61" s="114">
        <v>60</v>
      </c>
      <c r="H61" s="114">
        <v>58</v>
      </c>
      <c r="I61" s="140">
        <v>62</v>
      </c>
      <c r="J61" s="115">
        <v>-7</v>
      </c>
      <c r="K61" s="116">
        <v>-11.290322580645162</v>
      </c>
    </row>
    <row r="62" spans="1:11" ht="14.1" customHeight="1" x14ac:dyDescent="0.2">
      <c r="A62" s="306" t="s">
        <v>292</v>
      </c>
      <c r="B62" s="307" t="s">
        <v>293</v>
      </c>
      <c r="C62" s="308"/>
      <c r="D62" s="113">
        <v>2.2486486486486488</v>
      </c>
      <c r="E62" s="115">
        <v>104</v>
      </c>
      <c r="F62" s="114">
        <v>121</v>
      </c>
      <c r="G62" s="114">
        <v>201</v>
      </c>
      <c r="H62" s="114">
        <v>93</v>
      </c>
      <c r="I62" s="140">
        <v>115</v>
      </c>
      <c r="J62" s="115">
        <v>-11</v>
      </c>
      <c r="K62" s="116">
        <v>-9.5652173913043477</v>
      </c>
    </row>
    <row r="63" spans="1:11" ht="14.1" customHeight="1" x14ac:dyDescent="0.2">
      <c r="A63" s="306"/>
      <c r="B63" s="307" t="s">
        <v>294</v>
      </c>
      <c r="C63" s="308"/>
      <c r="D63" s="113">
        <v>2.0756756756756758</v>
      </c>
      <c r="E63" s="115">
        <v>96</v>
      </c>
      <c r="F63" s="114">
        <v>110</v>
      </c>
      <c r="G63" s="114">
        <v>176</v>
      </c>
      <c r="H63" s="114">
        <v>87</v>
      </c>
      <c r="I63" s="140">
        <v>95</v>
      </c>
      <c r="J63" s="115">
        <v>1</v>
      </c>
      <c r="K63" s="116">
        <v>1.0526315789473684</v>
      </c>
    </row>
    <row r="64" spans="1:11" ht="14.1" customHeight="1" x14ac:dyDescent="0.2">
      <c r="A64" s="306" t="s">
        <v>295</v>
      </c>
      <c r="B64" s="307" t="s">
        <v>296</v>
      </c>
      <c r="C64" s="308"/>
      <c r="D64" s="113">
        <v>2.3567567567567567</v>
      </c>
      <c r="E64" s="115">
        <v>109</v>
      </c>
      <c r="F64" s="114">
        <v>78</v>
      </c>
      <c r="G64" s="114">
        <v>93</v>
      </c>
      <c r="H64" s="114">
        <v>75</v>
      </c>
      <c r="I64" s="140">
        <v>83</v>
      </c>
      <c r="J64" s="115">
        <v>26</v>
      </c>
      <c r="K64" s="116">
        <v>31.325301204819276</v>
      </c>
    </row>
    <row r="65" spans="1:11" ht="14.1" customHeight="1" x14ac:dyDescent="0.2">
      <c r="A65" s="306" t="s">
        <v>297</v>
      </c>
      <c r="B65" s="307" t="s">
        <v>298</v>
      </c>
      <c r="C65" s="308"/>
      <c r="D65" s="113">
        <v>0.84324324324324329</v>
      </c>
      <c r="E65" s="115">
        <v>39</v>
      </c>
      <c r="F65" s="114">
        <v>18</v>
      </c>
      <c r="G65" s="114">
        <v>45</v>
      </c>
      <c r="H65" s="114">
        <v>31</v>
      </c>
      <c r="I65" s="140">
        <v>29</v>
      </c>
      <c r="J65" s="115">
        <v>10</v>
      </c>
      <c r="K65" s="116">
        <v>34.482758620689658</v>
      </c>
    </row>
    <row r="66" spans="1:11" ht="14.1" customHeight="1" x14ac:dyDescent="0.2">
      <c r="A66" s="306">
        <v>82</v>
      </c>
      <c r="B66" s="307" t="s">
        <v>299</v>
      </c>
      <c r="C66" s="308"/>
      <c r="D66" s="113">
        <v>3.2216216216216216</v>
      </c>
      <c r="E66" s="115">
        <v>149</v>
      </c>
      <c r="F66" s="114">
        <v>130</v>
      </c>
      <c r="G66" s="114">
        <v>257</v>
      </c>
      <c r="H66" s="114">
        <v>155</v>
      </c>
      <c r="I66" s="140">
        <v>159</v>
      </c>
      <c r="J66" s="115">
        <v>-10</v>
      </c>
      <c r="K66" s="116">
        <v>-6.2893081761006293</v>
      </c>
    </row>
    <row r="67" spans="1:11" ht="14.1" customHeight="1" x14ac:dyDescent="0.2">
      <c r="A67" s="306" t="s">
        <v>300</v>
      </c>
      <c r="B67" s="307" t="s">
        <v>301</v>
      </c>
      <c r="C67" s="308"/>
      <c r="D67" s="113">
        <v>1.9459459459459461</v>
      </c>
      <c r="E67" s="115">
        <v>90</v>
      </c>
      <c r="F67" s="114">
        <v>96</v>
      </c>
      <c r="G67" s="114">
        <v>193</v>
      </c>
      <c r="H67" s="114">
        <v>128</v>
      </c>
      <c r="I67" s="140">
        <v>115</v>
      </c>
      <c r="J67" s="115">
        <v>-25</v>
      </c>
      <c r="K67" s="116">
        <v>-21.739130434782609</v>
      </c>
    </row>
    <row r="68" spans="1:11" ht="14.1" customHeight="1" x14ac:dyDescent="0.2">
      <c r="A68" s="306" t="s">
        <v>302</v>
      </c>
      <c r="B68" s="307" t="s">
        <v>303</v>
      </c>
      <c r="C68" s="308"/>
      <c r="D68" s="113">
        <v>0.60540540540540544</v>
      </c>
      <c r="E68" s="115">
        <v>28</v>
      </c>
      <c r="F68" s="114">
        <v>24</v>
      </c>
      <c r="G68" s="114">
        <v>43</v>
      </c>
      <c r="H68" s="114">
        <v>21</v>
      </c>
      <c r="I68" s="140">
        <v>34</v>
      </c>
      <c r="J68" s="115">
        <v>-6</v>
      </c>
      <c r="K68" s="116">
        <v>-17.647058823529413</v>
      </c>
    </row>
    <row r="69" spans="1:11" ht="14.1" customHeight="1" x14ac:dyDescent="0.2">
      <c r="A69" s="306">
        <v>83</v>
      </c>
      <c r="B69" s="307" t="s">
        <v>304</v>
      </c>
      <c r="C69" s="308"/>
      <c r="D69" s="113">
        <v>4</v>
      </c>
      <c r="E69" s="115">
        <v>185</v>
      </c>
      <c r="F69" s="114">
        <v>171</v>
      </c>
      <c r="G69" s="114">
        <v>319</v>
      </c>
      <c r="H69" s="114">
        <v>152</v>
      </c>
      <c r="I69" s="140">
        <v>201</v>
      </c>
      <c r="J69" s="115">
        <v>-16</v>
      </c>
      <c r="K69" s="116">
        <v>-7.9601990049751246</v>
      </c>
    </row>
    <row r="70" spans="1:11" ht="14.1" customHeight="1" x14ac:dyDescent="0.2">
      <c r="A70" s="306" t="s">
        <v>305</v>
      </c>
      <c r="B70" s="307" t="s">
        <v>306</v>
      </c>
      <c r="C70" s="308"/>
      <c r="D70" s="113">
        <v>3.4810810810810811</v>
      </c>
      <c r="E70" s="115">
        <v>161</v>
      </c>
      <c r="F70" s="114">
        <v>149</v>
      </c>
      <c r="G70" s="114">
        <v>290</v>
      </c>
      <c r="H70" s="114">
        <v>128</v>
      </c>
      <c r="I70" s="140">
        <v>178</v>
      </c>
      <c r="J70" s="115">
        <v>-17</v>
      </c>
      <c r="K70" s="116">
        <v>-9.5505617977528097</v>
      </c>
    </row>
    <row r="71" spans="1:11" ht="14.1" customHeight="1" x14ac:dyDescent="0.2">
      <c r="A71" s="306"/>
      <c r="B71" s="307" t="s">
        <v>307</v>
      </c>
      <c r="C71" s="308"/>
      <c r="D71" s="113">
        <v>2.0540540540540539</v>
      </c>
      <c r="E71" s="115">
        <v>95</v>
      </c>
      <c r="F71" s="114">
        <v>77</v>
      </c>
      <c r="G71" s="114">
        <v>204</v>
      </c>
      <c r="H71" s="114">
        <v>78</v>
      </c>
      <c r="I71" s="140">
        <v>107</v>
      </c>
      <c r="J71" s="115">
        <v>-12</v>
      </c>
      <c r="K71" s="116">
        <v>-11.214953271028037</v>
      </c>
    </row>
    <row r="72" spans="1:11" ht="14.1" customHeight="1" x14ac:dyDescent="0.2">
      <c r="A72" s="306">
        <v>84</v>
      </c>
      <c r="B72" s="307" t="s">
        <v>308</v>
      </c>
      <c r="C72" s="308"/>
      <c r="D72" s="113">
        <v>1.1675675675675676</v>
      </c>
      <c r="E72" s="115">
        <v>54</v>
      </c>
      <c r="F72" s="114">
        <v>38</v>
      </c>
      <c r="G72" s="114">
        <v>75</v>
      </c>
      <c r="H72" s="114">
        <v>38</v>
      </c>
      <c r="I72" s="140">
        <v>63</v>
      </c>
      <c r="J72" s="115">
        <v>-9</v>
      </c>
      <c r="K72" s="116">
        <v>-14.285714285714286</v>
      </c>
    </row>
    <row r="73" spans="1:11" ht="14.1" customHeight="1" x14ac:dyDescent="0.2">
      <c r="A73" s="306" t="s">
        <v>309</v>
      </c>
      <c r="B73" s="307" t="s">
        <v>310</v>
      </c>
      <c r="C73" s="308"/>
      <c r="D73" s="113">
        <v>0.4756756756756757</v>
      </c>
      <c r="E73" s="115">
        <v>22</v>
      </c>
      <c r="F73" s="114">
        <v>11</v>
      </c>
      <c r="G73" s="114">
        <v>37</v>
      </c>
      <c r="H73" s="114">
        <v>13</v>
      </c>
      <c r="I73" s="140">
        <v>24</v>
      </c>
      <c r="J73" s="115">
        <v>-2</v>
      </c>
      <c r="K73" s="116">
        <v>-8.3333333333333339</v>
      </c>
    </row>
    <row r="74" spans="1:11" ht="14.1" customHeight="1" x14ac:dyDescent="0.2">
      <c r="A74" s="306" t="s">
        <v>311</v>
      </c>
      <c r="B74" s="307" t="s">
        <v>312</v>
      </c>
      <c r="C74" s="308"/>
      <c r="D74" s="113">
        <v>0.32432432432432434</v>
      </c>
      <c r="E74" s="115">
        <v>15</v>
      </c>
      <c r="F74" s="114">
        <v>11</v>
      </c>
      <c r="G74" s="114">
        <v>17</v>
      </c>
      <c r="H74" s="114">
        <v>4</v>
      </c>
      <c r="I74" s="140">
        <v>14</v>
      </c>
      <c r="J74" s="115">
        <v>1</v>
      </c>
      <c r="K74" s="116">
        <v>7.1428571428571432</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0.36756756756756759</v>
      </c>
      <c r="E76" s="115">
        <v>17</v>
      </c>
      <c r="F76" s="114">
        <v>16</v>
      </c>
      <c r="G76" s="114">
        <v>18</v>
      </c>
      <c r="H76" s="114">
        <v>24</v>
      </c>
      <c r="I76" s="140">
        <v>13</v>
      </c>
      <c r="J76" s="115">
        <v>4</v>
      </c>
      <c r="K76" s="116">
        <v>30.76923076923077</v>
      </c>
    </row>
    <row r="77" spans="1:11" ht="14.1" customHeight="1" x14ac:dyDescent="0.2">
      <c r="A77" s="306">
        <v>92</v>
      </c>
      <c r="B77" s="307" t="s">
        <v>316</v>
      </c>
      <c r="C77" s="308"/>
      <c r="D77" s="113">
        <v>0.90810810810810816</v>
      </c>
      <c r="E77" s="115">
        <v>42</v>
      </c>
      <c r="F77" s="114">
        <v>53</v>
      </c>
      <c r="G77" s="114">
        <v>54</v>
      </c>
      <c r="H77" s="114">
        <v>89</v>
      </c>
      <c r="I77" s="140">
        <v>92</v>
      </c>
      <c r="J77" s="115">
        <v>-50</v>
      </c>
      <c r="K77" s="116">
        <v>-54.347826086956523</v>
      </c>
    </row>
    <row r="78" spans="1:11" ht="14.1" customHeight="1" x14ac:dyDescent="0.2">
      <c r="A78" s="306">
        <v>93</v>
      </c>
      <c r="B78" s="307" t="s">
        <v>317</v>
      </c>
      <c r="C78" s="308"/>
      <c r="D78" s="113" t="s">
        <v>514</v>
      </c>
      <c r="E78" s="115" t="s">
        <v>514</v>
      </c>
      <c r="F78" s="114" t="s">
        <v>514</v>
      </c>
      <c r="G78" s="114" t="s">
        <v>514</v>
      </c>
      <c r="H78" s="114" t="s">
        <v>514</v>
      </c>
      <c r="I78" s="140" t="s">
        <v>514</v>
      </c>
      <c r="J78" s="115" t="s">
        <v>514</v>
      </c>
      <c r="K78" s="116" t="s">
        <v>514</v>
      </c>
    </row>
    <row r="79" spans="1:11" ht="14.1" customHeight="1" x14ac:dyDescent="0.2">
      <c r="A79" s="306">
        <v>94</v>
      </c>
      <c r="B79" s="307" t="s">
        <v>318</v>
      </c>
      <c r="C79" s="308"/>
      <c r="D79" s="113">
        <v>0.4756756756756757</v>
      </c>
      <c r="E79" s="115">
        <v>22</v>
      </c>
      <c r="F79" s="114">
        <v>29</v>
      </c>
      <c r="G79" s="114">
        <v>24</v>
      </c>
      <c r="H79" s="114">
        <v>49</v>
      </c>
      <c r="I79" s="140">
        <v>72</v>
      </c>
      <c r="J79" s="115">
        <v>-50</v>
      </c>
      <c r="K79" s="116">
        <v>-69.444444444444443</v>
      </c>
    </row>
    <row r="80" spans="1:11" ht="14.1" customHeight="1" x14ac:dyDescent="0.2">
      <c r="A80" s="306" t="s">
        <v>319</v>
      </c>
      <c r="B80" s="307" t="s">
        <v>320</v>
      </c>
      <c r="C80" s="308"/>
      <c r="D80" s="113">
        <v>0</v>
      </c>
      <c r="E80" s="115">
        <v>0</v>
      </c>
      <c r="F80" s="114">
        <v>0</v>
      </c>
      <c r="G80" s="114" t="s">
        <v>514</v>
      </c>
      <c r="H80" s="114">
        <v>0</v>
      </c>
      <c r="I80" s="140">
        <v>0</v>
      </c>
      <c r="J80" s="115">
        <v>0</v>
      </c>
      <c r="K80" s="116">
        <v>0</v>
      </c>
    </row>
    <row r="81" spans="1:11" ht="14.1" customHeight="1" x14ac:dyDescent="0.2">
      <c r="A81" s="310" t="s">
        <v>321</v>
      </c>
      <c r="B81" s="311" t="s">
        <v>334</v>
      </c>
      <c r="C81" s="312"/>
      <c r="D81" s="125">
        <v>0.62702702702702706</v>
      </c>
      <c r="E81" s="143">
        <v>29</v>
      </c>
      <c r="F81" s="144">
        <v>43</v>
      </c>
      <c r="G81" s="144">
        <v>190</v>
      </c>
      <c r="H81" s="144">
        <v>27</v>
      </c>
      <c r="I81" s="145">
        <v>36</v>
      </c>
      <c r="J81" s="143">
        <v>-7</v>
      </c>
      <c r="K81" s="146">
        <v>-19.444444444444443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5040</v>
      </c>
      <c r="E11" s="114">
        <v>4141</v>
      </c>
      <c r="F11" s="114">
        <v>4625</v>
      </c>
      <c r="G11" s="114">
        <v>3764</v>
      </c>
      <c r="H11" s="140">
        <v>4664</v>
      </c>
      <c r="I11" s="115">
        <v>376</v>
      </c>
      <c r="J11" s="116">
        <v>8.0617495711835332</v>
      </c>
    </row>
    <row r="12" spans="1:15" s="110" customFormat="1" ht="24.95" customHeight="1" x14ac:dyDescent="0.2">
      <c r="A12" s="193" t="s">
        <v>132</v>
      </c>
      <c r="B12" s="194" t="s">
        <v>133</v>
      </c>
      <c r="C12" s="113">
        <v>5.1190476190476186</v>
      </c>
      <c r="D12" s="115">
        <v>258</v>
      </c>
      <c r="E12" s="114">
        <v>298</v>
      </c>
      <c r="F12" s="114">
        <v>281</v>
      </c>
      <c r="G12" s="114">
        <v>260</v>
      </c>
      <c r="H12" s="140">
        <v>222</v>
      </c>
      <c r="I12" s="115">
        <v>36</v>
      </c>
      <c r="J12" s="116">
        <v>16.216216216216218</v>
      </c>
    </row>
    <row r="13" spans="1:15" s="110" customFormat="1" ht="24.95" customHeight="1" x14ac:dyDescent="0.2">
      <c r="A13" s="193" t="s">
        <v>134</v>
      </c>
      <c r="B13" s="199" t="s">
        <v>214</v>
      </c>
      <c r="C13" s="113">
        <v>1.9047619047619047</v>
      </c>
      <c r="D13" s="115">
        <v>96</v>
      </c>
      <c r="E13" s="114">
        <v>44</v>
      </c>
      <c r="F13" s="114">
        <v>46</v>
      </c>
      <c r="G13" s="114">
        <v>45</v>
      </c>
      <c r="H13" s="140">
        <v>78</v>
      </c>
      <c r="I13" s="115">
        <v>18</v>
      </c>
      <c r="J13" s="116">
        <v>23.076923076923077</v>
      </c>
    </row>
    <row r="14" spans="1:15" s="287" customFormat="1" ht="24.95" customHeight="1" x14ac:dyDescent="0.2">
      <c r="A14" s="193" t="s">
        <v>215</v>
      </c>
      <c r="B14" s="199" t="s">
        <v>137</v>
      </c>
      <c r="C14" s="113">
        <v>12.519841269841271</v>
      </c>
      <c r="D14" s="115">
        <v>631</v>
      </c>
      <c r="E14" s="114">
        <v>433</v>
      </c>
      <c r="F14" s="114">
        <v>490</v>
      </c>
      <c r="G14" s="114">
        <v>420</v>
      </c>
      <c r="H14" s="140">
        <v>547</v>
      </c>
      <c r="I14" s="115">
        <v>84</v>
      </c>
      <c r="J14" s="116">
        <v>15.356489945155394</v>
      </c>
      <c r="K14" s="110"/>
      <c r="L14" s="110"/>
      <c r="M14" s="110"/>
      <c r="N14" s="110"/>
      <c r="O14" s="110"/>
    </row>
    <row r="15" spans="1:15" s="110" customFormat="1" ht="24.95" customHeight="1" x14ac:dyDescent="0.2">
      <c r="A15" s="193" t="s">
        <v>216</v>
      </c>
      <c r="B15" s="199" t="s">
        <v>217</v>
      </c>
      <c r="C15" s="113">
        <v>4.5238095238095237</v>
      </c>
      <c r="D15" s="115">
        <v>228</v>
      </c>
      <c r="E15" s="114">
        <v>196</v>
      </c>
      <c r="F15" s="114">
        <v>188</v>
      </c>
      <c r="G15" s="114">
        <v>150</v>
      </c>
      <c r="H15" s="140">
        <v>210</v>
      </c>
      <c r="I15" s="115">
        <v>18</v>
      </c>
      <c r="J15" s="116">
        <v>8.5714285714285712</v>
      </c>
    </row>
    <row r="16" spans="1:15" s="287" customFormat="1" ht="24.95" customHeight="1" x14ac:dyDescent="0.2">
      <c r="A16" s="193" t="s">
        <v>218</v>
      </c>
      <c r="B16" s="199" t="s">
        <v>141</v>
      </c>
      <c r="C16" s="113">
        <v>5.5753968253968251</v>
      </c>
      <c r="D16" s="115">
        <v>281</v>
      </c>
      <c r="E16" s="114">
        <v>139</v>
      </c>
      <c r="F16" s="114">
        <v>194</v>
      </c>
      <c r="G16" s="114">
        <v>154</v>
      </c>
      <c r="H16" s="140">
        <v>196</v>
      </c>
      <c r="I16" s="115">
        <v>85</v>
      </c>
      <c r="J16" s="116">
        <v>43.367346938775512</v>
      </c>
      <c r="K16" s="110"/>
      <c r="L16" s="110"/>
      <c r="M16" s="110"/>
      <c r="N16" s="110"/>
      <c r="O16" s="110"/>
    </row>
    <row r="17" spans="1:15" s="110" customFormat="1" ht="24.95" customHeight="1" x14ac:dyDescent="0.2">
      <c r="A17" s="193" t="s">
        <v>142</v>
      </c>
      <c r="B17" s="199" t="s">
        <v>220</v>
      </c>
      <c r="C17" s="113">
        <v>2.4206349206349205</v>
      </c>
      <c r="D17" s="115">
        <v>122</v>
      </c>
      <c r="E17" s="114">
        <v>98</v>
      </c>
      <c r="F17" s="114">
        <v>108</v>
      </c>
      <c r="G17" s="114">
        <v>116</v>
      </c>
      <c r="H17" s="140">
        <v>141</v>
      </c>
      <c r="I17" s="115">
        <v>-19</v>
      </c>
      <c r="J17" s="116">
        <v>-13.475177304964539</v>
      </c>
    </row>
    <row r="18" spans="1:15" s="287" customFormat="1" ht="24.95" customHeight="1" x14ac:dyDescent="0.2">
      <c r="A18" s="201" t="s">
        <v>144</v>
      </c>
      <c r="B18" s="202" t="s">
        <v>145</v>
      </c>
      <c r="C18" s="113">
        <v>8.9087301587301582</v>
      </c>
      <c r="D18" s="115">
        <v>449</v>
      </c>
      <c r="E18" s="114">
        <v>476</v>
      </c>
      <c r="F18" s="114">
        <v>393</v>
      </c>
      <c r="G18" s="114">
        <v>370</v>
      </c>
      <c r="H18" s="140">
        <v>494</v>
      </c>
      <c r="I18" s="115">
        <v>-45</v>
      </c>
      <c r="J18" s="116">
        <v>-9.1093117408906874</v>
      </c>
      <c r="K18" s="110"/>
      <c r="L18" s="110"/>
      <c r="M18" s="110"/>
      <c r="N18" s="110"/>
      <c r="O18" s="110"/>
    </row>
    <row r="19" spans="1:15" s="110" customFormat="1" ht="24.95" customHeight="1" x14ac:dyDescent="0.2">
      <c r="A19" s="193" t="s">
        <v>146</v>
      </c>
      <c r="B19" s="199" t="s">
        <v>147</v>
      </c>
      <c r="C19" s="113">
        <v>11.527777777777779</v>
      </c>
      <c r="D19" s="115">
        <v>581</v>
      </c>
      <c r="E19" s="114">
        <v>476</v>
      </c>
      <c r="F19" s="114">
        <v>577</v>
      </c>
      <c r="G19" s="114">
        <v>464</v>
      </c>
      <c r="H19" s="140">
        <v>611</v>
      </c>
      <c r="I19" s="115">
        <v>-30</v>
      </c>
      <c r="J19" s="116">
        <v>-4.9099836333878883</v>
      </c>
    </row>
    <row r="20" spans="1:15" s="287" customFormat="1" ht="24.95" customHeight="1" x14ac:dyDescent="0.2">
      <c r="A20" s="193" t="s">
        <v>148</v>
      </c>
      <c r="B20" s="199" t="s">
        <v>149</v>
      </c>
      <c r="C20" s="113">
        <v>7.5396825396825395</v>
      </c>
      <c r="D20" s="115">
        <v>380</v>
      </c>
      <c r="E20" s="114">
        <v>200</v>
      </c>
      <c r="F20" s="114">
        <v>184</v>
      </c>
      <c r="G20" s="114">
        <v>147</v>
      </c>
      <c r="H20" s="140">
        <v>213</v>
      </c>
      <c r="I20" s="115">
        <v>167</v>
      </c>
      <c r="J20" s="116">
        <v>78.403755868544607</v>
      </c>
      <c r="K20" s="110"/>
      <c r="L20" s="110"/>
      <c r="M20" s="110"/>
      <c r="N20" s="110"/>
      <c r="O20" s="110"/>
    </row>
    <row r="21" spans="1:15" s="110" customFormat="1" ht="24.95" customHeight="1" x14ac:dyDescent="0.2">
      <c r="A21" s="201" t="s">
        <v>150</v>
      </c>
      <c r="B21" s="202" t="s">
        <v>151</v>
      </c>
      <c r="C21" s="113">
        <v>4.7023809523809526</v>
      </c>
      <c r="D21" s="115">
        <v>237</v>
      </c>
      <c r="E21" s="114">
        <v>240</v>
      </c>
      <c r="F21" s="114">
        <v>213</v>
      </c>
      <c r="G21" s="114">
        <v>207</v>
      </c>
      <c r="H21" s="140">
        <v>231</v>
      </c>
      <c r="I21" s="115">
        <v>6</v>
      </c>
      <c r="J21" s="116">
        <v>2.5974025974025974</v>
      </c>
    </row>
    <row r="22" spans="1:15" s="110" customFormat="1" ht="24.95" customHeight="1" x14ac:dyDescent="0.2">
      <c r="A22" s="201" t="s">
        <v>152</v>
      </c>
      <c r="B22" s="199" t="s">
        <v>153</v>
      </c>
      <c r="C22" s="113">
        <v>0.59523809523809523</v>
      </c>
      <c r="D22" s="115">
        <v>30</v>
      </c>
      <c r="E22" s="114">
        <v>27</v>
      </c>
      <c r="F22" s="114">
        <v>26</v>
      </c>
      <c r="G22" s="114">
        <v>34</v>
      </c>
      <c r="H22" s="140">
        <v>41</v>
      </c>
      <c r="I22" s="115">
        <v>-11</v>
      </c>
      <c r="J22" s="116">
        <v>-26.829268292682926</v>
      </c>
    </row>
    <row r="23" spans="1:15" s="110" customFormat="1" ht="24.95" customHeight="1" x14ac:dyDescent="0.2">
      <c r="A23" s="193" t="s">
        <v>154</v>
      </c>
      <c r="B23" s="199" t="s">
        <v>155</v>
      </c>
      <c r="C23" s="113">
        <v>0.51587301587301593</v>
      </c>
      <c r="D23" s="115">
        <v>26</v>
      </c>
      <c r="E23" s="114">
        <v>20</v>
      </c>
      <c r="F23" s="114">
        <v>26</v>
      </c>
      <c r="G23" s="114">
        <v>30</v>
      </c>
      <c r="H23" s="140">
        <v>35</v>
      </c>
      <c r="I23" s="115">
        <v>-9</v>
      </c>
      <c r="J23" s="116">
        <v>-25.714285714285715</v>
      </c>
    </row>
    <row r="24" spans="1:15" s="110" customFormat="1" ht="24.95" customHeight="1" x14ac:dyDescent="0.2">
      <c r="A24" s="193" t="s">
        <v>156</v>
      </c>
      <c r="B24" s="199" t="s">
        <v>221</v>
      </c>
      <c r="C24" s="113">
        <v>3.1547619047619047</v>
      </c>
      <c r="D24" s="115">
        <v>159</v>
      </c>
      <c r="E24" s="114">
        <v>106</v>
      </c>
      <c r="F24" s="114">
        <v>119</v>
      </c>
      <c r="G24" s="114">
        <v>86</v>
      </c>
      <c r="H24" s="140">
        <v>112</v>
      </c>
      <c r="I24" s="115">
        <v>47</v>
      </c>
      <c r="J24" s="116">
        <v>41.964285714285715</v>
      </c>
    </row>
    <row r="25" spans="1:15" s="110" customFormat="1" ht="24.95" customHeight="1" x14ac:dyDescent="0.2">
      <c r="A25" s="193" t="s">
        <v>222</v>
      </c>
      <c r="B25" s="204" t="s">
        <v>159</v>
      </c>
      <c r="C25" s="113">
        <v>5.4365079365079367</v>
      </c>
      <c r="D25" s="115">
        <v>274</v>
      </c>
      <c r="E25" s="114">
        <v>273</v>
      </c>
      <c r="F25" s="114">
        <v>282</v>
      </c>
      <c r="G25" s="114">
        <v>246</v>
      </c>
      <c r="H25" s="140">
        <v>346</v>
      </c>
      <c r="I25" s="115">
        <v>-72</v>
      </c>
      <c r="J25" s="116">
        <v>-20.809248554913296</v>
      </c>
    </row>
    <row r="26" spans="1:15" s="110" customFormat="1" ht="24.95" customHeight="1" x14ac:dyDescent="0.2">
      <c r="A26" s="201">
        <v>782.78300000000002</v>
      </c>
      <c r="B26" s="203" t="s">
        <v>160</v>
      </c>
      <c r="C26" s="113">
        <v>8.5714285714285712</v>
      </c>
      <c r="D26" s="115">
        <v>432</v>
      </c>
      <c r="E26" s="114">
        <v>511</v>
      </c>
      <c r="F26" s="114">
        <v>518</v>
      </c>
      <c r="G26" s="114">
        <v>442</v>
      </c>
      <c r="H26" s="140">
        <v>425</v>
      </c>
      <c r="I26" s="115">
        <v>7</v>
      </c>
      <c r="J26" s="116">
        <v>1.6470588235294117</v>
      </c>
    </row>
    <row r="27" spans="1:15" s="110" customFormat="1" ht="24.95" customHeight="1" x14ac:dyDescent="0.2">
      <c r="A27" s="193" t="s">
        <v>161</v>
      </c>
      <c r="B27" s="199" t="s">
        <v>162</v>
      </c>
      <c r="C27" s="113">
        <v>7.5</v>
      </c>
      <c r="D27" s="115">
        <v>378</v>
      </c>
      <c r="E27" s="114">
        <v>130</v>
      </c>
      <c r="F27" s="114">
        <v>234</v>
      </c>
      <c r="G27" s="114">
        <v>157</v>
      </c>
      <c r="H27" s="140">
        <v>196</v>
      </c>
      <c r="I27" s="115">
        <v>182</v>
      </c>
      <c r="J27" s="116">
        <v>92.857142857142861</v>
      </c>
    </row>
    <row r="28" spans="1:15" s="110" customFormat="1" ht="24.95" customHeight="1" x14ac:dyDescent="0.2">
      <c r="A28" s="193" t="s">
        <v>163</v>
      </c>
      <c r="B28" s="199" t="s">
        <v>164</v>
      </c>
      <c r="C28" s="113">
        <v>3.1349206349206349</v>
      </c>
      <c r="D28" s="115">
        <v>158</v>
      </c>
      <c r="E28" s="114">
        <v>104</v>
      </c>
      <c r="F28" s="114">
        <v>187</v>
      </c>
      <c r="G28" s="114">
        <v>100</v>
      </c>
      <c r="H28" s="140">
        <v>129</v>
      </c>
      <c r="I28" s="115">
        <v>29</v>
      </c>
      <c r="J28" s="116">
        <v>22.480620155038761</v>
      </c>
    </row>
    <row r="29" spans="1:15" s="110" customFormat="1" ht="24.95" customHeight="1" x14ac:dyDescent="0.2">
      <c r="A29" s="193">
        <v>86</v>
      </c>
      <c r="B29" s="199" t="s">
        <v>165</v>
      </c>
      <c r="C29" s="113">
        <v>7.837301587301587</v>
      </c>
      <c r="D29" s="115">
        <v>395</v>
      </c>
      <c r="E29" s="114">
        <v>220</v>
      </c>
      <c r="F29" s="114">
        <v>291</v>
      </c>
      <c r="G29" s="114">
        <v>244</v>
      </c>
      <c r="H29" s="140">
        <v>278</v>
      </c>
      <c r="I29" s="115">
        <v>117</v>
      </c>
      <c r="J29" s="116">
        <v>42.086330935251802</v>
      </c>
    </row>
    <row r="30" spans="1:15" s="110" customFormat="1" ht="24.95" customHeight="1" x14ac:dyDescent="0.2">
      <c r="A30" s="193">
        <v>87.88</v>
      </c>
      <c r="B30" s="204" t="s">
        <v>166</v>
      </c>
      <c r="C30" s="113">
        <v>7.0634920634920633</v>
      </c>
      <c r="D30" s="115">
        <v>356</v>
      </c>
      <c r="E30" s="114">
        <v>416</v>
      </c>
      <c r="F30" s="114">
        <v>549</v>
      </c>
      <c r="G30" s="114">
        <v>354</v>
      </c>
      <c r="H30" s="140">
        <v>429</v>
      </c>
      <c r="I30" s="115">
        <v>-73</v>
      </c>
      <c r="J30" s="116">
        <v>-17.016317016317018</v>
      </c>
    </row>
    <row r="31" spans="1:15" s="110" customFormat="1" ht="24.95" customHeight="1" x14ac:dyDescent="0.2">
      <c r="A31" s="193" t="s">
        <v>167</v>
      </c>
      <c r="B31" s="199" t="s">
        <v>168</v>
      </c>
      <c r="C31" s="113">
        <v>3.9682539682539684</v>
      </c>
      <c r="D31" s="115">
        <v>200</v>
      </c>
      <c r="E31" s="114">
        <v>167</v>
      </c>
      <c r="F31" s="114">
        <v>209</v>
      </c>
      <c r="G31" s="114">
        <v>158</v>
      </c>
      <c r="H31" s="140">
        <v>277</v>
      </c>
      <c r="I31" s="115">
        <v>-77</v>
      </c>
      <c r="J31" s="116">
        <v>-27.797833935018051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5.1190476190476186</v>
      </c>
      <c r="D34" s="115">
        <v>258</v>
      </c>
      <c r="E34" s="114">
        <v>298</v>
      </c>
      <c r="F34" s="114">
        <v>281</v>
      </c>
      <c r="G34" s="114">
        <v>260</v>
      </c>
      <c r="H34" s="140">
        <v>222</v>
      </c>
      <c r="I34" s="115">
        <v>36</v>
      </c>
      <c r="J34" s="116">
        <v>16.216216216216218</v>
      </c>
    </row>
    <row r="35" spans="1:10" s="110" customFormat="1" ht="24.95" customHeight="1" x14ac:dyDescent="0.2">
      <c r="A35" s="292" t="s">
        <v>171</v>
      </c>
      <c r="B35" s="293" t="s">
        <v>172</v>
      </c>
      <c r="C35" s="113">
        <v>23.333333333333332</v>
      </c>
      <c r="D35" s="115">
        <v>1176</v>
      </c>
      <c r="E35" s="114">
        <v>953</v>
      </c>
      <c r="F35" s="114">
        <v>929</v>
      </c>
      <c r="G35" s="114">
        <v>835</v>
      </c>
      <c r="H35" s="140">
        <v>1119</v>
      </c>
      <c r="I35" s="115">
        <v>57</v>
      </c>
      <c r="J35" s="116">
        <v>5.0938337801608577</v>
      </c>
    </row>
    <row r="36" spans="1:10" s="110" customFormat="1" ht="24.95" customHeight="1" x14ac:dyDescent="0.2">
      <c r="A36" s="294" t="s">
        <v>173</v>
      </c>
      <c r="B36" s="295" t="s">
        <v>174</v>
      </c>
      <c r="C36" s="125">
        <v>71.547619047619051</v>
      </c>
      <c r="D36" s="143">
        <v>3606</v>
      </c>
      <c r="E36" s="144">
        <v>2890</v>
      </c>
      <c r="F36" s="144">
        <v>3415</v>
      </c>
      <c r="G36" s="144">
        <v>2669</v>
      </c>
      <c r="H36" s="145">
        <v>3323</v>
      </c>
      <c r="I36" s="143">
        <v>283</v>
      </c>
      <c r="J36" s="146">
        <v>8.5164008426120983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5040</v>
      </c>
      <c r="F11" s="264">
        <v>4141</v>
      </c>
      <c r="G11" s="264">
        <v>4625</v>
      </c>
      <c r="H11" s="264">
        <v>3764</v>
      </c>
      <c r="I11" s="265">
        <v>4664</v>
      </c>
      <c r="J11" s="263">
        <v>376</v>
      </c>
      <c r="K11" s="266">
        <v>8.0617495711835332</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22.5</v>
      </c>
      <c r="E13" s="115">
        <v>1134</v>
      </c>
      <c r="F13" s="114">
        <v>1271</v>
      </c>
      <c r="G13" s="114">
        <v>1327</v>
      </c>
      <c r="H13" s="114">
        <v>1098</v>
      </c>
      <c r="I13" s="140">
        <v>1200</v>
      </c>
      <c r="J13" s="115">
        <v>-66</v>
      </c>
      <c r="K13" s="116">
        <v>-5.5</v>
      </c>
    </row>
    <row r="14" spans="1:17" ht="15.95" customHeight="1" x14ac:dyDescent="0.2">
      <c r="A14" s="306" t="s">
        <v>230</v>
      </c>
      <c r="B14" s="307"/>
      <c r="C14" s="308"/>
      <c r="D14" s="113">
        <v>61.408730158730158</v>
      </c>
      <c r="E14" s="115">
        <v>3095</v>
      </c>
      <c r="F14" s="114">
        <v>2313</v>
      </c>
      <c r="G14" s="114">
        <v>2589</v>
      </c>
      <c r="H14" s="114">
        <v>2152</v>
      </c>
      <c r="I14" s="140">
        <v>2720</v>
      </c>
      <c r="J14" s="115">
        <v>375</v>
      </c>
      <c r="K14" s="116">
        <v>13.786764705882353</v>
      </c>
    </row>
    <row r="15" spans="1:17" ht="15.95" customHeight="1" x14ac:dyDescent="0.2">
      <c r="A15" s="306" t="s">
        <v>231</v>
      </c>
      <c r="B15" s="307"/>
      <c r="C15" s="308"/>
      <c r="D15" s="113">
        <v>7.162698412698413</v>
      </c>
      <c r="E15" s="115">
        <v>361</v>
      </c>
      <c r="F15" s="114">
        <v>214</v>
      </c>
      <c r="G15" s="114">
        <v>233</v>
      </c>
      <c r="H15" s="114">
        <v>234</v>
      </c>
      <c r="I15" s="140">
        <v>270</v>
      </c>
      <c r="J15" s="115">
        <v>91</v>
      </c>
      <c r="K15" s="116">
        <v>33.703703703703702</v>
      </c>
    </row>
    <row r="16" spans="1:17" ht="15.95" customHeight="1" x14ac:dyDescent="0.2">
      <c r="A16" s="306" t="s">
        <v>232</v>
      </c>
      <c r="B16" s="307"/>
      <c r="C16" s="308"/>
      <c r="D16" s="113">
        <v>8.2341269841269842</v>
      </c>
      <c r="E16" s="115">
        <v>415</v>
      </c>
      <c r="F16" s="114">
        <v>300</v>
      </c>
      <c r="G16" s="114">
        <v>348</v>
      </c>
      <c r="H16" s="114">
        <v>248</v>
      </c>
      <c r="I16" s="140">
        <v>422</v>
      </c>
      <c r="J16" s="115">
        <v>-7</v>
      </c>
      <c r="K16" s="116">
        <v>-1.6587677725118484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4.3253968253968251</v>
      </c>
      <c r="E18" s="115">
        <v>218</v>
      </c>
      <c r="F18" s="114">
        <v>268</v>
      </c>
      <c r="G18" s="114">
        <v>276</v>
      </c>
      <c r="H18" s="114">
        <v>216</v>
      </c>
      <c r="I18" s="140">
        <v>187</v>
      </c>
      <c r="J18" s="115">
        <v>31</v>
      </c>
      <c r="K18" s="116">
        <v>16.577540106951872</v>
      </c>
    </row>
    <row r="19" spans="1:11" ht="14.1" customHeight="1" x14ac:dyDescent="0.2">
      <c r="A19" s="306" t="s">
        <v>235</v>
      </c>
      <c r="B19" s="307" t="s">
        <v>236</v>
      </c>
      <c r="C19" s="308"/>
      <c r="D19" s="113">
        <v>2.6388888888888888</v>
      </c>
      <c r="E19" s="115">
        <v>133</v>
      </c>
      <c r="F19" s="114">
        <v>195</v>
      </c>
      <c r="G19" s="114">
        <v>192</v>
      </c>
      <c r="H19" s="114">
        <v>141</v>
      </c>
      <c r="I19" s="140">
        <v>108</v>
      </c>
      <c r="J19" s="115">
        <v>25</v>
      </c>
      <c r="K19" s="116">
        <v>23.148148148148149</v>
      </c>
    </row>
    <row r="20" spans="1:11" ht="14.1" customHeight="1" x14ac:dyDescent="0.2">
      <c r="A20" s="306">
        <v>12</v>
      </c>
      <c r="B20" s="307" t="s">
        <v>237</v>
      </c>
      <c r="C20" s="308"/>
      <c r="D20" s="113">
        <v>1.3095238095238095</v>
      </c>
      <c r="E20" s="115">
        <v>66</v>
      </c>
      <c r="F20" s="114">
        <v>60</v>
      </c>
      <c r="G20" s="114">
        <v>60</v>
      </c>
      <c r="H20" s="114">
        <v>68</v>
      </c>
      <c r="I20" s="140">
        <v>88</v>
      </c>
      <c r="J20" s="115">
        <v>-22</v>
      </c>
      <c r="K20" s="116">
        <v>-25</v>
      </c>
    </row>
    <row r="21" spans="1:11" ht="14.1" customHeight="1" x14ac:dyDescent="0.2">
      <c r="A21" s="306">
        <v>21</v>
      </c>
      <c r="B21" s="307" t="s">
        <v>238</v>
      </c>
      <c r="C21" s="308"/>
      <c r="D21" s="113">
        <v>0.73412698412698407</v>
      </c>
      <c r="E21" s="115">
        <v>37</v>
      </c>
      <c r="F21" s="114">
        <v>36</v>
      </c>
      <c r="G21" s="114">
        <v>30</v>
      </c>
      <c r="H21" s="114">
        <v>32</v>
      </c>
      <c r="I21" s="140">
        <v>46</v>
      </c>
      <c r="J21" s="115">
        <v>-9</v>
      </c>
      <c r="K21" s="116">
        <v>-19.565217391304348</v>
      </c>
    </row>
    <row r="22" spans="1:11" ht="14.1" customHeight="1" x14ac:dyDescent="0.2">
      <c r="A22" s="306">
        <v>22</v>
      </c>
      <c r="B22" s="307" t="s">
        <v>239</v>
      </c>
      <c r="C22" s="308"/>
      <c r="D22" s="113">
        <v>2.9365079365079363</v>
      </c>
      <c r="E22" s="115">
        <v>148</v>
      </c>
      <c r="F22" s="114">
        <v>145</v>
      </c>
      <c r="G22" s="114">
        <v>147</v>
      </c>
      <c r="H22" s="114">
        <v>135</v>
      </c>
      <c r="I22" s="140">
        <v>141</v>
      </c>
      <c r="J22" s="115">
        <v>7</v>
      </c>
      <c r="K22" s="116">
        <v>4.9645390070921982</v>
      </c>
    </row>
    <row r="23" spans="1:11" ht="14.1" customHeight="1" x14ac:dyDescent="0.2">
      <c r="A23" s="306">
        <v>23</v>
      </c>
      <c r="B23" s="307" t="s">
        <v>240</v>
      </c>
      <c r="C23" s="308"/>
      <c r="D23" s="113">
        <v>0.27777777777777779</v>
      </c>
      <c r="E23" s="115">
        <v>14</v>
      </c>
      <c r="F23" s="114">
        <v>21</v>
      </c>
      <c r="G23" s="114">
        <v>19</v>
      </c>
      <c r="H23" s="114">
        <v>25</v>
      </c>
      <c r="I23" s="140">
        <v>14</v>
      </c>
      <c r="J23" s="115">
        <v>0</v>
      </c>
      <c r="K23" s="116">
        <v>0</v>
      </c>
    </row>
    <row r="24" spans="1:11" ht="14.1" customHeight="1" x14ac:dyDescent="0.2">
      <c r="A24" s="306">
        <v>24</v>
      </c>
      <c r="B24" s="307" t="s">
        <v>241</v>
      </c>
      <c r="C24" s="308"/>
      <c r="D24" s="113">
        <v>4.3650793650793647</v>
      </c>
      <c r="E24" s="115">
        <v>220</v>
      </c>
      <c r="F24" s="114">
        <v>146</v>
      </c>
      <c r="G24" s="114">
        <v>188</v>
      </c>
      <c r="H24" s="114">
        <v>139</v>
      </c>
      <c r="I24" s="140">
        <v>176</v>
      </c>
      <c r="J24" s="115">
        <v>44</v>
      </c>
      <c r="K24" s="116">
        <v>25</v>
      </c>
    </row>
    <row r="25" spans="1:11" ht="14.1" customHeight="1" x14ac:dyDescent="0.2">
      <c r="A25" s="306">
        <v>25</v>
      </c>
      <c r="B25" s="307" t="s">
        <v>242</v>
      </c>
      <c r="C25" s="308"/>
      <c r="D25" s="113">
        <v>5.496031746031746</v>
      </c>
      <c r="E25" s="115">
        <v>277</v>
      </c>
      <c r="F25" s="114">
        <v>142</v>
      </c>
      <c r="G25" s="114">
        <v>136</v>
      </c>
      <c r="H25" s="114">
        <v>132</v>
      </c>
      <c r="I25" s="140">
        <v>216</v>
      </c>
      <c r="J25" s="115">
        <v>61</v>
      </c>
      <c r="K25" s="116">
        <v>28.24074074074074</v>
      </c>
    </row>
    <row r="26" spans="1:11" ht="14.1" customHeight="1" x14ac:dyDescent="0.2">
      <c r="A26" s="306">
        <v>26</v>
      </c>
      <c r="B26" s="307" t="s">
        <v>243</v>
      </c>
      <c r="C26" s="308"/>
      <c r="D26" s="113">
        <v>2.8373015873015874</v>
      </c>
      <c r="E26" s="115">
        <v>143</v>
      </c>
      <c r="F26" s="114">
        <v>80</v>
      </c>
      <c r="G26" s="114">
        <v>102</v>
      </c>
      <c r="H26" s="114">
        <v>78</v>
      </c>
      <c r="I26" s="140">
        <v>116</v>
      </c>
      <c r="J26" s="115">
        <v>27</v>
      </c>
      <c r="K26" s="116">
        <v>23.275862068965516</v>
      </c>
    </row>
    <row r="27" spans="1:11" ht="14.1" customHeight="1" x14ac:dyDescent="0.2">
      <c r="A27" s="306">
        <v>27</v>
      </c>
      <c r="B27" s="307" t="s">
        <v>244</v>
      </c>
      <c r="C27" s="308"/>
      <c r="D27" s="113">
        <v>1.0317460317460319</v>
      </c>
      <c r="E27" s="115">
        <v>52</v>
      </c>
      <c r="F27" s="114">
        <v>30</v>
      </c>
      <c r="G27" s="114">
        <v>46</v>
      </c>
      <c r="H27" s="114">
        <v>24</v>
      </c>
      <c r="I27" s="140">
        <v>54</v>
      </c>
      <c r="J27" s="115">
        <v>-2</v>
      </c>
      <c r="K27" s="116">
        <v>-3.7037037037037037</v>
      </c>
    </row>
    <row r="28" spans="1:11" ht="14.1" customHeight="1" x14ac:dyDescent="0.2">
      <c r="A28" s="306">
        <v>28</v>
      </c>
      <c r="B28" s="307" t="s">
        <v>245</v>
      </c>
      <c r="C28" s="308"/>
      <c r="D28" s="113">
        <v>0.17857142857142858</v>
      </c>
      <c r="E28" s="115">
        <v>9</v>
      </c>
      <c r="F28" s="114">
        <v>11</v>
      </c>
      <c r="G28" s="114">
        <v>6</v>
      </c>
      <c r="H28" s="114" t="s">
        <v>514</v>
      </c>
      <c r="I28" s="140">
        <v>6</v>
      </c>
      <c r="J28" s="115">
        <v>3</v>
      </c>
      <c r="K28" s="116">
        <v>50</v>
      </c>
    </row>
    <row r="29" spans="1:11" ht="14.1" customHeight="1" x14ac:dyDescent="0.2">
      <c r="A29" s="306">
        <v>29</v>
      </c>
      <c r="B29" s="307" t="s">
        <v>246</v>
      </c>
      <c r="C29" s="308"/>
      <c r="D29" s="113">
        <v>4.7420634920634921</v>
      </c>
      <c r="E29" s="115">
        <v>239</v>
      </c>
      <c r="F29" s="114">
        <v>213</v>
      </c>
      <c r="G29" s="114">
        <v>218</v>
      </c>
      <c r="H29" s="114">
        <v>187</v>
      </c>
      <c r="I29" s="140">
        <v>219</v>
      </c>
      <c r="J29" s="115">
        <v>20</v>
      </c>
      <c r="K29" s="116">
        <v>9.1324200913242013</v>
      </c>
    </row>
    <row r="30" spans="1:11" ht="14.1" customHeight="1" x14ac:dyDescent="0.2">
      <c r="A30" s="306" t="s">
        <v>247</v>
      </c>
      <c r="B30" s="307" t="s">
        <v>248</v>
      </c>
      <c r="C30" s="308"/>
      <c r="D30" s="113">
        <v>2.5198412698412698</v>
      </c>
      <c r="E30" s="115">
        <v>127</v>
      </c>
      <c r="F30" s="114">
        <v>103</v>
      </c>
      <c r="G30" s="114">
        <v>115</v>
      </c>
      <c r="H30" s="114" t="s">
        <v>514</v>
      </c>
      <c r="I30" s="140" t="s">
        <v>514</v>
      </c>
      <c r="J30" s="115" t="s">
        <v>514</v>
      </c>
      <c r="K30" s="116" t="s">
        <v>514</v>
      </c>
    </row>
    <row r="31" spans="1:11" ht="14.1" customHeight="1" x14ac:dyDescent="0.2">
      <c r="A31" s="306" t="s">
        <v>249</v>
      </c>
      <c r="B31" s="307" t="s">
        <v>250</v>
      </c>
      <c r="C31" s="308"/>
      <c r="D31" s="113" t="s">
        <v>514</v>
      </c>
      <c r="E31" s="115" t="s">
        <v>514</v>
      </c>
      <c r="F31" s="114">
        <v>107</v>
      </c>
      <c r="G31" s="114">
        <v>103</v>
      </c>
      <c r="H31" s="114">
        <v>110</v>
      </c>
      <c r="I31" s="140">
        <v>121</v>
      </c>
      <c r="J31" s="115" t="s">
        <v>514</v>
      </c>
      <c r="K31" s="116" t="s">
        <v>514</v>
      </c>
    </row>
    <row r="32" spans="1:11" ht="14.1" customHeight="1" x14ac:dyDescent="0.2">
      <c r="A32" s="306">
        <v>31</v>
      </c>
      <c r="B32" s="307" t="s">
        <v>251</v>
      </c>
      <c r="C32" s="308"/>
      <c r="D32" s="113">
        <v>0.45634920634920634</v>
      </c>
      <c r="E32" s="115">
        <v>23</v>
      </c>
      <c r="F32" s="114">
        <v>23</v>
      </c>
      <c r="G32" s="114">
        <v>15</v>
      </c>
      <c r="H32" s="114">
        <v>16</v>
      </c>
      <c r="I32" s="140">
        <v>13</v>
      </c>
      <c r="J32" s="115">
        <v>10</v>
      </c>
      <c r="K32" s="116">
        <v>76.92307692307692</v>
      </c>
    </row>
    <row r="33" spans="1:11" ht="14.1" customHeight="1" x14ac:dyDescent="0.2">
      <c r="A33" s="306">
        <v>32</v>
      </c>
      <c r="B33" s="307" t="s">
        <v>252</v>
      </c>
      <c r="C33" s="308"/>
      <c r="D33" s="113">
        <v>2.996031746031746</v>
      </c>
      <c r="E33" s="115">
        <v>151</v>
      </c>
      <c r="F33" s="114">
        <v>260</v>
      </c>
      <c r="G33" s="114">
        <v>171</v>
      </c>
      <c r="H33" s="114">
        <v>164</v>
      </c>
      <c r="I33" s="140">
        <v>204</v>
      </c>
      <c r="J33" s="115">
        <v>-53</v>
      </c>
      <c r="K33" s="116">
        <v>-25.980392156862745</v>
      </c>
    </row>
    <row r="34" spans="1:11" ht="14.1" customHeight="1" x14ac:dyDescent="0.2">
      <c r="A34" s="306">
        <v>33</v>
      </c>
      <c r="B34" s="307" t="s">
        <v>253</v>
      </c>
      <c r="C34" s="308"/>
      <c r="D34" s="113">
        <v>1.7261904761904763</v>
      </c>
      <c r="E34" s="115">
        <v>87</v>
      </c>
      <c r="F34" s="114">
        <v>83</v>
      </c>
      <c r="G34" s="114">
        <v>72</v>
      </c>
      <c r="H34" s="114">
        <v>49</v>
      </c>
      <c r="I34" s="140">
        <v>92</v>
      </c>
      <c r="J34" s="115">
        <v>-5</v>
      </c>
      <c r="K34" s="116">
        <v>-5.4347826086956523</v>
      </c>
    </row>
    <row r="35" spans="1:11" ht="14.1" customHeight="1" x14ac:dyDescent="0.2">
      <c r="A35" s="306">
        <v>34</v>
      </c>
      <c r="B35" s="307" t="s">
        <v>254</v>
      </c>
      <c r="C35" s="308"/>
      <c r="D35" s="113">
        <v>3.3333333333333335</v>
      </c>
      <c r="E35" s="115">
        <v>168</v>
      </c>
      <c r="F35" s="114">
        <v>121</v>
      </c>
      <c r="G35" s="114">
        <v>97</v>
      </c>
      <c r="H35" s="114">
        <v>108</v>
      </c>
      <c r="I35" s="140">
        <v>145</v>
      </c>
      <c r="J35" s="115">
        <v>23</v>
      </c>
      <c r="K35" s="116">
        <v>15.862068965517242</v>
      </c>
    </row>
    <row r="36" spans="1:11" ht="14.1" customHeight="1" x14ac:dyDescent="0.2">
      <c r="A36" s="306">
        <v>41</v>
      </c>
      <c r="B36" s="307" t="s">
        <v>255</v>
      </c>
      <c r="C36" s="308"/>
      <c r="D36" s="113">
        <v>0.81349206349206349</v>
      </c>
      <c r="E36" s="115">
        <v>41</v>
      </c>
      <c r="F36" s="114">
        <v>40</v>
      </c>
      <c r="G36" s="114">
        <v>42</v>
      </c>
      <c r="H36" s="114">
        <v>36</v>
      </c>
      <c r="I36" s="140">
        <v>59</v>
      </c>
      <c r="J36" s="115">
        <v>-18</v>
      </c>
      <c r="K36" s="116">
        <v>-30.508474576271187</v>
      </c>
    </row>
    <row r="37" spans="1:11" ht="14.1" customHeight="1" x14ac:dyDescent="0.2">
      <c r="A37" s="306">
        <v>42</v>
      </c>
      <c r="B37" s="307" t="s">
        <v>256</v>
      </c>
      <c r="C37" s="308"/>
      <c r="D37" s="113" t="s">
        <v>514</v>
      </c>
      <c r="E37" s="115" t="s">
        <v>514</v>
      </c>
      <c r="F37" s="114" t="s">
        <v>514</v>
      </c>
      <c r="G37" s="114">
        <v>4</v>
      </c>
      <c r="H37" s="114" t="s">
        <v>514</v>
      </c>
      <c r="I37" s="140">
        <v>5</v>
      </c>
      <c r="J37" s="115" t="s">
        <v>514</v>
      </c>
      <c r="K37" s="116" t="s">
        <v>514</v>
      </c>
    </row>
    <row r="38" spans="1:11" ht="14.1" customHeight="1" x14ac:dyDescent="0.2">
      <c r="A38" s="306">
        <v>43</v>
      </c>
      <c r="B38" s="307" t="s">
        <v>257</v>
      </c>
      <c r="C38" s="308"/>
      <c r="D38" s="113">
        <v>0.7142857142857143</v>
      </c>
      <c r="E38" s="115">
        <v>36</v>
      </c>
      <c r="F38" s="114">
        <v>7</v>
      </c>
      <c r="G38" s="114">
        <v>14</v>
      </c>
      <c r="H38" s="114">
        <v>9</v>
      </c>
      <c r="I38" s="140">
        <v>10</v>
      </c>
      <c r="J38" s="115">
        <v>26</v>
      </c>
      <c r="K38" s="116" t="s">
        <v>515</v>
      </c>
    </row>
    <row r="39" spans="1:11" ht="14.1" customHeight="1" x14ac:dyDescent="0.2">
      <c r="A39" s="306">
        <v>51</v>
      </c>
      <c r="B39" s="307" t="s">
        <v>258</v>
      </c>
      <c r="C39" s="308"/>
      <c r="D39" s="113">
        <v>7.9761904761904763</v>
      </c>
      <c r="E39" s="115">
        <v>402</v>
      </c>
      <c r="F39" s="114">
        <v>322</v>
      </c>
      <c r="G39" s="114">
        <v>407</v>
      </c>
      <c r="H39" s="114">
        <v>345</v>
      </c>
      <c r="I39" s="140">
        <v>363</v>
      </c>
      <c r="J39" s="115">
        <v>39</v>
      </c>
      <c r="K39" s="116">
        <v>10.743801652892563</v>
      </c>
    </row>
    <row r="40" spans="1:11" ht="14.1" customHeight="1" x14ac:dyDescent="0.2">
      <c r="A40" s="306" t="s">
        <v>259</v>
      </c>
      <c r="B40" s="307" t="s">
        <v>260</v>
      </c>
      <c r="C40" s="308"/>
      <c r="D40" s="113">
        <v>6.3492063492063489</v>
      </c>
      <c r="E40" s="115">
        <v>320</v>
      </c>
      <c r="F40" s="114">
        <v>308</v>
      </c>
      <c r="G40" s="114">
        <v>386</v>
      </c>
      <c r="H40" s="114">
        <v>324</v>
      </c>
      <c r="I40" s="140">
        <v>343</v>
      </c>
      <c r="J40" s="115">
        <v>-23</v>
      </c>
      <c r="K40" s="116">
        <v>-6.7055393586005829</v>
      </c>
    </row>
    <row r="41" spans="1:11" ht="14.1" customHeight="1" x14ac:dyDescent="0.2">
      <c r="A41" s="306"/>
      <c r="B41" s="307" t="s">
        <v>261</v>
      </c>
      <c r="C41" s="308"/>
      <c r="D41" s="113">
        <v>5.0198412698412698</v>
      </c>
      <c r="E41" s="115">
        <v>253</v>
      </c>
      <c r="F41" s="114">
        <v>234</v>
      </c>
      <c r="G41" s="114">
        <v>308</v>
      </c>
      <c r="H41" s="114">
        <v>264</v>
      </c>
      <c r="I41" s="140">
        <v>266</v>
      </c>
      <c r="J41" s="115">
        <v>-13</v>
      </c>
      <c r="K41" s="116">
        <v>-4.8872180451127818</v>
      </c>
    </row>
    <row r="42" spans="1:11" ht="14.1" customHeight="1" x14ac:dyDescent="0.2">
      <c r="A42" s="306">
        <v>52</v>
      </c>
      <c r="B42" s="307" t="s">
        <v>262</v>
      </c>
      <c r="C42" s="308"/>
      <c r="D42" s="113">
        <v>7.8174603174603172</v>
      </c>
      <c r="E42" s="115">
        <v>394</v>
      </c>
      <c r="F42" s="114">
        <v>244</v>
      </c>
      <c r="G42" s="114">
        <v>162</v>
      </c>
      <c r="H42" s="114">
        <v>183</v>
      </c>
      <c r="I42" s="140">
        <v>260</v>
      </c>
      <c r="J42" s="115">
        <v>134</v>
      </c>
      <c r="K42" s="116">
        <v>51.53846153846154</v>
      </c>
    </row>
    <row r="43" spans="1:11" ht="14.1" customHeight="1" x14ac:dyDescent="0.2">
      <c r="A43" s="306" t="s">
        <v>263</v>
      </c>
      <c r="B43" s="307" t="s">
        <v>264</v>
      </c>
      <c r="C43" s="308"/>
      <c r="D43" s="113">
        <v>6.2698412698412698</v>
      </c>
      <c r="E43" s="115">
        <v>316</v>
      </c>
      <c r="F43" s="114">
        <v>169</v>
      </c>
      <c r="G43" s="114">
        <v>121</v>
      </c>
      <c r="H43" s="114">
        <v>136</v>
      </c>
      <c r="I43" s="140">
        <v>181</v>
      </c>
      <c r="J43" s="115">
        <v>135</v>
      </c>
      <c r="K43" s="116">
        <v>74.585635359116026</v>
      </c>
    </row>
    <row r="44" spans="1:11" ht="14.1" customHeight="1" x14ac:dyDescent="0.2">
      <c r="A44" s="306">
        <v>53</v>
      </c>
      <c r="B44" s="307" t="s">
        <v>265</v>
      </c>
      <c r="C44" s="308"/>
      <c r="D44" s="113">
        <v>1.4682539682539681</v>
      </c>
      <c r="E44" s="115">
        <v>74</v>
      </c>
      <c r="F44" s="114">
        <v>44</v>
      </c>
      <c r="G44" s="114">
        <v>58</v>
      </c>
      <c r="H44" s="114">
        <v>50</v>
      </c>
      <c r="I44" s="140">
        <v>50</v>
      </c>
      <c r="J44" s="115">
        <v>24</v>
      </c>
      <c r="K44" s="116">
        <v>48</v>
      </c>
    </row>
    <row r="45" spans="1:11" ht="14.1" customHeight="1" x14ac:dyDescent="0.2">
      <c r="A45" s="306" t="s">
        <v>266</v>
      </c>
      <c r="B45" s="307" t="s">
        <v>267</v>
      </c>
      <c r="C45" s="308"/>
      <c r="D45" s="113">
        <v>1.3888888888888888</v>
      </c>
      <c r="E45" s="115">
        <v>70</v>
      </c>
      <c r="F45" s="114">
        <v>43</v>
      </c>
      <c r="G45" s="114">
        <v>58</v>
      </c>
      <c r="H45" s="114">
        <v>48</v>
      </c>
      <c r="I45" s="140">
        <v>48</v>
      </c>
      <c r="J45" s="115">
        <v>22</v>
      </c>
      <c r="K45" s="116">
        <v>45.833333333333336</v>
      </c>
    </row>
    <row r="46" spans="1:11" ht="14.1" customHeight="1" x14ac:dyDescent="0.2">
      <c r="A46" s="306">
        <v>54</v>
      </c>
      <c r="B46" s="307" t="s">
        <v>268</v>
      </c>
      <c r="C46" s="308"/>
      <c r="D46" s="113">
        <v>2.7777777777777777</v>
      </c>
      <c r="E46" s="115">
        <v>140</v>
      </c>
      <c r="F46" s="114">
        <v>153</v>
      </c>
      <c r="G46" s="114">
        <v>167</v>
      </c>
      <c r="H46" s="114">
        <v>144</v>
      </c>
      <c r="I46" s="140">
        <v>171</v>
      </c>
      <c r="J46" s="115">
        <v>-31</v>
      </c>
      <c r="K46" s="116">
        <v>-18.128654970760234</v>
      </c>
    </row>
    <row r="47" spans="1:11" ht="14.1" customHeight="1" x14ac:dyDescent="0.2">
      <c r="A47" s="306">
        <v>61</v>
      </c>
      <c r="B47" s="307" t="s">
        <v>269</v>
      </c>
      <c r="C47" s="308"/>
      <c r="D47" s="113">
        <v>1.1309523809523809</v>
      </c>
      <c r="E47" s="115">
        <v>57</v>
      </c>
      <c r="F47" s="114">
        <v>42</v>
      </c>
      <c r="G47" s="114">
        <v>59</v>
      </c>
      <c r="H47" s="114">
        <v>56</v>
      </c>
      <c r="I47" s="140">
        <v>46</v>
      </c>
      <c r="J47" s="115">
        <v>11</v>
      </c>
      <c r="K47" s="116">
        <v>23.913043478260871</v>
      </c>
    </row>
    <row r="48" spans="1:11" ht="14.1" customHeight="1" x14ac:dyDescent="0.2">
      <c r="A48" s="306">
        <v>62</v>
      </c>
      <c r="B48" s="307" t="s">
        <v>270</v>
      </c>
      <c r="C48" s="308"/>
      <c r="D48" s="113">
        <v>6.8253968253968251</v>
      </c>
      <c r="E48" s="115">
        <v>344</v>
      </c>
      <c r="F48" s="114">
        <v>333</v>
      </c>
      <c r="G48" s="114">
        <v>406</v>
      </c>
      <c r="H48" s="114">
        <v>282</v>
      </c>
      <c r="I48" s="140">
        <v>344</v>
      </c>
      <c r="J48" s="115">
        <v>0</v>
      </c>
      <c r="K48" s="116">
        <v>0</v>
      </c>
    </row>
    <row r="49" spans="1:11" ht="14.1" customHeight="1" x14ac:dyDescent="0.2">
      <c r="A49" s="306">
        <v>63</v>
      </c>
      <c r="B49" s="307" t="s">
        <v>271</v>
      </c>
      <c r="C49" s="308"/>
      <c r="D49" s="113">
        <v>3.5515873015873014</v>
      </c>
      <c r="E49" s="115">
        <v>179</v>
      </c>
      <c r="F49" s="114">
        <v>174</v>
      </c>
      <c r="G49" s="114">
        <v>190</v>
      </c>
      <c r="H49" s="114">
        <v>122</v>
      </c>
      <c r="I49" s="140">
        <v>143</v>
      </c>
      <c r="J49" s="115">
        <v>36</v>
      </c>
      <c r="K49" s="116">
        <v>25.174825174825173</v>
      </c>
    </row>
    <row r="50" spans="1:11" ht="14.1" customHeight="1" x14ac:dyDescent="0.2">
      <c r="A50" s="306" t="s">
        <v>272</v>
      </c>
      <c r="B50" s="307" t="s">
        <v>273</v>
      </c>
      <c r="C50" s="308"/>
      <c r="D50" s="113">
        <v>0.5357142857142857</v>
      </c>
      <c r="E50" s="115">
        <v>27</v>
      </c>
      <c r="F50" s="114">
        <v>20</v>
      </c>
      <c r="G50" s="114">
        <v>29</v>
      </c>
      <c r="H50" s="114">
        <v>26</v>
      </c>
      <c r="I50" s="140">
        <v>23</v>
      </c>
      <c r="J50" s="115">
        <v>4</v>
      </c>
      <c r="K50" s="116">
        <v>17.391304347826086</v>
      </c>
    </row>
    <row r="51" spans="1:11" ht="14.1" customHeight="1" x14ac:dyDescent="0.2">
      <c r="A51" s="306" t="s">
        <v>274</v>
      </c>
      <c r="B51" s="307" t="s">
        <v>275</v>
      </c>
      <c r="C51" s="308"/>
      <c r="D51" s="113">
        <v>2.9166666666666665</v>
      </c>
      <c r="E51" s="115">
        <v>147</v>
      </c>
      <c r="F51" s="114">
        <v>130</v>
      </c>
      <c r="G51" s="114">
        <v>100</v>
      </c>
      <c r="H51" s="114">
        <v>84</v>
      </c>
      <c r="I51" s="140">
        <v>112</v>
      </c>
      <c r="J51" s="115">
        <v>35</v>
      </c>
      <c r="K51" s="116">
        <v>31.25</v>
      </c>
    </row>
    <row r="52" spans="1:11" ht="14.1" customHeight="1" x14ac:dyDescent="0.2">
      <c r="A52" s="306">
        <v>71</v>
      </c>
      <c r="B52" s="307" t="s">
        <v>276</v>
      </c>
      <c r="C52" s="308"/>
      <c r="D52" s="113">
        <v>7.3015873015873014</v>
      </c>
      <c r="E52" s="115">
        <v>368</v>
      </c>
      <c r="F52" s="114">
        <v>213</v>
      </c>
      <c r="G52" s="114">
        <v>252</v>
      </c>
      <c r="H52" s="114">
        <v>238</v>
      </c>
      <c r="I52" s="140">
        <v>330</v>
      </c>
      <c r="J52" s="115">
        <v>38</v>
      </c>
      <c r="K52" s="116">
        <v>11.515151515151516</v>
      </c>
    </row>
    <row r="53" spans="1:11" ht="14.1" customHeight="1" x14ac:dyDescent="0.2">
      <c r="A53" s="306" t="s">
        <v>277</v>
      </c>
      <c r="B53" s="307" t="s">
        <v>278</v>
      </c>
      <c r="C53" s="308"/>
      <c r="D53" s="113">
        <v>2.1825396825396823</v>
      </c>
      <c r="E53" s="115">
        <v>110</v>
      </c>
      <c r="F53" s="114">
        <v>59</v>
      </c>
      <c r="G53" s="114">
        <v>74</v>
      </c>
      <c r="H53" s="114">
        <v>75</v>
      </c>
      <c r="I53" s="140">
        <v>116</v>
      </c>
      <c r="J53" s="115">
        <v>-6</v>
      </c>
      <c r="K53" s="116">
        <v>-5.1724137931034484</v>
      </c>
    </row>
    <row r="54" spans="1:11" ht="14.1" customHeight="1" x14ac:dyDescent="0.2">
      <c r="A54" s="306" t="s">
        <v>279</v>
      </c>
      <c r="B54" s="307" t="s">
        <v>280</v>
      </c>
      <c r="C54" s="308"/>
      <c r="D54" s="113">
        <v>4.2857142857142856</v>
      </c>
      <c r="E54" s="115">
        <v>216</v>
      </c>
      <c r="F54" s="114">
        <v>137</v>
      </c>
      <c r="G54" s="114">
        <v>157</v>
      </c>
      <c r="H54" s="114">
        <v>139</v>
      </c>
      <c r="I54" s="140">
        <v>188</v>
      </c>
      <c r="J54" s="115">
        <v>28</v>
      </c>
      <c r="K54" s="116">
        <v>14.893617021276595</v>
      </c>
    </row>
    <row r="55" spans="1:11" ht="14.1" customHeight="1" x14ac:dyDescent="0.2">
      <c r="A55" s="306">
        <v>72</v>
      </c>
      <c r="B55" s="307" t="s">
        <v>281</v>
      </c>
      <c r="C55" s="308"/>
      <c r="D55" s="113">
        <v>1.5277777777777777</v>
      </c>
      <c r="E55" s="115">
        <v>77</v>
      </c>
      <c r="F55" s="114">
        <v>55</v>
      </c>
      <c r="G55" s="114">
        <v>59</v>
      </c>
      <c r="H55" s="114">
        <v>54</v>
      </c>
      <c r="I55" s="140">
        <v>51</v>
      </c>
      <c r="J55" s="115">
        <v>26</v>
      </c>
      <c r="K55" s="116">
        <v>50.980392156862742</v>
      </c>
    </row>
    <row r="56" spans="1:11" ht="14.1" customHeight="1" x14ac:dyDescent="0.2">
      <c r="A56" s="306" t="s">
        <v>282</v>
      </c>
      <c r="B56" s="307" t="s">
        <v>283</v>
      </c>
      <c r="C56" s="308"/>
      <c r="D56" s="113">
        <v>0.33730158730158732</v>
      </c>
      <c r="E56" s="115">
        <v>17</v>
      </c>
      <c r="F56" s="114">
        <v>10</v>
      </c>
      <c r="G56" s="114">
        <v>17</v>
      </c>
      <c r="H56" s="114">
        <v>23</v>
      </c>
      <c r="I56" s="140">
        <v>23</v>
      </c>
      <c r="J56" s="115">
        <v>-6</v>
      </c>
      <c r="K56" s="116">
        <v>-26.086956521739129</v>
      </c>
    </row>
    <row r="57" spans="1:11" ht="14.1" customHeight="1" x14ac:dyDescent="0.2">
      <c r="A57" s="306" t="s">
        <v>284</v>
      </c>
      <c r="B57" s="307" t="s">
        <v>285</v>
      </c>
      <c r="C57" s="308"/>
      <c r="D57" s="113">
        <v>0.81349206349206349</v>
      </c>
      <c r="E57" s="115">
        <v>41</v>
      </c>
      <c r="F57" s="114">
        <v>34</v>
      </c>
      <c r="G57" s="114">
        <v>27</v>
      </c>
      <c r="H57" s="114">
        <v>22</v>
      </c>
      <c r="I57" s="140">
        <v>23</v>
      </c>
      <c r="J57" s="115">
        <v>18</v>
      </c>
      <c r="K57" s="116">
        <v>78.260869565217391</v>
      </c>
    </row>
    <row r="58" spans="1:11" ht="14.1" customHeight="1" x14ac:dyDescent="0.2">
      <c r="A58" s="306">
        <v>73</v>
      </c>
      <c r="B58" s="307" t="s">
        <v>286</v>
      </c>
      <c r="C58" s="308"/>
      <c r="D58" s="113">
        <v>1.4682539682539681</v>
      </c>
      <c r="E58" s="115">
        <v>74</v>
      </c>
      <c r="F58" s="114">
        <v>52</v>
      </c>
      <c r="G58" s="114">
        <v>71</v>
      </c>
      <c r="H58" s="114">
        <v>57</v>
      </c>
      <c r="I58" s="140">
        <v>64</v>
      </c>
      <c r="J58" s="115">
        <v>10</v>
      </c>
      <c r="K58" s="116">
        <v>15.625</v>
      </c>
    </row>
    <row r="59" spans="1:11" ht="14.1" customHeight="1" x14ac:dyDescent="0.2">
      <c r="A59" s="306" t="s">
        <v>287</v>
      </c>
      <c r="B59" s="307" t="s">
        <v>288</v>
      </c>
      <c r="C59" s="308"/>
      <c r="D59" s="113">
        <v>1.2103174603174602</v>
      </c>
      <c r="E59" s="115">
        <v>61</v>
      </c>
      <c r="F59" s="114">
        <v>43</v>
      </c>
      <c r="G59" s="114">
        <v>61</v>
      </c>
      <c r="H59" s="114">
        <v>47</v>
      </c>
      <c r="I59" s="140">
        <v>51</v>
      </c>
      <c r="J59" s="115">
        <v>10</v>
      </c>
      <c r="K59" s="116">
        <v>19.607843137254903</v>
      </c>
    </row>
    <row r="60" spans="1:11" ht="14.1" customHeight="1" x14ac:dyDescent="0.2">
      <c r="A60" s="306">
        <v>81</v>
      </c>
      <c r="B60" s="307" t="s">
        <v>289</v>
      </c>
      <c r="C60" s="308"/>
      <c r="D60" s="113">
        <v>7.8571428571428568</v>
      </c>
      <c r="E60" s="115">
        <v>396</v>
      </c>
      <c r="F60" s="114">
        <v>271</v>
      </c>
      <c r="G60" s="114">
        <v>334</v>
      </c>
      <c r="H60" s="114">
        <v>296</v>
      </c>
      <c r="I60" s="140">
        <v>336</v>
      </c>
      <c r="J60" s="115">
        <v>60</v>
      </c>
      <c r="K60" s="116">
        <v>17.857142857142858</v>
      </c>
    </row>
    <row r="61" spans="1:11" ht="14.1" customHeight="1" x14ac:dyDescent="0.2">
      <c r="A61" s="306" t="s">
        <v>290</v>
      </c>
      <c r="B61" s="307" t="s">
        <v>291</v>
      </c>
      <c r="C61" s="308"/>
      <c r="D61" s="113">
        <v>1.3888888888888888</v>
      </c>
      <c r="E61" s="115">
        <v>70</v>
      </c>
      <c r="F61" s="114">
        <v>48</v>
      </c>
      <c r="G61" s="114">
        <v>37</v>
      </c>
      <c r="H61" s="114">
        <v>69</v>
      </c>
      <c r="I61" s="140">
        <v>68</v>
      </c>
      <c r="J61" s="115">
        <v>2</v>
      </c>
      <c r="K61" s="116">
        <v>2.9411764705882355</v>
      </c>
    </row>
    <row r="62" spans="1:11" ht="14.1" customHeight="1" x14ac:dyDescent="0.2">
      <c r="A62" s="306" t="s">
        <v>292</v>
      </c>
      <c r="B62" s="307" t="s">
        <v>293</v>
      </c>
      <c r="C62" s="308"/>
      <c r="D62" s="113">
        <v>2.6190476190476191</v>
      </c>
      <c r="E62" s="115">
        <v>132</v>
      </c>
      <c r="F62" s="114">
        <v>116</v>
      </c>
      <c r="G62" s="114">
        <v>167</v>
      </c>
      <c r="H62" s="114">
        <v>109</v>
      </c>
      <c r="I62" s="140">
        <v>128</v>
      </c>
      <c r="J62" s="115">
        <v>4</v>
      </c>
      <c r="K62" s="116">
        <v>3.125</v>
      </c>
    </row>
    <row r="63" spans="1:11" ht="14.1" customHeight="1" x14ac:dyDescent="0.2">
      <c r="A63" s="306"/>
      <c r="B63" s="307" t="s">
        <v>294</v>
      </c>
      <c r="C63" s="308"/>
      <c r="D63" s="113">
        <v>2.4007936507936507</v>
      </c>
      <c r="E63" s="115">
        <v>121</v>
      </c>
      <c r="F63" s="114">
        <v>98</v>
      </c>
      <c r="G63" s="114">
        <v>151</v>
      </c>
      <c r="H63" s="114">
        <v>96</v>
      </c>
      <c r="I63" s="140">
        <v>97</v>
      </c>
      <c r="J63" s="115">
        <v>24</v>
      </c>
      <c r="K63" s="116">
        <v>24.742268041237114</v>
      </c>
    </row>
    <row r="64" spans="1:11" ht="14.1" customHeight="1" x14ac:dyDescent="0.2">
      <c r="A64" s="306" t="s">
        <v>295</v>
      </c>
      <c r="B64" s="307" t="s">
        <v>296</v>
      </c>
      <c r="C64" s="308"/>
      <c r="D64" s="113">
        <v>2.3214285714285716</v>
      </c>
      <c r="E64" s="115">
        <v>117</v>
      </c>
      <c r="F64" s="114">
        <v>81</v>
      </c>
      <c r="G64" s="114">
        <v>79</v>
      </c>
      <c r="H64" s="114">
        <v>73</v>
      </c>
      <c r="I64" s="140">
        <v>82</v>
      </c>
      <c r="J64" s="115">
        <v>35</v>
      </c>
      <c r="K64" s="116">
        <v>42.68292682926829</v>
      </c>
    </row>
    <row r="65" spans="1:11" ht="14.1" customHeight="1" x14ac:dyDescent="0.2">
      <c r="A65" s="306" t="s">
        <v>297</v>
      </c>
      <c r="B65" s="307" t="s">
        <v>298</v>
      </c>
      <c r="C65" s="308"/>
      <c r="D65" s="113">
        <v>0.81349206349206349</v>
      </c>
      <c r="E65" s="115">
        <v>41</v>
      </c>
      <c r="F65" s="114">
        <v>13</v>
      </c>
      <c r="G65" s="114">
        <v>34</v>
      </c>
      <c r="H65" s="114">
        <v>29</v>
      </c>
      <c r="I65" s="140">
        <v>37</v>
      </c>
      <c r="J65" s="115">
        <v>4</v>
      </c>
      <c r="K65" s="116">
        <v>10.810810810810811</v>
      </c>
    </row>
    <row r="66" spans="1:11" ht="14.1" customHeight="1" x14ac:dyDescent="0.2">
      <c r="A66" s="306">
        <v>82</v>
      </c>
      <c r="B66" s="307" t="s">
        <v>299</v>
      </c>
      <c r="C66" s="308"/>
      <c r="D66" s="113">
        <v>3.3333333333333335</v>
      </c>
      <c r="E66" s="115">
        <v>168</v>
      </c>
      <c r="F66" s="114">
        <v>184</v>
      </c>
      <c r="G66" s="114">
        <v>197</v>
      </c>
      <c r="H66" s="114">
        <v>153</v>
      </c>
      <c r="I66" s="140">
        <v>186</v>
      </c>
      <c r="J66" s="115">
        <v>-18</v>
      </c>
      <c r="K66" s="116">
        <v>-9.67741935483871</v>
      </c>
    </row>
    <row r="67" spans="1:11" ht="14.1" customHeight="1" x14ac:dyDescent="0.2">
      <c r="A67" s="306" t="s">
        <v>300</v>
      </c>
      <c r="B67" s="307" t="s">
        <v>301</v>
      </c>
      <c r="C67" s="308"/>
      <c r="D67" s="113">
        <v>2.003968253968254</v>
      </c>
      <c r="E67" s="115">
        <v>101</v>
      </c>
      <c r="F67" s="114">
        <v>150</v>
      </c>
      <c r="G67" s="114">
        <v>141</v>
      </c>
      <c r="H67" s="114">
        <v>115</v>
      </c>
      <c r="I67" s="140">
        <v>116</v>
      </c>
      <c r="J67" s="115">
        <v>-15</v>
      </c>
      <c r="K67" s="116">
        <v>-12.931034482758621</v>
      </c>
    </row>
    <row r="68" spans="1:11" ht="14.1" customHeight="1" x14ac:dyDescent="0.2">
      <c r="A68" s="306" t="s">
        <v>302</v>
      </c>
      <c r="B68" s="307" t="s">
        <v>303</v>
      </c>
      <c r="C68" s="308"/>
      <c r="D68" s="113">
        <v>0.79365079365079361</v>
      </c>
      <c r="E68" s="115">
        <v>40</v>
      </c>
      <c r="F68" s="114">
        <v>27</v>
      </c>
      <c r="G68" s="114">
        <v>39</v>
      </c>
      <c r="H68" s="114">
        <v>26</v>
      </c>
      <c r="I68" s="140">
        <v>56</v>
      </c>
      <c r="J68" s="115">
        <v>-16</v>
      </c>
      <c r="K68" s="116">
        <v>-28.571428571428573</v>
      </c>
    </row>
    <row r="69" spans="1:11" ht="14.1" customHeight="1" x14ac:dyDescent="0.2">
      <c r="A69" s="306">
        <v>83</v>
      </c>
      <c r="B69" s="307" t="s">
        <v>304</v>
      </c>
      <c r="C69" s="308"/>
      <c r="D69" s="113">
        <v>4.2261904761904763</v>
      </c>
      <c r="E69" s="115">
        <v>213</v>
      </c>
      <c r="F69" s="114">
        <v>166</v>
      </c>
      <c r="G69" s="114">
        <v>281</v>
      </c>
      <c r="H69" s="114">
        <v>174</v>
      </c>
      <c r="I69" s="140">
        <v>230</v>
      </c>
      <c r="J69" s="115">
        <v>-17</v>
      </c>
      <c r="K69" s="116">
        <v>-7.3913043478260869</v>
      </c>
    </row>
    <row r="70" spans="1:11" ht="14.1" customHeight="1" x14ac:dyDescent="0.2">
      <c r="A70" s="306" t="s">
        <v>305</v>
      </c>
      <c r="B70" s="307" t="s">
        <v>306</v>
      </c>
      <c r="C70" s="308"/>
      <c r="D70" s="113">
        <v>3.9285714285714284</v>
      </c>
      <c r="E70" s="115">
        <v>198</v>
      </c>
      <c r="F70" s="114">
        <v>141</v>
      </c>
      <c r="G70" s="114">
        <v>255</v>
      </c>
      <c r="H70" s="114">
        <v>156</v>
      </c>
      <c r="I70" s="140">
        <v>202</v>
      </c>
      <c r="J70" s="115">
        <v>-4</v>
      </c>
      <c r="K70" s="116">
        <v>-1.9801980198019802</v>
      </c>
    </row>
    <row r="71" spans="1:11" ht="14.1" customHeight="1" x14ac:dyDescent="0.2">
      <c r="A71" s="306"/>
      <c r="B71" s="307" t="s">
        <v>307</v>
      </c>
      <c r="C71" s="308"/>
      <c r="D71" s="113">
        <v>2.3015873015873014</v>
      </c>
      <c r="E71" s="115">
        <v>116</v>
      </c>
      <c r="F71" s="114">
        <v>90</v>
      </c>
      <c r="G71" s="114">
        <v>162</v>
      </c>
      <c r="H71" s="114">
        <v>105</v>
      </c>
      <c r="I71" s="140">
        <v>118</v>
      </c>
      <c r="J71" s="115">
        <v>-2</v>
      </c>
      <c r="K71" s="116">
        <v>-1.6949152542372881</v>
      </c>
    </row>
    <row r="72" spans="1:11" ht="14.1" customHeight="1" x14ac:dyDescent="0.2">
      <c r="A72" s="306">
        <v>84</v>
      </c>
      <c r="B72" s="307" t="s">
        <v>308</v>
      </c>
      <c r="C72" s="308"/>
      <c r="D72" s="113">
        <v>1.4880952380952381</v>
      </c>
      <c r="E72" s="115">
        <v>75</v>
      </c>
      <c r="F72" s="114">
        <v>60</v>
      </c>
      <c r="G72" s="114">
        <v>114</v>
      </c>
      <c r="H72" s="114">
        <v>41</v>
      </c>
      <c r="I72" s="140">
        <v>82</v>
      </c>
      <c r="J72" s="115">
        <v>-7</v>
      </c>
      <c r="K72" s="116">
        <v>-8.536585365853659</v>
      </c>
    </row>
    <row r="73" spans="1:11" ht="14.1" customHeight="1" x14ac:dyDescent="0.2">
      <c r="A73" s="306" t="s">
        <v>309</v>
      </c>
      <c r="B73" s="307" t="s">
        <v>310</v>
      </c>
      <c r="C73" s="308"/>
      <c r="D73" s="113">
        <v>0.85317460317460314</v>
      </c>
      <c r="E73" s="115">
        <v>43</v>
      </c>
      <c r="F73" s="114">
        <v>29</v>
      </c>
      <c r="G73" s="114">
        <v>71</v>
      </c>
      <c r="H73" s="114">
        <v>16</v>
      </c>
      <c r="I73" s="140">
        <v>49</v>
      </c>
      <c r="J73" s="115">
        <v>-6</v>
      </c>
      <c r="K73" s="116">
        <v>-12.244897959183673</v>
      </c>
    </row>
    <row r="74" spans="1:11" ht="14.1" customHeight="1" x14ac:dyDescent="0.2">
      <c r="A74" s="306" t="s">
        <v>311</v>
      </c>
      <c r="B74" s="307" t="s">
        <v>312</v>
      </c>
      <c r="C74" s="308"/>
      <c r="D74" s="113">
        <v>0.27777777777777779</v>
      </c>
      <c r="E74" s="115">
        <v>14</v>
      </c>
      <c r="F74" s="114">
        <v>13</v>
      </c>
      <c r="G74" s="114">
        <v>18</v>
      </c>
      <c r="H74" s="114">
        <v>9</v>
      </c>
      <c r="I74" s="140">
        <v>12</v>
      </c>
      <c r="J74" s="115">
        <v>2</v>
      </c>
      <c r="K74" s="116">
        <v>16.666666666666668</v>
      </c>
    </row>
    <row r="75" spans="1:11" ht="14.1" customHeight="1" x14ac:dyDescent="0.2">
      <c r="A75" s="306" t="s">
        <v>313</v>
      </c>
      <c r="B75" s="307" t="s">
        <v>314</v>
      </c>
      <c r="C75" s="308"/>
      <c r="D75" s="113" t="s">
        <v>514</v>
      </c>
      <c r="E75" s="115" t="s">
        <v>514</v>
      </c>
      <c r="F75" s="114">
        <v>0</v>
      </c>
      <c r="G75" s="114">
        <v>0</v>
      </c>
      <c r="H75" s="114" t="s">
        <v>514</v>
      </c>
      <c r="I75" s="140">
        <v>0</v>
      </c>
      <c r="J75" s="115" t="s">
        <v>514</v>
      </c>
      <c r="K75" s="116" t="s">
        <v>514</v>
      </c>
    </row>
    <row r="76" spans="1:11" ht="14.1" customHeight="1" x14ac:dyDescent="0.2">
      <c r="A76" s="306">
        <v>91</v>
      </c>
      <c r="B76" s="307" t="s">
        <v>315</v>
      </c>
      <c r="C76" s="308"/>
      <c r="D76" s="113">
        <v>0.37698412698412698</v>
      </c>
      <c r="E76" s="115">
        <v>19</v>
      </c>
      <c r="F76" s="114">
        <v>12</v>
      </c>
      <c r="G76" s="114">
        <v>12</v>
      </c>
      <c r="H76" s="114">
        <v>8</v>
      </c>
      <c r="I76" s="140">
        <v>10</v>
      </c>
      <c r="J76" s="115">
        <v>9</v>
      </c>
      <c r="K76" s="116">
        <v>90</v>
      </c>
    </row>
    <row r="77" spans="1:11" ht="14.1" customHeight="1" x14ac:dyDescent="0.2">
      <c r="A77" s="306">
        <v>92</v>
      </c>
      <c r="B77" s="307" t="s">
        <v>316</v>
      </c>
      <c r="C77" s="308"/>
      <c r="D77" s="113">
        <v>1.2896825396825398</v>
      </c>
      <c r="E77" s="115">
        <v>65</v>
      </c>
      <c r="F77" s="114">
        <v>45</v>
      </c>
      <c r="G77" s="114">
        <v>53</v>
      </c>
      <c r="H77" s="114">
        <v>67</v>
      </c>
      <c r="I77" s="140">
        <v>60</v>
      </c>
      <c r="J77" s="115">
        <v>5</v>
      </c>
      <c r="K77" s="116">
        <v>8.3333333333333339</v>
      </c>
    </row>
    <row r="78" spans="1:11" ht="14.1" customHeight="1" x14ac:dyDescent="0.2">
      <c r="A78" s="306">
        <v>93</v>
      </c>
      <c r="B78" s="307" t="s">
        <v>317</v>
      </c>
      <c r="C78" s="308"/>
      <c r="D78" s="113" t="s">
        <v>514</v>
      </c>
      <c r="E78" s="115" t="s">
        <v>514</v>
      </c>
      <c r="F78" s="114" t="s">
        <v>514</v>
      </c>
      <c r="G78" s="114" t="s">
        <v>514</v>
      </c>
      <c r="H78" s="114">
        <v>4</v>
      </c>
      <c r="I78" s="140">
        <v>5</v>
      </c>
      <c r="J78" s="115" t="s">
        <v>514</v>
      </c>
      <c r="K78" s="116" t="s">
        <v>514</v>
      </c>
    </row>
    <row r="79" spans="1:11" ht="14.1" customHeight="1" x14ac:dyDescent="0.2">
      <c r="A79" s="306">
        <v>94</v>
      </c>
      <c r="B79" s="307" t="s">
        <v>318</v>
      </c>
      <c r="C79" s="308"/>
      <c r="D79" s="113">
        <v>0.5357142857142857</v>
      </c>
      <c r="E79" s="115">
        <v>27</v>
      </c>
      <c r="F79" s="114">
        <v>34</v>
      </c>
      <c r="G79" s="114">
        <v>27</v>
      </c>
      <c r="H79" s="114">
        <v>34</v>
      </c>
      <c r="I79" s="140">
        <v>90</v>
      </c>
      <c r="J79" s="115">
        <v>-63</v>
      </c>
      <c r="K79" s="116">
        <v>-70</v>
      </c>
    </row>
    <row r="80" spans="1:11" ht="14.1" customHeight="1" x14ac:dyDescent="0.2">
      <c r="A80" s="306" t="s">
        <v>319</v>
      </c>
      <c r="B80" s="307" t="s">
        <v>320</v>
      </c>
      <c r="C80" s="308"/>
      <c r="D80" s="113">
        <v>0</v>
      </c>
      <c r="E80" s="115">
        <v>0</v>
      </c>
      <c r="F80" s="114">
        <v>0</v>
      </c>
      <c r="G80" s="114" t="s">
        <v>514</v>
      </c>
      <c r="H80" s="114">
        <v>0</v>
      </c>
      <c r="I80" s="140">
        <v>0</v>
      </c>
      <c r="J80" s="115">
        <v>0</v>
      </c>
      <c r="K80" s="116">
        <v>0</v>
      </c>
    </row>
    <row r="81" spans="1:11" ht="14.1" customHeight="1" x14ac:dyDescent="0.2">
      <c r="A81" s="310" t="s">
        <v>321</v>
      </c>
      <c r="B81" s="311" t="s">
        <v>334</v>
      </c>
      <c r="C81" s="312"/>
      <c r="D81" s="125">
        <v>0.69444444444444442</v>
      </c>
      <c r="E81" s="143">
        <v>35</v>
      </c>
      <c r="F81" s="144">
        <v>43</v>
      </c>
      <c r="G81" s="144">
        <v>128</v>
      </c>
      <c r="H81" s="144">
        <v>32</v>
      </c>
      <c r="I81" s="145">
        <v>52</v>
      </c>
      <c r="J81" s="143">
        <v>-17</v>
      </c>
      <c r="K81" s="146">
        <v>-32.692307692307693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62156</v>
      </c>
      <c r="C10" s="114">
        <v>31085</v>
      </c>
      <c r="D10" s="114">
        <v>31071</v>
      </c>
      <c r="E10" s="114">
        <v>47579</v>
      </c>
      <c r="F10" s="114">
        <v>12928</v>
      </c>
      <c r="G10" s="114">
        <v>7171</v>
      </c>
      <c r="H10" s="114">
        <v>19907</v>
      </c>
      <c r="I10" s="115">
        <v>10409</v>
      </c>
      <c r="J10" s="114">
        <v>8449</v>
      </c>
      <c r="K10" s="114">
        <v>1960</v>
      </c>
      <c r="L10" s="423">
        <v>5125</v>
      </c>
      <c r="M10" s="424">
        <v>6087</v>
      </c>
    </row>
    <row r="11" spans="1:13" ht="11.1" customHeight="1" x14ac:dyDescent="0.2">
      <c r="A11" s="422" t="s">
        <v>388</v>
      </c>
      <c r="B11" s="115">
        <v>63377</v>
      </c>
      <c r="C11" s="114">
        <v>32212</v>
      </c>
      <c r="D11" s="114">
        <v>31165</v>
      </c>
      <c r="E11" s="114">
        <v>48690</v>
      </c>
      <c r="F11" s="114">
        <v>13050</v>
      </c>
      <c r="G11" s="114">
        <v>7011</v>
      </c>
      <c r="H11" s="114">
        <v>20617</v>
      </c>
      <c r="I11" s="115">
        <v>10587</v>
      </c>
      <c r="J11" s="114">
        <v>8458</v>
      </c>
      <c r="K11" s="114">
        <v>2129</v>
      </c>
      <c r="L11" s="423">
        <v>5321</v>
      </c>
      <c r="M11" s="424">
        <v>4124</v>
      </c>
    </row>
    <row r="12" spans="1:13" ht="11.1" customHeight="1" x14ac:dyDescent="0.2">
      <c r="A12" s="422" t="s">
        <v>389</v>
      </c>
      <c r="B12" s="115">
        <v>64855</v>
      </c>
      <c r="C12" s="114">
        <v>33157</v>
      </c>
      <c r="D12" s="114">
        <v>31698</v>
      </c>
      <c r="E12" s="114">
        <v>49887</v>
      </c>
      <c r="F12" s="114">
        <v>13302</v>
      </c>
      <c r="G12" s="114">
        <v>7612</v>
      </c>
      <c r="H12" s="114">
        <v>21163</v>
      </c>
      <c r="I12" s="115">
        <v>10614</v>
      </c>
      <c r="J12" s="114">
        <v>8389</v>
      </c>
      <c r="K12" s="114">
        <v>2225</v>
      </c>
      <c r="L12" s="423">
        <v>6183</v>
      </c>
      <c r="M12" s="424">
        <v>4895</v>
      </c>
    </row>
    <row r="13" spans="1:13" s="110" customFormat="1" ht="11.1" customHeight="1" x14ac:dyDescent="0.2">
      <c r="A13" s="422" t="s">
        <v>390</v>
      </c>
      <c r="B13" s="115">
        <v>62975</v>
      </c>
      <c r="C13" s="114">
        <v>31548</v>
      </c>
      <c r="D13" s="114">
        <v>31427</v>
      </c>
      <c r="E13" s="114">
        <v>47899</v>
      </c>
      <c r="F13" s="114">
        <v>13415</v>
      </c>
      <c r="G13" s="114">
        <v>7183</v>
      </c>
      <c r="H13" s="114">
        <v>20972</v>
      </c>
      <c r="I13" s="115">
        <v>10664</v>
      </c>
      <c r="J13" s="114">
        <v>8470</v>
      </c>
      <c r="K13" s="114">
        <v>2194</v>
      </c>
      <c r="L13" s="423">
        <v>3951</v>
      </c>
      <c r="M13" s="424">
        <v>5945</v>
      </c>
    </row>
    <row r="14" spans="1:13" ht="15" customHeight="1" x14ac:dyDescent="0.2">
      <c r="A14" s="422" t="s">
        <v>391</v>
      </c>
      <c r="B14" s="115">
        <v>62576</v>
      </c>
      <c r="C14" s="114">
        <v>31337</v>
      </c>
      <c r="D14" s="114">
        <v>31239</v>
      </c>
      <c r="E14" s="114">
        <v>45901</v>
      </c>
      <c r="F14" s="114">
        <v>15287</v>
      </c>
      <c r="G14" s="114">
        <v>6838</v>
      </c>
      <c r="H14" s="114">
        <v>21193</v>
      </c>
      <c r="I14" s="115">
        <v>10530</v>
      </c>
      <c r="J14" s="114">
        <v>8394</v>
      </c>
      <c r="K14" s="114">
        <v>2136</v>
      </c>
      <c r="L14" s="423">
        <v>6465</v>
      </c>
      <c r="M14" s="424">
        <v>6910</v>
      </c>
    </row>
    <row r="15" spans="1:13" ht="11.1" customHeight="1" x14ac:dyDescent="0.2">
      <c r="A15" s="422" t="s">
        <v>388</v>
      </c>
      <c r="B15" s="115">
        <v>63832</v>
      </c>
      <c r="C15" s="114">
        <v>32404</v>
      </c>
      <c r="D15" s="114">
        <v>31428</v>
      </c>
      <c r="E15" s="114">
        <v>46371</v>
      </c>
      <c r="F15" s="114">
        <v>16127</v>
      </c>
      <c r="G15" s="114">
        <v>6583</v>
      </c>
      <c r="H15" s="114">
        <v>21925</v>
      </c>
      <c r="I15" s="115">
        <v>10462</v>
      </c>
      <c r="J15" s="114">
        <v>8207</v>
      </c>
      <c r="K15" s="114">
        <v>2255</v>
      </c>
      <c r="L15" s="423">
        <v>5586</v>
      </c>
      <c r="M15" s="424">
        <v>4343</v>
      </c>
    </row>
    <row r="16" spans="1:13" ht="11.1" customHeight="1" x14ac:dyDescent="0.2">
      <c r="A16" s="422" t="s">
        <v>389</v>
      </c>
      <c r="B16" s="115">
        <v>65268</v>
      </c>
      <c r="C16" s="114">
        <v>33332</v>
      </c>
      <c r="D16" s="114">
        <v>31936</v>
      </c>
      <c r="E16" s="114">
        <v>48166</v>
      </c>
      <c r="F16" s="114">
        <v>16552</v>
      </c>
      <c r="G16" s="114">
        <v>7035</v>
      </c>
      <c r="H16" s="114">
        <v>22500</v>
      </c>
      <c r="I16" s="115">
        <v>10429</v>
      </c>
      <c r="J16" s="114">
        <v>8099</v>
      </c>
      <c r="K16" s="114">
        <v>2330</v>
      </c>
      <c r="L16" s="423">
        <v>7281</v>
      </c>
      <c r="M16" s="424">
        <v>6055</v>
      </c>
    </row>
    <row r="17" spans="1:13" s="110" customFormat="1" ht="11.1" customHeight="1" x14ac:dyDescent="0.2">
      <c r="A17" s="422" t="s">
        <v>390</v>
      </c>
      <c r="B17" s="115">
        <v>63307</v>
      </c>
      <c r="C17" s="114">
        <v>31790</v>
      </c>
      <c r="D17" s="114">
        <v>31517</v>
      </c>
      <c r="E17" s="114">
        <v>47215</v>
      </c>
      <c r="F17" s="114">
        <v>16015</v>
      </c>
      <c r="G17" s="114">
        <v>6661</v>
      </c>
      <c r="H17" s="114">
        <v>22168</v>
      </c>
      <c r="I17" s="115">
        <v>10285</v>
      </c>
      <c r="J17" s="114">
        <v>8084</v>
      </c>
      <c r="K17" s="114">
        <v>2201</v>
      </c>
      <c r="L17" s="423">
        <v>3189</v>
      </c>
      <c r="M17" s="424">
        <v>5210</v>
      </c>
    </row>
    <row r="18" spans="1:13" ht="15" customHeight="1" x14ac:dyDescent="0.2">
      <c r="A18" s="422" t="s">
        <v>392</v>
      </c>
      <c r="B18" s="115">
        <v>62753</v>
      </c>
      <c r="C18" s="114">
        <v>31506</v>
      </c>
      <c r="D18" s="114">
        <v>31247</v>
      </c>
      <c r="E18" s="114">
        <v>46152</v>
      </c>
      <c r="F18" s="114">
        <v>16507</v>
      </c>
      <c r="G18" s="114">
        <v>6304</v>
      </c>
      <c r="H18" s="114">
        <v>22223</v>
      </c>
      <c r="I18" s="115">
        <v>10066</v>
      </c>
      <c r="J18" s="114">
        <v>8004</v>
      </c>
      <c r="K18" s="114">
        <v>2062</v>
      </c>
      <c r="L18" s="423">
        <v>5183</v>
      </c>
      <c r="M18" s="424">
        <v>5675</v>
      </c>
    </row>
    <row r="19" spans="1:13" ht="11.1" customHeight="1" x14ac:dyDescent="0.2">
      <c r="A19" s="422" t="s">
        <v>388</v>
      </c>
      <c r="B19" s="115">
        <v>63234</v>
      </c>
      <c r="C19" s="114">
        <v>31990</v>
      </c>
      <c r="D19" s="114">
        <v>31244</v>
      </c>
      <c r="E19" s="114">
        <v>46282</v>
      </c>
      <c r="F19" s="114">
        <v>16846</v>
      </c>
      <c r="G19" s="114">
        <v>6039</v>
      </c>
      <c r="H19" s="114">
        <v>22777</v>
      </c>
      <c r="I19" s="115">
        <v>10122</v>
      </c>
      <c r="J19" s="114">
        <v>7937</v>
      </c>
      <c r="K19" s="114">
        <v>2185</v>
      </c>
      <c r="L19" s="423">
        <v>4770</v>
      </c>
      <c r="M19" s="424">
        <v>4376</v>
      </c>
    </row>
    <row r="20" spans="1:13" ht="11.1" customHeight="1" x14ac:dyDescent="0.2">
      <c r="A20" s="422" t="s">
        <v>389</v>
      </c>
      <c r="B20" s="115">
        <v>63598</v>
      </c>
      <c r="C20" s="114">
        <v>32154</v>
      </c>
      <c r="D20" s="114">
        <v>31444</v>
      </c>
      <c r="E20" s="114">
        <v>46381</v>
      </c>
      <c r="F20" s="114">
        <v>17107</v>
      </c>
      <c r="G20" s="114">
        <v>6337</v>
      </c>
      <c r="H20" s="114">
        <v>23058</v>
      </c>
      <c r="I20" s="115">
        <v>10375</v>
      </c>
      <c r="J20" s="114">
        <v>8035</v>
      </c>
      <c r="K20" s="114">
        <v>2340</v>
      </c>
      <c r="L20" s="423">
        <v>5546</v>
      </c>
      <c r="M20" s="424">
        <v>5307</v>
      </c>
    </row>
    <row r="21" spans="1:13" s="110" customFormat="1" ht="11.1" customHeight="1" x14ac:dyDescent="0.2">
      <c r="A21" s="422" t="s">
        <v>390</v>
      </c>
      <c r="B21" s="115">
        <v>61928</v>
      </c>
      <c r="C21" s="114">
        <v>30731</v>
      </c>
      <c r="D21" s="114">
        <v>31197</v>
      </c>
      <c r="E21" s="114">
        <v>45155</v>
      </c>
      <c r="F21" s="114">
        <v>16746</v>
      </c>
      <c r="G21" s="114">
        <v>5962</v>
      </c>
      <c r="H21" s="114">
        <v>22855</v>
      </c>
      <c r="I21" s="115">
        <v>10407</v>
      </c>
      <c r="J21" s="114">
        <v>8095</v>
      </c>
      <c r="K21" s="114">
        <v>2312</v>
      </c>
      <c r="L21" s="423">
        <v>2900</v>
      </c>
      <c r="M21" s="424">
        <v>4603</v>
      </c>
    </row>
    <row r="22" spans="1:13" ht="15" customHeight="1" x14ac:dyDescent="0.2">
      <c r="A22" s="422" t="s">
        <v>393</v>
      </c>
      <c r="B22" s="115">
        <v>61296</v>
      </c>
      <c r="C22" s="114">
        <v>30348</v>
      </c>
      <c r="D22" s="114">
        <v>30948</v>
      </c>
      <c r="E22" s="114">
        <v>43751</v>
      </c>
      <c r="F22" s="114">
        <v>17278</v>
      </c>
      <c r="G22" s="114">
        <v>5555</v>
      </c>
      <c r="H22" s="114">
        <v>23019</v>
      </c>
      <c r="I22" s="115">
        <v>10168</v>
      </c>
      <c r="J22" s="114">
        <v>7930</v>
      </c>
      <c r="K22" s="114">
        <v>2238</v>
      </c>
      <c r="L22" s="423">
        <v>4382</v>
      </c>
      <c r="M22" s="424">
        <v>5021</v>
      </c>
    </row>
    <row r="23" spans="1:13" ht="11.1" customHeight="1" x14ac:dyDescent="0.2">
      <c r="A23" s="422" t="s">
        <v>388</v>
      </c>
      <c r="B23" s="115">
        <v>62332</v>
      </c>
      <c r="C23" s="114">
        <v>31286</v>
      </c>
      <c r="D23" s="114">
        <v>31046</v>
      </c>
      <c r="E23" s="114">
        <v>44593</v>
      </c>
      <c r="F23" s="114">
        <v>17426</v>
      </c>
      <c r="G23" s="114">
        <v>5301</v>
      </c>
      <c r="H23" s="114">
        <v>23806</v>
      </c>
      <c r="I23" s="115">
        <v>10237</v>
      </c>
      <c r="J23" s="114">
        <v>7882</v>
      </c>
      <c r="K23" s="114">
        <v>2355</v>
      </c>
      <c r="L23" s="423">
        <v>4311</v>
      </c>
      <c r="M23" s="424">
        <v>3303</v>
      </c>
    </row>
    <row r="24" spans="1:13" ht="11.1" customHeight="1" x14ac:dyDescent="0.2">
      <c r="A24" s="422" t="s">
        <v>389</v>
      </c>
      <c r="B24" s="115">
        <v>63511</v>
      </c>
      <c r="C24" s="114">
        <v>32036</v>
      </c>
      <c r="D24" s="114">
        <v>31475</v>
      </c>
      <c r="E24" s="114">
        <v>45011</v>
      </c>
      <c r="F24" s="114">
        <v>17010</v>
      </c>
      <c r="G24" s="114">
        <v>5781</v>
      </c>
      <c r="H24" s="114">
        <v>24257</v>
      </c>
      <c r="I24" s="115">
        <v>10544</v>
      </c>
      <c r="J24" s="114">
        <v>8064</v>
      </c>
      <c r="K24" s="114">
        <v>2480</v>
      </c>
      <c r="L24" s="423">
        <v>5239</v>
      </c>
      <c r="M24" s="424">
        <v>4304</v>
      </c>
    </row>
    <row r="25" spans="1:13" s="110" customFormat="1" ht="11.1" customHeight="1" x14ac:dyDescent="0.2">
      <c r="A25" s="422" t="s">
        <v>390</v>
      </c>
      <c r="B25" s="115">
        <v>62303</v>
      </c>
      <c r="C25" s="114">
        <v>30859</v>
      </c>
      <c r="D25" s="114">
        <v>31444</v>
      </c>
      <c r="E25" s="114">
        <v>43791</v>
      </c>
      <c r="F25" s="114">
        <v>17009</v>
      </c>
      <c r="G25" s="114">
        <v>5394</v>
      </c>
      <c r="H25" s="114">
        <v>24158</v>
      </c>
      <c r="I25" s="115">
        <v>10415</v>
      </c>
      <c r="J25" s="114">
        <v>8006</v>
      </c>
      <c r="K25" s="114">
        <v>2409</v>
      </c>
      <c r="L25" s="423">
        <v>2896</v>
      </c>
      <c r="M25" s="424">
        <v>4162</v>
      </c>
    </row>
    <row r="26" spans="1:13" ht="15" customHeight="1" x14ac:dyDescent="0.2">
      <c r="A26" s="422" t="s">
        <v>394</v>
      </c>
      <c r="B26" s="115">
        <v>62268</v>
      </c>
      <c r="C26" s="114">
        <v>30886</v>
      </c>
      <c r="D26" s="114">
        <v>31382</v>
      </c>
      <c r="E26" s="114">
        <v>43762</v>
      </c>
      <c r="F26" s="114">
        <v>17039</v>
      </c>
      <c r="G26" s="114">
        <v>5093</v>
      </c>
      <c r="H26" s="114">
        <v>24519</v>
      </c>
      <c r="I26" s="115">
        <v>10265</v>
      </c>
      <c r="J26" s="114">
        <v>7878</v>
      </c>
      <c r="K26" s="114">
        <v>2387</v>
      </c>
      <c r="L26" s="423">
        <v>4615</v>
      </c>
      <c r="M26" s="424">
        <v>4658</v>
      </c>
    </row>
    <row r="27" spans="1:13" ht="11.1" customHeight="1" x14ac:dyDescent="0.2">
      <c r="A27" s="422" t="s">
        <v>388</v>
      </c>
      <c r="B27" s="115">
        <v>63001</v>
      </c>
      <c r="C27" s="114">
        <v>31425</v>
      </c>
      <c r="D27" s="114">
        <v>31576</v>
      </c>
      <c r="E27" s="114">
        <v>44104</v>
      </c>
      <c r="F27" s="114">
        <v>17454</v>
      </c>
      <c r="G27" s="114">
        <v>4833</v>
      </c>
      <c r="H27" s="114">
        <v>25179</v>
      </c>
      <c r="I27" s="115">
        <v>10296</v>
      </c>
      <c r="J27" s="114">
        <v>7779</v>
      </c>
      <c r="K27" s="114">
        <v>2517</v>
      </c>
      <c r="L27" s="423">
        <v>4418</v>
      </c>
      <c r="M27" s="424">
        <v>3653</v>
      </c>
    </row>
    <row r="28" spans="1:13" ht="11.1" customHeight="1" x14ac:dyDescent="0.2">
      <c r="A28" s="422" t="s">
        <v>389</v>
      </c>
      <c r="B28" s="115">
        <v>63933</v>
      </c>
      <c r="C28" s="114">
        <v>31995</v>
      </c>
      <c r="D28" s="114">
        <v>31938</v>
      </c>
      <c r="E28" s="114">
        <v>46083</v>
      </c>
      <c r="F28" s="114">
        <v>17703</v>
      </c>
      <c r="G28" s="114">
        <v>5299</v>
      </c>
      <c r="H28" s="114">
        <v>25475</v>
      </c>
      <c r="I28" s="115">
        <v>10445</v>
      </c>
      <c r="J28" s="114">
        <v>7810</v>
      </c>
      <c r="K28" s="114">
        <v>2635</v>
      </c>
      <c r="L28" s="423">
        <v>5394</v>
      </c>
      <c r="M28" s="424">
        <v>4661</v>
      </c>
    </row>
    <row r="29" spans="1:13" s="110" customFormat="1" ht="11.1" customHeight="1" x14ac:dyDescent="0.2">
      <c r="A29" s="422" t="s">
        <v>390</v>
      </c>
      <c r="B29" s="115">
        <v>62625</v>
      </c>
      <c r="C29" s="114">
        <v>30851</v>
      </c>
      <c r="D29" s="114">
        <v>31774</v>
      </c>
      <c r="E29" s="114">
        <v>45051</v>
      </c>
      <c r="F29" s="114">
        <v>17524</v>
      </c>
      <c r="G29" s="114">
        <v>4959</v>
      </c>
      <c r="H29" s="114">
        <v>25190</v>
      </c>
      <c r="I29" s="115">
        <v>10333</v>
      </c>
      <c r="J29" s="114">
        <v>7801</v>
      </c>
      <c r="K29" s="114">
        <v>2532</v>
      </c>
      <c r="L29" s="423">
        <v>2892</v>
      </c>
      <c r="M29" s="424">
        <v>4223</v>
      </c>
    </row>
    <row r="30" spans="1:13" ht="15" customHeight="1" x14ac:dyDescent="0.2">
      <c r="A30" s="422" t="s">
        <v>395</v>
      </c>
      <c r="B30" s="115">
        <v>63014</v>
      </c>
      <c r="C30" s="114">
        <v>31090</v>
      </c>
      <c r="D30" s="114">
        <v>31924</v>
      </c>
      <c r="E30" s="114">
        <v>44951</v>
      </c>
      <c r="F30" s="114">
        <v>18021</v>
      </c>
      <c r="G30" s="114">
        <v>4653</v>
      </c>
      <c r="H30" s="114">
        <v>25588</v>
      </c>
      <c r="I30" s="115">
        <v>9537</v>
      </c>
      <c r="J30" s="114">
        <v>7084</v>
      </c>
      <c r="K30" s="114">
        <v>2453</v>
      </c>
      <c r="L30" s="423">
        <v>4881</v>
      </c>
      <c r="M30" s="424">
        <v>4563</v>
      </c>
    </row>
    <row r="31" spans="1:13" ht="11.1" customHeight="1" x14ac:dyDescent="0.2">
      <c r="A31" s="422" t="s">
        <v>388</v>
      </c>
      <c r="B31" s="115">
        <v>63507</v>
      </c>
      <c r="C31" s="114">
        <v>31453</v>
      </c>
      <c r="D31" s="114">
        <v>32054</v>
      </c>
      <c r="E31" s="114">
        <v>45165</v>
      </c>
      <c r="F31" s="114">
        <v>18327</v>
      </c>
      <c r="G31" s="114">
        <v>4388</v>
      </c>
      <c r="H31" s="114">
        <v>26035</v>
      </c>
      <c r="I31" s="115">
        <v>9618</v>
      </c>
      <c r="J31" s="114">
        <v>7033</v>
      </c>
      <c r="K31" s="114">
        <v>2585</v>
      </c>
      <c r="L31" s="423">
        <v>4132</v>
      </c>
      <c r="M31" s="424">
        <v>3675</v>
      </c>
    </row>
    <row r="32" spans="1:13" ht="11.1" customHeight="1" x14ac:dyDescent="0.2">
      <c r="A32" s="422" t="s">
        <v>389</v>
      </c>
      <c r="B32" s="115">
        <v>63990</v>
      </c>
      <c r="C32" s="114">
        <v>31833</v>
      </c>
      <c r="D32" s="114">
        <v>32157</v>
      </c>
      <c r="E32" s="114">
        <v>45572</v>
      </c>
      <c r="F32" s="114">
        <v>18408</v>
      </c>
      <c r="G32" s="114">
        <v>4893</v>
      </c>
      <c r="H32" s="114">
        <v>25882</v>
      </c>
      <c r="I32" s="115">
        <v>9743</v>
      </c>
      <c r="J32" s="114">
        <v>7098</v>
      </c>
      <c r="K32" s="114">
        <v>2645</v>
      </c>
      <c r="L32" s="423">
        <v>5573</v>
      </c>
      <c r="M32" s="424">
        <v>5060</v>
      </c>
    </row>
    <row r="33" spans="1:13" s="110" customFormat="1" ht="11.1" customHeight="1" x14ac:dyDescent="0.2">
      <c r="A33" s="422" t="s">
        <v>390</v>
      </c>
      <c r="B33" s="115">
        <v>62754</v>
      </c>
      <c r="C33" s="114">
        <v>30855</v>
      </c>
      <c r="D33" s="114">
        <v>31899</v>
      </c>
      <c r="E33" s="114">
        <v>44415</v>
      </c>
      <c r="F33" s="114">
        <v>18331</v>
      </c>
      <c r="G33" s="114">
        <v>4585</v>
      </c>
      <c r="H33" s="114">
        <v>25643</v>
      </c>
      <c r="I33" s="115">
        <v>9654</v>
      </c>
      <c r="J33" s="114">
        <v>7110</v>
      </c>
      <c r="K33" s="114">
        <v>2544</v>
      </c>
      <c r="L33" s="423">
        <v>2943</v>
      </c>
      <c r="M33" s="424">
        <v>4287</v>
      </c>
    </row>
    <row r="34" spans="1:13" ht="15" customHeight="1" x14ac:dyDescent="0.2">
      <c r="A34" s="422" t="s">
        <v>396</v>
      </c>
      <c r="B34" s="115">
        <v>62593</v>
      </c>
      <c r="C34" s="114">
        <v>30885</v>
      </c>
      <c r="D34" s="114">
        <v>31708</v>
      </c>
      <c r="E34" s="114">
        <v>44219</v>
      </c>
      <c r="F34" s="114">
        <v>18368</v>
      </c>
      <c r="G34" s="114">
        <v>4397</v>
      </c>
      <c r="H34" s="114">
        <v>25826</v>
      </c>
      <c r="I34" s="115">
        <v>9596</v>
      </c>
      <c r="J34" s="114">
        <v>7065</v>
      </c>
      <c r="K34" s="114">
        <v>2531</v>
      </c>
      <c r="L34" s="423">
        <v>4284</v>
      </c>
      <c r="M34" s="424">
        <v>4353</v>
      </c>
    </row>
    <row r="35" spans="1:13" ht="11.1" customHeight="1" x14ac:dyDescent="0.2">
      <c r="A35" s="422" t="s">
        <v>388</v>
      </c>
      <c r="B35" s="115">
        <v>63169</v>
      </c>
      <c r="C35" s="114">
        <v>31368</v>
      </c>
      <c r="D35" s="114">
        <v>31801</v>
      </c>
      <c r="E35" s="114">
        <v>44461</v>
      </c>
      <c r="F35" s="114">
        <v>18707</v>
      </c>
      <c r="G35" s="114">
        <v>4254</v>
      </c>
      <c r="H35" s="114">
        <v>26307</v>
      </c>
      <c r="I35" s="115">
        <v>9644</v>
      </c>
      <c r="J35" s="114">
        <v>7002</v>
      </c>
      <c r="K35" s="114">
        <v>2642</v>
      </c>
      <c r="L35" s="423">
        <v>4150</v>
      </c>
      <c r="M35" s="424">
        <v>3571</v>
      </c>
    </row>
    <row r="36" spans="1:13" ht="11.1" customHeight="1" x14ac:dyDescent="0.2">
      <c r="A36" s="422" t="s">
        <v>389</v>
      </c>
      <c r="B36" s="115">
        <v>64185</v>
      </c>
      <c r="C36" s="114">
        <v>31993</v>
      </c>
      <c r="D36" s="114">
        <v>32192</v>
      </c>
      <c r="E36" s="114">
        <v>45110</v>
      </c>
      <c r="F36" s="114">
        <v>19074</v>
      </c>
      <c r="G36" s="114">
        <v>4883</v>
      </c>
      <c r="H36" s="114">
        <v>26631</v>
      </c>
      <c r="I36" s="115">
        <v>10110</v>
      </c>
      <c r="J36" s="114">
        <v>7221</v>
      </c>
      <c r="K36" s="114">
        <v>2889</v>
      </c>
      <c r="L36" s="423">
        <v>5247</v>
      </c>
      <c r="M36" s="424">
        <v>4485</v>
      </c>
    </row>
    <row r="37" spans="1:13" s="110" customFormat="1" ht="11.1" customHeight="1" x14ac:dyDescent="0.2">
      <c r="A37" s="422" t="s">
        <v>390</v>
      </c>
      <c r="B37" s="115">
        <v>63092</v>
      </c>
      <c r="C37" s="114">
        <v>31146</v>
      </c>
      <c r="D37" s="114">
        <v>31946</v>
      </c>
      <c r="E37" s="114">
        <v>44216</v>
      </c>
      <c r="F37" s="114">
        <v>18875</v>
      </c>
      <c r="G37" s="114">
        <v>4678</v>
      </c>
      <c r="H37" s="114">
        <v>26401</v>
      </c>
      <c r="I37" s="115">
        <v>9966</v>
      </c>
      <c r="J37" s="114">
        <v>7150</v>
      </c>
      <c r="K37" s="114">
        <v>2816</v>
      </c>
      <c r="L37" s="423">
        <v>2922</v>
      </c>
      <c r="M37" s="424">
        <v>4124</v>
      </c>
    </row>
    <row r="38" spans="1:13" ht="15" customHeight="1" x14ac:dyDescent="0.2">
      <c r="A38" s="425" t="s">
        <v>397</v>
      </c>
      <c r="B38" s="115">
        <v>62937</v>
      </c>
      <c r="C38" s="114">
        <v>31117</v>
      </c>
      <c r="D38" s="114">
        <v>31820</v>
      </c>
      <c r="E38" s="114">
        <v>43883</v>
      </c>
      <c r="F38" s="114">
        <v>19054</v>
      </c>
      <c r="G38" s="114">
        <v>4521</v>
      </c>
      <c r="H38" s="114">
        <v>26464</v>
      </c>
      <c r="I38" s="115">
        <v>9646</v>
      </c>
      <c r="J38" s="114">
        <v>6928</v>
      </c>
      <c r="K38" s="114">
        <v>2718</v>
      </c>
      <c r="L38" s="423">
        <v>4354</v>
      </c>
      <c r="M38" s="424">
        <v>4514</v>
      </c>
    </row>
    <row r="39" spans="1:13" ht="11.1" customHeight="1" x14ac:dyDescent="0.2">
      <c r="A39" s="422" t="s">
        <v>388</v>
      </c>
      <c r="B39" s="115">
        <v>63121</v>
      </c>
      <c r="C39" s="114">
        <v>31362</v>
      </c>
      <c r="D39" s="114">
        <v>31759</v>
      </c>
      <c r="E39" s="114">
        <v>43840</v>
      </c>
      <c r="F39" s="114">
        <v>19281</v>
      </c>
      <c r="G39" s="114">
        <v>4306</v>
      </c>
      <c r="H39" s="114">
        <v>26855</v>
      </c>
      <c r="I39" s="115">
        <v>9905</v>
      </c>
      <c r="J39" s="114">
        <v>7049</v>
      </c>
      <c r="K39" s="114">
        <v>2856</v>
      </c>
      <c r="L39" s="423">
        <v>4083</v>
      </c>
      <c r="M39" s="424">
        <v>3828</v>
      </c>
    </row>
    <row r="40" spans="1:13" ht="11.1" customHeight="1" x14ac:dyDescent="0.2">
      <c r="A40" s="425" t="s">
        <v>389</v>
      </c>
      <c r="B40" s="115">
        <v>63944</v>
      </c>
      <c r="C40" s="114">
        <v>31945</v>
      </c>
      <c r="D40" s="114">
        <v>31999</v>
      </c>
      <c r="E40" s="114">
        <v>44373</v>
      </c>
      <c r="F40" s="114">
        <v>19571</v>
      </c>
      <c r="G40" s="114">
        <v>4962</v>
      </c>
      <c r="H40" s="114">
        <v>26996</v>
      </c>
      <c r="I40" s="115">
        <v>9878</v>
      </c>
      <c r="J40" s="114">
        <v>6950</v>
      </c>
      <c r="K40" s="114">
        <v>2928</v>
      </c>
      <c r="L40" s="423">
        <v>5625</v>
      </c>
      <c r="M40" s="424">
        <v>4697</v>
      </c>
    </row>
    <row r="41" spans="1:13" s="110" customFormat="1" ht="11.1" customHeight="1" x14ac:dyDescent="0.2">
      <c r="A41" s="422" t="s">
        <v>390</v>
      </c>
      <c r="B41" s="115">
        <v>63108</v>
      </c>
      <c r="C41" s="114">
        <v>31243</v>
      </c>
      <c r="D41" s="114">
        <v>31865</v>
      </c>
      <c r="E41" s="114">
        <v>43625</v>
      </c>
      <c r="F41" s="114">
        <v>19483</v>
      </c>
      <c r="G41" s="114">
        <v>4776</v>
      </c>
      <c r="H41" s="114">
        <v>26778</v>
      </c>
      <c r="I41" s="115">
        <v>9693</v>
      </c>
      <c r="J41" s="114">
        <v>6843</v>
      </c>
      <c r="K41" s="114">
        <v>2850</v>
      </c>
      <c r="L41" s="423">
        <v>3106</v>
      </c>
      <c r="M41" s="424">
        <v>3966</v>
      </c>
    </row>
    <row r="42" spans="1:13" ht="15" customHeight="1" x14ac:dyDescent="0.2">
      <c r="A42" s="422" t="s">
        <v>398</v>
      </c>
      <c r="B42" s="115">
        <v>62973</v>
      </c>
      <c r="C42" s="114">
        <v>31263</v>
      </c>
      <c r="D42" s="114">
        <v>31710</v>
      </c>
      <c r="E42" s="114">
        <v>43517</v>
      </c>
      <c r="F42" s="114">
        <v>19456</v>
      </c>
      <c r="G42" s="114">
        <v>4642</v>
      </c>
      <c r="H42" s="114">
        <v>26889</v>
      </c>
      <c r="I42" s="115">
        <v>9515</v>
      </c>
      <c r="J42" s="114">
        <v>6759</v>
      </c>
      <c r="K42" s="114">
        <v>2756</v>
      </c>
      <c r="L42" s="423">
        <v>4610</v>
      </c>
      <c r="M42" s="424">
        <v>4694</v>
      </c>
    </row>
    <row r="43" spans="1:13" ht="11.1" customHeight="1" x14ac:dyDescent="0.2">
      <c r="A43" s="422" t="s">
        <v>388</v>
      </c>
      <c r="B43" s="115">
        <v>63155</v>
      </c>
      <c r="C43" s="114">
        <v>31475</v>
      </c>
      <c r="D43" s="114">
        <v>31680</v>
      </c>
      <c r="E43" s="114">
        <v>43515</v>
      </c>
      <c r="F43" s="114">
        <v>19640</v>
      </c>
      <c r="G43" s="114">
        <v>4443</v>
      </c>
      <c r="H43" s="114">
        <v>27216</v>
      </c>
      <c r="I43" s="115">
        <v>9734</v>
      </c>
      <c r="J43" s="114">
        <v>6856</v>
      </c>
      <c r="K43" s="114">
        <v>2878</v>
      </c>
      <c r="L43" s="423">
        <v>4079</v>
      </c>
      <c r="M43" s="424">
        <v>3925</v>
      </c>
    </row>
    <row r="44" spans="1:13" ht="11.1" customHeight="1" x14ac:dyDescent="0.2">
      <c r="A44" s="422" t="s">
        <v>389</v>
      </c>
      <c r="B44" s="115">
        <v>63695</v>
      </c>
      <c r="C44" s="114">
        <v>31864</v>
      </c>
      <c r="D44" s="114">
        <v>31831</v>
      </c>
      <c r="E44" s="114">
        <v>44013</v>
      </c>
      <c r="F44" s="114">
        <v>19682</v>
      </c>
      <c r="G44" s="114">
        <v>5131</v>
      </c>
      <c r="H44" s="114">
        <v>27139</v>
      </c>
      <c r="I44" s="115">
        <v>9687</v>
      </c>
      <c r="J44" s="114">
        <v>6714</v>
      </c>
      <c r="K44" s="114">
        <v>2973</v>
      </c>
      <c r="L44" s="423">
        <v>5173</v>
      </c>
      <c r="M44" s="424">
        <v>4503</v>
      </c>
    </row>
    <row r="45" spans="1:13" s="110" customFormat="1" ht="11.1" customHeight="1" x14ac:dyDescent="0.2">
      <c r="A45" s="422" t="s">
        <v>390</v>
      </c>
      <c r="B45" s="115">
        <v>62918</v>
      </c>
      <c r="C45" s="114">
        <v>31238</v>
      </c>
      <c r="D45" s="114">
        <v>31680</v>
      </c>
      <c r="E45" s="114">
        <v>43339</v>
      </c>
      <c r="F45" s="114">
        <v>19579</v>
      </c>
      <c r="G45" s="114">
        <v>4993</v>
      </c>
      <c r="H45" s="114">
        <v>26932</v>
      </c>
      <c r="I45" s="115">
        <v>9480</v>
      </c>
      <c r="J45" s="114">
        <v>6608</v>
      </c>
      <c r="K45" s="114">
        <v>2872</v>
      </c>
      <c r="L45" s="423">
        <v>3021</v>
      </c>
      <c r="M45" s="424">
        <v>4105</v>
      </c>
    </row>
    <row r="46" spans="1:13" ht="15" customHeight="1" x14ac:dyDescent="0.2">
      <c r="A46" s="422" t="s">
        <v>399</v>
      </c>
      <c r="B46" s="115">
        <v>62633</v>
      </c>
      <c r="C46" s="114">
        <v>31165</v>
      </c>
      <c r="D46" s="114">
        <v>31468</v>
      </c>
      <c r="E46" s="114">
        <v>43115</v>
      </c>
      <c r="F46" s="114">
        <v>19518</v>
      </c>
      <c r="G46" s="114">
        <v>4849</v>
      </c>
      <c r="H46" s="114">
        <v>26795</v>
      </c>
      <c r="I46" s="115">
        <v>9336</v>
      </c>
      <c r="J46" s="114">
        <v>6532</v>
      </c>
      <c r="K46" s="114">
        <v>2804</v>
      </c>
      <c r="L46" s="423">
        <v>4328</v>
      </c>
      <c r="M46" s="424">
        <v>4664</v>
      </c>
    </row>
    <row r="47" spans="1:13" ht="11.1" customHeight="1" x14ac:dyDescent="0.2">
      <c r="A47" s="422" t="s">
        <v>388</v>
      </c>
      <c r="B47" s="115">
        <v>62943</v>
      </c>
      <c r="C47" s="114">
        <v>31446</v>
      </c>
      <c r="D47" s="114">
        <v>31497</v>
      </c>
      <c r="E47" s="114">
        <v>43232</v>
      </c>
      <c r="F47" s="114">
        <v>19711</v>
      </c>
      <c r="G47" s="114">
        <v>4768</v>
      </c>
      <c r="H47" s="114">
        <v>27002</v>
      </c>
      <c r="I47" s="115">
        <v>9514</v>
      </c>
      <c r="J47" s="114">
        <v>6593</v>
      </c>
      <c r="K47" s="114">
        <v>2921</v>
      </c>
      <c r="L47" s="423">
        <v>4067</v>
      </c>
      <c r="M47" s="424">
        <v>3764</v>
      </c>
    </row>
    <row r="48" spans="1:13" ht="11.1" customHeight="1" x14ac:dyDescent="0.2">
      <c r="A48" s="422" t="s">
        <v>389</v>
      </c>
      <c r="B48" s="115">
        <v>63713</v>
      </c>
      <c r="C48" s="114">
        <v>31967</v>
      </c>
      <c r="D48" s="114">
        <v>31746</v>
      </c>
      <c r="E48" s="114">
        <v>43778</v>
      </c>
      <c r="F48" s="114">
        <v>19935</v>
      </c>
      <c r="G48" s="114">
        <v>5372</v>
      </c>
      <c r="H48" s="114">
        <v>26997</v>
      </c>
      <c r="I48" s="115">
        <v>9467</v>
      </c>
      <c r="J48" s="114">
        <v>6485</v>
      </c>
      <c r="K48" s="114">
        <v>2982</v>
      </c>
      <c r="L48" s="423">
        <v>5375</v>
      </c>
      <c r="M48" s="424">
        <v>4625</v>
      </c>
    </row>
    <row r="49" spans="1:17" s="110" customFormat="1" ht="11.1" customHeight="1" x14ac:dyDescent="0.2">
      <c r="A49" s="422" t="s">
        <v>390</v>
      </c>
      <c r="B49" s="115">
        <v>62772</v>
      </c>
      <c r="C49" s="114">
        <v>31260</v>
      </c>
      <c r="D49" s="114">
        <v>31512</v>
      </c>
      <c r="E49" s="114">
        <v>42976</v>
      </c>
      <c r="F49" s="114">
        <v>19796</v>
      </c>
      <c r="G49" s="114">
        <v>5231</v>
      </c>
      <c r="H49" s="114">
        <v>26731</v>
      </c>
      <c r="I49" s="115">
        <v>9236</v>
      </c>
      <c r="J49" s="114">
        <v>6342</v>
      </c>
      <c r="K49" s="114">
        <v>2894</v>
      </c>
      <c r="L49" s="423">
        <v>3113</v>
      </c>
      <c r="M49" s="424">
        <v>4141</v>
      </c>
    </row>
    <row r="50" spans="1:17" ht="15" customHeight="1" x14ac:dyDescent="0.2">
      <c r="A50" s="422" t="s">
        <v>400</v>
      </c>
      <c r="B50" s="143">
        <v>62452</v>
      </c>
      <c r="C50" s="144">
        <v>31202</v>
      </c>
      <c r="D50" s="144">
        <v>31250</v>
      </c>
      <c r="E50" s="144">
        <v>42644</v>
      </c>
      <c r="F50" s="144">
        <v>19808</v>
      </c>
      <c r="G50" s="144">
        <v>5092</v>
      </c>
      <c r="H50" s="144">
        <v>26599</v>
      </c>
      <c r="I50" s="143">
        <v>9009</v>
      </c>
      <c r="J50" s="144">
        <v>6192</v>
      </c>
      <c r="K50" s="144">
        <v>2817</v>
      </c>
      <c r="L50" s="426">
        <v>4625</v>
      </c>
      <c r="M50" s="427">
        <v>5040</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521</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-0.28898503983523061</v>
      </c>
      <c r="C6" s="480">
        <f>'Tabelle 3.3'!J11</f>
        <v>-3.5025706940874035</v>
      </c>
      <c r="D6" s="481">
        <f t="shared" ref="D6:E9" si="0">IF(OR(AND(B6&gt;=-50,B6&lt;=50),ISNUMBER(B6)=FALSE),B6,"")</f>
        <v>-0.28898503983523061</v>
      </c>
      <c r="E6" s="481">
        <f t="shared" si="0"/>
        <v>-3.5025706940874035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-0.19765179914377964</v>
      </c>
      <c r="C7" s="480">
        <f>'Tabelle 3.1'!J23</f>
        <v>-3.074721427182038</v>
      </c>
      <c r="D7" s="481">
        <f t="shared" si="0"/>
        <v>-0.19765179914377964</v>
      </c>
      <c r="E7" s="481">
        <f>IF(OR(AND(C7&gt;=-50,C7&lt;=50),ISNUMBER(C7)=FALSE),C7,"")</f>
        <v>-3.074721427182038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-0.28898503983523061</v>
      </c>
      <c r="C14" s="480">
        <f>'Tabelle 3.3'!J11</f>
        <v>-3.5025706940874035</v>
      </c>
      <c r="D14" s="481">
        <f>IF(OR(AND(B14&gt;=-50,B14&lt;=50),ISNUMBER(B14)=FALSE),B14,"")</f>
        <v>-0.28898503983523061</v>
      </c>
      <c r="E14" s="481">
        <f>IF(OR(AND(C14&gt;=-50,C14&lt;=50),ISNUMBER(C14)=FALSE),C14,"")</f>
        <v>-3.5025706940874035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-3.0022357074417121</v>
      </c>
      <c r="C15" s="480">
        <f>'Tabelle 3.3'!J12</f>
        <v>-5.5292259083728279</v>
      </c>
      <c r="D15" s="481">
        <f t="shared" ref="D15:E45" si="3">IF(OR(AND(B15&gt;=-50,B15&lt;=50),ISNUMBER(B15)=FALSE),B15,"")</f>
        <v>-3.0022357074417121</v>
      </c>
      <c r="E15" s="481">
        <f t="shared" si="3"/>
        <v>-5.5292259083728279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1.7871017871017871</v>
      </c>
      <c r="C16" s="480">
        <f>'Tabelle 3.3'!J13</f>
        <v>1.2048192771084338</v>
      </c>
      <c r="D16" s="481">
        <f t="shared" si="3"/>
        <v>1.7871017871017871</v>
      </c>
      <c r="E16" s="481">
        <f t="shared" si="3"/>
        <v>1.2048192771084338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-1.2872162719858504</v>
      </c>
      <c r="C17" s="480">
        <f>'Tabelle 3.3'!J14</f>
        <v>0</v>
      </c>
      <c r="D17" s="481">
        <f t="shared" si="3"/>
        <v>-1.2872162719858504</v>
      </c>
      <c r="E17" s="481">
        <f t="shared" si="3"/>
        <v>0</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-1.1206328279499012</v>
      </c>
      <c r="C18" s="480">
        <f>'Tabelle 3.3'!J15</f>
        <v>6.7415730337078648</v>
      </c>
      <c r="D18" s="481">
        <f t="shared" si="3"/>
        <v>-1.1206328279499012</v>
      </c>
      <c r="E18" s="481">
        <f t="shared" si="3"/>
        <v>6.7415730337078648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-3.3620689655172415</v>
      </c>
      <c r="C19" s="480">
        <f>'Tabelle 3.3'!J16</f>
        <v>-5.4263565891472867</v>
      </c>
      <c r="D19" s="481">
        <f t="shared" si="3"/>
        <v>-3.3620689655172415</v>
      </c>
      <c r="E19" s="481">
        <f t="shared" si="3"/>
        <v>-5.4263565891472867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0.54600054600054604</v>
      </c>
      <c r="C20" s="480">
        <f>'Tabelle 3.3'!J17</f>
        <v>2.1739130434782608</v>
      </c>
      <c r="D20" s="481">
        <f t="shared" si="3"/>
        <v>0.54600054600054604</v>
      </c>
      <c r="E20" s="481">
        <f t="shared" si="3"/>
        <v>2.1739130434782608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1.1566424322538005</v>
      </c>
      <c r="C21" s="480">
        <f>'Tabelle 3.3'!J18</f>
        <v>0.60422960725075525</v>
      </c>
      <c r="D21" s="481">
        <f t="shared" si="3"/>
        <v>1.1566424322538005</v>
      </c>
      <c r="E21" s="481">
        <f t="shared" si="3"/>
        <v>0.60422960725075525</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0.8106543138390272</v>
      </c>
      <c r="C22" s="480">
        <f>'Tabelle 3.3'!J19</f>
        <v>-3.0890804597701149</v>
      </c>
      <c r="D22" s="481">
        <f t="shared" si="3"/>
        <v>0.8106543138390272</v>
      </c>
      <c r="E22" s="481">
        <f t="shared" si="3"/>
        <v>-3.0890804597701149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0.42520293776575185</v>
      </c>
      <c r="C23" s="480">
        <f>'Tabelle 3.3'!J20</f>
        <v>-12.34375</v>
      </c>
      <c r="D23" s="481">
        <f t="shared" si="3"/>
        <v>0.42520293776575185</v>
      </c>
      <c r="E23" s="481">
        <f t="shared" si="3"/>
        <v>-12.34375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5.8108108108108105</v>
      </c>
      <c r="C24" s="480">
        <f>'Tabelle 3.3'!J21</f>
        <v>-13.356461405030355</v>
      </c>
      <c r="D24" s="481">
        <f t="shared" si="3"/>
        <v>5.8108108108108105</v>
      </c>
      <c r="E24" s="481">
        <f t="shared" si="3"/>
        <v>-13.356461405030355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5.7870370370370372</v>
      </c>
      <c r="C25" s="480">
        <f>'Tabelle 3.3'!J22</f>
        <v>-8.0213903743315509</v>
      </c>
      <c r="D25" s="481">
        <f t="shared" si="3"/>
        <v>5.7870370370370372</v>
      </c>
      <c r="E25" s="481">
        <f t="shared" si="3"/>
        <v>-8.0213903743315509</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-1.0804321728691477</v>
      </c>
      <c r="C26" s="480">
        <f>'Tabelle 3.3'!J23</f>
        <v>-4.301075268817204</v>
      </c>
      <c r="D26" s="481">
        <f t="shared" si="3"/>
        <v>-1.0804321728691477</v>
      </c>
      <c r="E26" s="481">
        <f t="shared" si="3"/>
        <v>-4.301075268817204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-1.5401540154015401</v>
      </c>
      <c r="C27" s="480">
        <f>'Tabelle 3.3'!J24</f>
        <v>0.56285178236397748</v>
      </c>
      <c r="D27" s="481">
        <f t="shared" si="3"/>
        <v>-1.5401540154015401</v>
      </c>
      <c r="E27" s="481">
        <f t="shared" si="3"/>
        <v>0.56285178236397748</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-2.7814569536423841</v>
      </c>
      <c r="C28" s="480">
        <f>'Tabelle 3.3'!J25</f>
        <v>11.447368421052632</v>
      </c>
      <c r="D28" s="481">
        <f t="shared" si="3"/>
        <v>-2.7814569536423841</v>
      </c>
      <c r="E28" s="481">
        <f t="shared" si="3"/>
        <v>11.447368421052632</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-5.6524773203070477</v>
      </c>
      <c r="C29" s="480">
        <f>'Tabelle 3.3'!J26</f>
        <v>-20</v>
      </c>
      <c r="D29" s="481">
        <f t="shared" si="3"/>
        <v>-5.6524773203070477</v>
      </c>
      <c r="E29" s="481">
        <f t="shared" si="3"/>
        <v>-20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-1.3582342954159592</v>
      </c>
      <c r="C30" s="480">
        <f>'Tabelle 3.3'!J27</f>
        <v>-1.0600706713780919</v>
      </c>
      <c r="D30" s="481">
        <f t="shared" si="3"/>
        <v>-1.3582342954159592</v>
      </c>
      <c r="E30" s="481">
        <f t="shared" si="3"/>
        <v>-1.0600706713780919</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-2.2900763358778624</v>
      </c>
      <c r="C31" s="480">
        <f>'Tabelle 3.3'!J28</f>
        <v>10</v>
      </c>
      <c r="D31" s="481">
        <f t="shared" si="3"/>
        <v>-2.2900763358778624</v>
      </c>
      <c r="E31" s="481">
        <f t="shared" si="3"/>
        <v>10</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1.2896405919661733</v>
      </c>
      <c r="C32" s="480">
        <f>'Tabelle 3.3'!J29</f>
        <v>-0.43196544276457882</v>
      </c>
      <c r="D32" s="481">
        <f t="shared" si="3"/>
        <v>1.2896405919661733</v>
      </c>
      <c r="E32" s="481">
        <f t="shared" si="3"/>
        <v>-0.43196544276457882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0.48522905665762811</v>
      </c>
      <c r="C33" s="480">
        <f>'Tabelle 3.3'!J30</f>
        <v>-1.0067114093959733</v>
      </c>
      <c r="D33" s="481">
        <f t="shared" si="3"/>
        <v>0.48522905665762811</v>
      </c>
      <c r="E33" s="481">
        <f t="shared" si="3"/>
        <v>-1.0067114093959733</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-0.56470588235294117</v>
      </c>
      <c r="C34" s="480">
        <f>'Tabelle 3.3'!J31</f>
        <v>-4.5045045045045047</v>
      </c>
      <c r="D34" s="481">
        <f t="shared" si="3"/>
        <v>-0.56470588235294117</v>
      </c>
      <c r="E34" s="481">
        <f t="shared" si="3"/>
        <v>-4.5045045045045047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-3.0022357074417121</v>
      </c>
      <c r="C37" s="480">
        <f>'Tabelle 3.3'!J34</f>
        <v>-5.5292259083728279</v>
      </c>
      <c r="D37" s="481">
        <f t="shared" si="3"/>
        <v>-3.0022357074417121</v>
      </c>
      <c r="E37" s="481">
        <f t="shared" si="3"/>
        <v>-5.5292259083728279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-0.21694450787851108</v>
      </c>
      <c r="C38" s="480">
        <f>'Tabelle 3.3'!J35</f>
        <v>0.39277297721916732</v>
      </c>
      <c r="D38" s="481">
        <f t="shared" si="3"/>
        <v>-0.21694450787851108</v>
      </c>
      <c r="E38" s="481">
        <f t="shared" si="3"/>
        <v>0.39277297721916732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-0.11670556852284095</v>
      </c>
      <c r="C39" s="480">
        <f>'Tabelle 3.3'!J36</f>
        <v>-3.9973082099596233</v>
      </c>
      <c r="D39" s="481">
        <f t="shared" si="3"/>
        <v>-0.11670556852284095</v>
      </c>
      <c r="E39" s="481">
        <f t="shared" si="3"/>
        <v>-3.9973082099596233</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-0.11670556852284095</v>
      </c>
      <c r="C45" s="480">
        <f>'Tabelle 3.3'!J36</f>
        <v>-3.9973082099596233</v>
      </c>
      <c r="D45" s="481">
        <f t="shared" si="3"/>
        <v>-0.11670556852284095</v>
      </c>
      <c r="E45" s="481">
        <f t="shared" si="3"/>
        <v>-3.9973082099596233</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62268</v>
      </c>
      <c r="C51" s="487">
        <v>7878</v>
      </c>
      <c r="D51" s="487">
        <v>2387</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63001</v>
      </c>
      <c r="C52" s="487">
        <v>7779</v>
      </c>
      <c r="D52" s="487">
        <v>2517</v>
      </c>
      <c r="E52" s="488">
        <f t="shared" ref="E52:G70" si="11">IF($A$51=37802,IF(COUNTBLANK(B$51:B$70)&gt;0,#N/A,B52/B$51*100),IF(COUNTBLANK(B$51:B$75)&gt;0,#N/A,B52/B$51*100))</f>
        <v>101.17716965375475</v>
      </c>
      <c r="F52" s="488">
        <f t="shared" si="11"/>
        <v>98.743335872048746</v>
      </c>
      <c r="G52" s="488">
        <f t="shared" si="11"/>
        <v>105.44616673648932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63933</v>
      </c>
      <c r="C53" s="487">
        <v>7810</v>
      </c>
      <c r="D53" s="487">
        <v>2635</v>
      </c>
      <c r="E53" s="488">
        <f t="shared" si="11"/>
        <v>102.67392561187127</v>
      </c>
      <c r="F53" s="488">
        <f t="shared" si="11"/>
        <v>99.136836760599138</v>
      </c>
      <c r="G53" s="488">
        <f t="shared" si="11"/>
        <v>110.3896103896104</v>
      </c>
      <c r="H53" s="489">
        <f>IF(ISERROR(L53)=TRUE,IF(MONTH(A53)=MONTH(MAX(A$51:A$75)),A53,""),"")</f>
        <v>41883</v>
      </c>
      <c r="I53" s="488">
        <f t="shared" si="12"/>
        <v>102.67392561187127</v>
      </c>
      <c r="J53" s="488">
        <f t="shared" si="10"/>
        <v>99.136836760599138</v>
      </c>
      <c r="K53" s="488">
        <f t="shared" si="10"/>
        <v>110.3896103896104</v>
      </c>
      <c r="L53" s="488" t="e">
        <f t="shared" si="13"/>
        <v>#N/A</v>
      </c>
    </row>
    <row r="54" spans="1:14" ht="15" customHeight="1" x14ac:dyDescent="0.2">
      <c r="A54" s="490" t="s">
        <v>463</v>
      </c>
      <c r="B54" s="487">
        <v>62625</v>
      </c>
      <c r="C54" s="487">
        <v>7801</v>
      </c>
      <c r="D54" s="487">
        <v>2532</v>
      </c>
      <c r="E54" s="488">
        <f t="shared" si="11"/>
        <v>100.57332819425709</v>
      </c>
      <c r="F54" s="488">
        <f t="shared" si="11"/>
        <v>99.022594567149028</v>
      </c>
      <c r="G54" s="488">
        <f t="shared" si="11"/>
        <v>106.07457059069962</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63014</v>
      </c>
      <c r="C55" s="487">
        <v>7084</v>
      </c>
      <c r="D55" s="487">
        <v>2453</v>
      </c>
      <c r="E55" s="488">
        <f t="shared" si="11"/>
        <v>101.19804715102461</v>
      </c>
      <c r="F55" s="488">
        <f t="shared" si="11"/>
        <v>89.921299822289924</v>
      </c>
      <c r="G55" s="488">
        <f t="shared" si="11"/>
        <v>102.76497695852535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63507</v>
      </c>
      <c r="C56" s="487">
        <v>7033</v>
      </c>
      <c r="D56" s="487">
        <v>2585</v>
      </c>
      <c r="E56" s="488">
        <f t="shared" si="11"/>
        <v>101.98978608595104</v>
      </c>
      <c r="F56" s="488">
        <f t="shared" si="11"/>
        <v>89.273927392739267</v>
      </c>
      <c r="G56" s="488">
        <f t="shared" si="11"/>
        <v>108.29493087557604</v>
      </c>
      <c r="H56" s="489" t="str">
        <f t="shared" si="14"/>
        <v/>
      </c>
      <c r="I56" s="488" t="str">
        <f t="shared" si="12"/>
        <v/>
      </c>
      <c r="J56" s="488" t="str">
        <f t="shared" si="10"/>
        <v/>
      </c>
      <c r="K56" s="488" t="str">
        <f t="shared" si="10"/>
        <v/>
      </c>
      <c r="L56" s="488" t="e">
        <f t="shared" si="13"/>
        <v>#N/A</v>
      </c>
    </row>
    <row r="57" spans="1:14" ht="15" customHeight="1" x14ac:dyDescent="0.2">
      <c r="A57" s="490">
        <v>42248</v>
      </c>
      <c r="B57" s="487">
        <v>63990</v>
      </c>
      <c r="C57" s="487">
        <v>7098</v>
      </c>
      <c r="D57" s="487">
        <v>2645</v>
      </c>
      <c r="E57" s="488">
        <f t="shared" si="11"/>
        <v>102.765465407593</v>
      </c>
      <c r="F57" s="488">
        <f t="shared" si="11"/>
        <v>90.099009900990097</v>
      </c>
      <c r="G57" s="488">
        <f t="shared" si="11"/>
        <v>110.80854629241725</v>
      </c>
      <c r="H57" s="489">
        <f t="shared" si="14"/>
        <v>42248</v>
      </c>
      <c r="I57" s="488">
        <f t="shared" si="12"/>
        <v>102.765465407593</v>
      </c>
      <c r="J57" s="488">
        <f t="shared" si="10"/>
        <v>90.099009900990097</v>
      </c>
      <c r="K57" s="488">
        <f t="shared" si="10"/>
        <v>110.80854629241725</v>
      </c>
      <c r="L57" s="488" t="e">
        <f t="shared" si="13"/>
        <v>#N/A</v>
      </c>
    </row>
    <row r="58" spans="1:14" ht="15" customHeight="1" x14ac:dyDescent="0.2">
      <c r="A58" s="490" t="s">
        <v>466</v>
      </c>
      <c r="B58" s="487">
        <v>62754</v>
      </c>
      <c r="C58" s="487">
        <v>7110</v>
      </c>
      <c r="D58" s="487">
        <v>2544</v>
      </c>
      <c r="E58" s="488">
        <f t="shared" si="11"/>
        <v>100.7804972056273</v>
      </c>
      <c r="F58" s="488">
        <f t="shared" si="11"/>
        <v>90.251332825590254</v>
      </c>
      <c r="G58" s="488">
        <f t="shared" si="11"/>
        <v>106.57729367406787</v>
      </c>
      <c r="H58" s="489" t="str">
        <f t="shared" si="14"/>
        <v/>
      </c>
      <c r="I58" s="488" t="str">
        <f t="shared" si="12"/>
        <v/>
      </c>
      <c r="J58" s="488" t="str">
        <f t="shared" si="10"/>
        <v/>
      </c>
      <c r="K58" s="488" t="str">
        <f t="shared" si="10"/>
        <v/>
      </c>
      <c r="L58" s="488" t="e">
        <f t="shared" si="13"/>
        <v>#N/A</v>
      </c>
    </row>
    <row r="59" spans="1:14" ht="15" customHeight="1" x14ac:dyDescent="0.2">
      <c r="A59" s="490" t="s">
        <v>467</v>
      </c>
      <c r="B59" s="487">
        <v>62593</v>
      </c>
      <c r="C59" s="487">
        <v>7065</v>
      </c>
      <c r="D59" s="487">
        <v>2531</v>
      </c>
      <c r="E59" s="488">
        <f t="shared" si="11"/>
        <v>100.52193743174665</v>
      </c>
      <c r="F59" s="488">
        <f t="shared" si="11"/>
        <v>89.680121858339675</v>
      </c>
      <c r="G59" s="488">
        <f t="shared" si="11"/>
        <v>106.03267700041894</v>
      </c>
      <c r="H59" s="489" t="str">
        <f t="shared" si="14"/>
        <v/>
      </c>
      <c r="I59" s="488" t="str">
        <f t="shared" si="12"/>
        <v/>
      </c>
      <c r="J59" s="488" t="str">
        <f t="shared" si="10"/>
        <v/>
      </c>
      <c r="K59" s="488" t="str">
        <f t="shared" si="10"/>
        <v/>
      </c>
      <c r="L59" s="488" t="e">
        <f t="shared" si="13"/>
        <v>#N/A</v>
      </c>
    </row>
    <row r="60" spans="1:14" ht="15" customHeight="1" x14ac:dyDescent="0.2">
      <c r="A60" s="490" t="s">
        <v>468</v>
      </c>
      <c r="B60" s="487">
        <v>63169</v>
      </c>
      <c r="C60" s="487">
        <v>7002</v>
      </c>
      <c r="D60" s="487">
        <v>2642</v>
      </c>
      <c r="E60" s="488">
        <f t="shared" si="11"/>
        <v>101.44697115693455</v>
      </c>
      <c r="F60" s="488">
        <f t="shared" si="11"/>
        <v>88.880426504188875</v>
      </c>
      <c r="G60" s="488">
        <f t="shared" si="11"/>
        <v>110.6828655215752</v>
      </c>
      <c r="H60" s="489" t="str">
        <f t="shared" si="14"/>
        <v/>
      </c>
      <c r="I60" s="488" t="str">
        <f t="shared" si="12"/>
        <v/>
      </c>
      <c r="J60" s="488" t="str">
        <f t="shared" si="10"/>
        <v/>
      </c>
      <c r="K60" s="488" t="str">
        <f t="shared" si="10"/>
        <v/>
      </c>
      <c r="L60" s="488" t="e">
        <f t="shared" si="13"/>
        <v>#N/A</v>
      </c>
    </row>
    <row r="61" spans="1:14" ht="15" customHeight="1" x14ac:dyDescent="0.2">
      <c r="A61" s="490">
        <v>42614</v>
      </c>
      <c r="B61" s="487">
        <v>64185</v>
      </c>
      <c r="C61" s="487">
        <v>7221</v>
      </c>
      <c r="D61" s="487">
        <v>2889</v>
      </c>
      <c r="E61" s="488">
        <f t="shared" si="11"/>
        <v>103.07862786664097</v>
      </c>
      <c r="F61" s="488">
        <f t="shared" si="11"/>
        <v>91.660319878141664</v>
      </c>
      <c r="G61" s="488">
        <f t="shared" si="11"/>
        <v>121.03058232090491</v>
      </c>
      <c r="H61" s="489">
        <f t="shared" si="14"/>
        <v>42614</v>
      </c>
      <c r="I61" s="488">
        <f t="shared" si="12"/>
        <v>103.07862786664097</v>
      </c>
      <c r="J61" s="488">
        <f t="shared" si="10"/>
        <v>91.660319878141664</v>
      </c>
      <c r="K61" s="488">
        <f t="shared" si="10"/>
        <v>121.03058232090491</v>
      </c>
      <c r="L61" s="488" t="e">
        <f t="shared" si="13"/>
        <v>#N/A</v>
      </c>
    </row>
    <row r="62" spans="1:14" ht="15" customHeight="1" x14ac:dyDescent="0.2">
      <c r="A62" s="490" t="s">
        <v>469</v>
      </c>
      <c r="B62" s="487">
        <v>63092</v>
      </c>
      <c r="C62" s="487">
        <v>7150</v>
      </c>
      <c r="D62" s="487">
        <v>2816</v>
      </c>
      <c r="E62" s="488">
        <f t="shared" si="11"/>
        <v>101.3233121346438</v>
      </c>
      <c r="F62" s="488">
        <f t="shared" si="11"/>
        <v>90.759075907590756</v>
      </c>
      <c r="G62" s="488">
        <f t="shared" si="11"/>
        <v>117.97235023041475</v>
      </c>
      <c r="H62" s="489" t="str">
        <f t="shared" si="14"/>
        <v/>
      </c>
      <c r="I62" s="488" t="str">
        <f t="shared" si="12"/>
        <v/>
      </c>
      <c r="J62" s="488" t="str">
        <f t="shared" si="10"/>
        <v/>
      </c>
      <c r="K62" s="488" t="str">
        <f t="shared" si="10"/>
        <v/>
      </c>
      <c r="L62" s="488" t="e">
        <f t="shared" si="13"/>
        <v>#N/A</v>
      </c>
    </row>
    <row r="63" spans="1:14" ht="15" customHeight="1" x14ac:dyDescent="0.2">
      <c r="A63" s="490" t="s">
        <v>470</v>
      </c>
      <c r="B63" s="487">
        <v>62937</v>
      </c>
      <c r="C63" s="487">
        <v>6928</v>
      </c>
      <c r="D63" s="487">
        <v>2718</v>
      </c>
      <c r="E63" s="488">
        <f t="shared" si="11"/>
        <v>101.07438812873386</v>
      </c>
      <c r="F63" s="488">
        <f t="shared" si="11"/>
        <v>87.941101802487935</v>
      </c>
      <c r="G63" s="488">
        <f t="shared" si="11"/>
        <v>113.86677838290741</v>
      </c>
      <c r="H63" s="489" t="str">
        <f t="shared" si="14"/>
        <v/>
      </c>
      <c r="I63" s="488" t="str">
        <f t="shared" si="12"/>
        <v/>
      </c>
      <c r="J63" s="488" t="str">
        <f t="shared" si="10"/>
        <v/>
      </c>
      <c r="K63" s="488" t="str">
        <f t="shared" si="10"/>
        <v/>
      </c>
      <c r="L63" s="488" t="e">
        <f t="shared" si="13"/>
        <v>#N/A</v>
      </c>
    </row>
    <row r="64" spans="1:14" ht="15" customHeight="1" x14ac:dyDescent="0.2">
      <c r="A64" s="490" t="s">
        <v>471</v>
      </c>
      <c r="B64" s="487">
        <v>63121</v>
      </c>
      <c r="C64" s="487">
        <v>7049</v>
      </c>
      <c r="D64" s="487">
        <v>2856</v>
      </c>
      <c r="E64" s="488">
        <f t="shared" si="11"/>
        <v>101.36988501316888</v>
      </c>
      <c r="F64" s="488">
        <f t="shared" si="11"/>
        <v>89.477024625539485</v>
      </c>
      <c r="G64" s="488">
        <f t="shared" si="11"/>
        <v>119.64809384164224</v>
      </c>
      <c r="H64" s="489" t="str">
        <f t="shared" si="14"/>
        <v/>
      </c>
      <c r="I64" s="488" t="str">
        <f t="shared" si="12"/>
        <v/>
      </c>
      <c r="J64" s="488" t="str">
        <f t="shared" si="10"/>
        <v/>
      </c>
      <c r="K64" s="488" t="str">
        <f t="shared" si="10"/>
        <v/>
      </c>
      <c r="L64" s="488" t="e">
        <f t="shared" si="13"/>
        <v>#N/A</v>
      </c>
    </row>
    <row r="65" spans="1:12" ht="15" customHeight="1" x14ac:dyDescent="0.2">
      <c r="A65" s="490">
        <v>42979</v>
      </c>
      <c r="B65" s="487">
        <v>63944</v>
      </c>
      <c r="C65" s="487">
        <v>6950</v>
      </c>
      <c r="D65" s="487">
        <v>2928</v>
      </c>
      <c r="E65" s="488">
        <f t="shared" si="11"/>
        <v>102.69159118648423</v>
      </c>
      <c r="F65" s="488">
        <f t="shared" si="11"/>
        <v>88.220360497588217</v>
      </c>
      <c r="G65" s="488">
        <f t="shared" si="11"/>
        <v>122.66443234185169</v>
      </c>
      <c r="H65" s="489">
        <f t="shared" si="14"/>
        <v>42979</v>
      </c>
      <c r="I65" s="488">
        <f t="shared" si="12"/>
        <v>102.69159118648423</v>
      </c>
      <c r="J65" s="488">
        <f t="shared" si="10"/>
        <v>88.220360497588217</v>
      </c>
      <c r="K65" s="488">
        <f t="shared" si="10"/>
        <v>122.66443234185169</v>
      </c>
      <c r="L65" s="488" t="e">
        <f t="shared" si="13"/>
        <v>#N/A</v>
      </c>
    </row>
    <row r="66" spans="1:12" ht="15" customHeight="1" x14ac:dyDescent="0.2">
      <c r="A66" s="490" t="s">
        <v>472</v>
      </c>
      <c r="B66" s="487">
        <v>63108</v>
      </c>
      <c r="C66" s="487">
        <v>6843</v>
      </c>
      <c r="D66" s="487">
        <v>2850</v>
      </c>
      <c r="E66" s="488">
        <f t="shared" si="11"/>
        <v>101.34900751589902</v>
      </c>
      <c r="F66" s="488">
        <f t="shared" si="11"/>
        <v>86.862147753236869</v>
      </c>
      <c r="G66" s="488">
        <f t="shared" si="11"/>
        <v>119.3967322999581</v>
      </c>
      <c r="H66" s="489" t="str">
        <f t="shared" si="14"/>
        <v/>
      </c>
      <c r="I66" s="488" t="str">
        <f t="shared" si="12"/>
        <v/>
      </c>
      <c r="J66" s="488" t="str">
        <f t="shared" si="10"/>
        <v/>
      </c>
      <c r="K66" s="488" t="str">
        <f t="shared" si="10"/>
        <v/>
      </c>
      <c r="L66" s="488" t="e">
        <f t="shared" si="13"/>
        <v>#N/A</v>
      </c>
    </row>
    <row r="67" spans="1:12" ht="15" customHeight="1" x14ac:dyDescent="0.2">
      <c r="A67" s="490" t="s">
        <v>473</v>
      </c>
      <c r="B67" s="487">
        <v>62973</v>
      </c>
      <c r="C67" s="487">
        <v>6759</v>
      </c>
      <c r="D67" s="487">
        <v>2756</v>
      </c>
      <c r="E67" s="488">
        <f t="shared" si="11"/>
        <v>101.1322027365581</v>
      </c>
      <c r="F67" s="488">
        <f t="shared" si="11"/>
        <v>85.795887281035803</v>
      </c>
      <c r="G67" s="488">
        <f t="shared" si="11"/>
        <v>115.45873481357351</v>
      </c>
      <c r="H67" s="489" t="str">
        <f t="shared" si="14"/>
        <v/>
      </c>
      <c r="I67" s="488" t="str">
        <f t="shared" si="12"/>
        <v/>
      </c>
      <c r="J67" s="488" t="str">
        <f t="shared" si="12"/>
        <v/>
      </c>
      <c r="K67" s="488" t="str">
        <f t="shared" si="12"/>
        <v/>
      </c>
      <c r="L67" s="488" t="e">
        <f t="shared" si="13"/>
        <v>#N/A</v>
      </c>
    </row>
    <row r="68" spans="1:12" ht="15" customHeight="1" x14ac:dyDescent="0.2">
      <c r="A68" s="490" t="s">
        <v>474</v>
      </c>
      <c r="B68" s="487">
        <v>63155</v>
      </c>
      <c r="C68" s="487">
        <v>6856</v>
      </c>
      <c r="D68" s="487">
        <v>2878</v>
      </c>
      <c r="E68" s="488">
        <f t="shared" si="11"/>
        <v>101.42448769833624</v>
      </c>
      <c r="F68" s="488">
        <f t="shared" si="11"/>
        <v>87.027164254887026</v>
      </c>
      <c r="G68" s="488">
        <f t="shared" si="11"/>
        <v>120.56975282781734</v>
      </c>
      <c r="H68" s="489" t="str">
        <f t="shared" si="14"/>
        <v/>
      </c>
      <c r="I68" s="488" t="str">
        <f t="shared" si="12"/>
        <v/>
      </c>
      <c r="J68" s="488" t="str">
        <f t="shared" si="12"/>
        <v/>
      </c>
      <c r="K68" s="488" t="str">
        <f t="shared" si="12"/>
        <v/>
      </c>
      <c r="L68" s="488" t="e">
        <f t="shared" si="13"/>
        <v>#N/A</v>
      </c>
    </row>
    <row r="69" spans="1:12" ht="15" customHeight="1" x14ac:dyDescent="0.2">
      <c r="A69" s="490">
        <v>43344</v>
      </c>
      <c r="B69" s="487">
        <v>63695</v>
      </c>
      <c r="C69" s="487">
        <v>6714</v>
      </c>
      <c r="D69" s="487">
        <v>2973</v>
      </c>
      <c r="E69" s="488">
        <f t="shared" si="11"/>
        <v>102.29170681569988</v>
      </c>
      <c r="F69" s="488">
        <f t="shared" si="11"/>
        <v>85.224676313785224</v>
      </c>
      <c r="G69" s="488">
        <f t="shared" si="11"/>
        <v>124.54964390448262</v>
      </c>
      <c r="H69" s="489">
        <f t="shared" si="14"/>
        <v>43344</v>
      </c>
      <c r="I69" s="488">
        <f t="shared" si="12"/>
        <v>102.29170681569988</v>
      </c>
      <c r="J69" s="488">
        <f t="shared" si="12"/>
        <v>85.224676313785224</v>
      </c>
      <c r="K69" s="488">
        <f t="shared" si="12"/>
        <v>124.54964390448262</v>
      </c>
      <c r="L69" s="488" t="e">
        <f t="shared" si="13"/>
        <v>#N/A</v>
      </c>
    </row>
    <row r="70" spans="1:12" ht="15" customHeight="1" x14ac:dyDescent="0.2">
      <c r="A70" s="490" t="s">
        <v>475</v>
      </c>
      <c r="B70" s="487">
        <v>62918</v>
      </c>
      <c r="C70" s="487">
        <v>6608</v>
      </c>
      <c r="D70" s="487">
        <v>2872</v>
      </c>
      <c r="E70" s="488">
        <f t="shared" si="11"/>
        <v>101.04387486349329</v>
      </c>
      <c r="F70" s="488">
        <f t="shared" si="11"/>
        <v>83.879157146483877</v>
      </c>
      <c r="G70" s="488">
        <f t="shared" si="11"/>
        <v>120.31839128613322</v>
      </c>
      <c r="H70" s="489" t="str">
        <f t="shared" si="14"/>
        <v/>
      </c>
      <c r="I70" s="488" t="str">
        <f t="shared" si="12"/>
        <v/>
      </c>
      <c r="J70" s="488" t="str">
        <f t="shared" si="12"/>
        <v/>
      </c>
      <c r="K70" s="488" t="str">
        <f t="shared" si="12"/>
        <v/>
      </c>
      <c r="L70" s="488" t="e">
        <f t="shared" si="13"/>
        <v>#N/A</v>
      </c>
    </row>
    <row r="71" spans="1:12" ht="15" customHeight="1" x14ac:dyDescent="0.2">
      <c r="A71" s="490" t="s">
        <v>476</v>
      </c>
      <c r="B71" s="487">
        <v>62633</v>
      </c>
      <c r="C71" s="487">
        <v>6532</v>
      </c>
      <c r="D71" s="487">
        <v>2804</v>
      </c>
      <c r="E71" s="491">
        <f t="shared" ref="E71:G75" si="15">IF($A$51=37802,IF(COUNTBLANK(B$51:B$70)&gt;0,#N/A,IF(ISBLANK(B71)=FALSE,B71/B$51*100,#N/A)),IF(COUNTBLANK(B$51:B$75)&gt;0,#N/A,B71/B$51*100))</f>
        <v>100.5861758848847</v>
      </c>
      <c r="F71" s="491">
        <f t="shared" si="15"/>
        <v>82.91444529068292</v>
      </c>
      <c r="G71" s="491">
        <f t="shared" si="15"/>
        <v>117.46962714704649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62943</v>
      </c>
      <c r="C72" s="487">
        <v>6593</v>
      </c>
      <c r="D72" s="487">
        <v>2921</v>
      </c>
      <c r="E72" s="491">
        <f t="shared" si="15"/>
        <v>101.08402389670457</v>
      </c>
      <c r="F72" s="491">
        <f t="shared" si="15"/>
        <v>83.688753490733689</v>
      </c>
      <c r="G72" s="491">
        <f t="shared" si="15"/>
        <v>122.37117720988688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63713</v>
      </c>
      <c r="C73" s="487">
        <v>6485</v>
      </c>
      <c r="D73" s="487">
        <v>2982</v>
      </c>
      <c r="E73" s="491">
        <f t="shared" si="15"/>
        <v>102.320614119612</v>
      </c>
      <c r="F73" s="491">
        <f t="shared" si="15"/>
        <v>82.31784716933231</v>
      </c>
      <c r="G73" s="491">
        <f t="shared" si="15"/>
        <v>124.92668621700879</v>
      </c>
      <c r="H73" s="492">
        <f>IF(A$51=37802,IF(ISERROR(L73)=TRUE,IF(ISBLANK(A73)=FALSE,IF(MONTH(A73)=MONTH(MAX(A$51:A$75)),A73,""),""),""),IF(ISERROR(L73)=TRUE,IF(MONTH(A73)=MONTH(MAX(A$51:A$75)),A73,""),""))</f>
        <v>43709</v>
      </c>
      <c r="I73" s="488">
        <f t="shared" si="12"/>
        <v>102.320614119612</v>
      </c>
      <c r="J73" s="488">
        <f t="shared" si="12"/>
        <v>82.31784716933231</v>
      </c>
      <c r="K73" s="488">
        <f t="shared" si="12"/>
        <v>124.92668621700879</v>
      </c>
      <c r="L73" s="488" t="e">
        <f t="shared" si="13"/>
        <v>#N/A</v>
      </c>
    </row>
    <row r="74" spans="1:12" ht="15" customHeight="1" x14ac:dyDescent="0.2">
      <c r="A74" s="490" t="s">
        <v>478</v>
      </c>
      <c r="B74" s="487">
        <v>62772</v>
      </c>
      <c r="C74" s="487">
        <v>6342</v>
      </c>
      <c r="D74" s="487">
        <v>2894</v>
      </c>
      <c r="E74" s="491">
        <f t="shared" si="15"/>
        <v>100.80940450953942</v>
      </c>
      <c r="F74" s="491">
        <f t="shared" si="15"/>
        <v>80.502665651180507</v>
      </c>
      <c r="G74" s="491">
        <f t="shared" si="15"/>
        <v>121.24005027230834</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62452</v>
      </c>
      <c r="C75" s="493">
        <v>6192</v>
      </c>
      <c r="D75" s="493">
        <v>2817</v>
      </c>
      <c r="E75" s="491">
        <f t="shared" si="15"/>
        <v>100.29549688443502</v>
      </c>
      <c r="F75" s="491">
        <f t="shared" si="15"/>
        <v>78.598629093678596</v>
      </c>
      <c r="G75" s="491">
        <f t="shared" si="15"/>
        <v>118.01424382069543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102.320614119612</v>
      </c>
      <c r="J77" s="488">
        <f>IF(J75&lt;&gt;"",J75,IF(J74&lt;&gt;"",J74,IF(J73&lt;&gt;"",J73,IF(J72&lt;&gt;"",J72,IF(J71&lt;&gt;"",J71,IF(J70&lt;&gt;"",J70,""))))))</f>
        <v>82.31784716933231</v>
      </c>
      <c r="K77" s="488">
        <f>IF(K75&lt;&gt;"",K75,IF(K74&lt;&gt;"",K74,IF(K73&lt;&gt;"",K73,IF(K72&lt;&gt;"",K72,IF(K71&lt;&gt;"",K71,IF(K70&lt;&gt;"",K70,""))))))</f>
        <v>124.92668621700879</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+2,3%</v>
      </c>
      <c r="J79" s="488" t="str">
        <f>"GeB - ausschließlich: "&amp;IF(J77&gt;100,"+","")&amp;TEXT(J77-100,"0,0")&amp;"%"</f>
        <v>GeB - ausschließlich: -17,7%</v>
      </c>
      <c r="K79" s="488" t="str">
        <f>"GeB - im Nebenjob: "&amp;IF(K77&gt;100,"+","")&amp;TEXT(K77-100,"0,0")&amp;"%"</f>
        <v>GeB - im Nebenjob: +24,9%</v>
      </c>
    </row>
    <row r="81" spans="9:9" ht="15" customHeight="1" x14ac:dyDescent="0.2">
      <c r="I81" s="488" t="str">
        <f>IF(ISERROR(HLOOKUP(1,I$78:K$79,2,FALSE)),"",HLOOKUP(1,I$78:K$79,2,FALSE))</f>
        <v>GeB - im Nebenjob: +24,9%</v>
      </c>
    </row>
    <row r="82" spans="9:9" ht="15" customHeight="1" x14ac:dyDescent="0.2">
      <c r="I82" s="488" t="str">
        <f>IF(ISERROR(HLOOKUP(2,I$78:K$79,2,FALSE)),"",HLOOKUP(2,I$78:K$79,2,FALSE))</f>
        <v>SvB: +2,3%</v>
      </c>
    </row>
    <row r="83" spans="9:9" ht="15" customHeight="1" x14ac:dyDescent="0.2">
      <c r="I83" s="488" t="str">
        <f>IF(ISERROR(HLOOKUP(3,I$78:K$79,2,FALSE)),"",HLOOKUP(3,I$78:K$79,2,FALSE))</f>
        <v>GeB - ausschließlich: -17,7%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62452</v>
      </c>
      <c r="E12" s="114">
        <v>62772</v>
      </c>
      <c r="F12" s="114">
        <v>63713</v>
      </c>
      <c r="G12" s="114">
        <v>62943</v>
      </c>
      <c r="H12" s="114">
        <v>62633</v>
      </c>
      <c r="I12" s="115">
        <v>-181</v>
      </c>
      <c r="J12" s="116">
        <v>-0.28898503983523061</v>
      </c>
      <c r="N12" s="117"/>
    </row>
    <row r="13" spans="1:15" s="110" customFormat="1" ht="13.5" customHeight="1" x14ac:dyDescent="0.2">
      <c r="A13" s="118" t="s">
        <v>105</v>
      </c>
      <c r="B13" s="119" t="s">
        <v>106</v>
      </c>
      <c r="C13" s="113">
        <v>49.961570486133347</v>
      </c>
      <c r="D13" s="114">
        <v>31202</v>
      </c>
      <c r="E13" s="114">
        <v>31260</v>
      </c>
      <c r="F13" s="114">
        <v>31967</v>
      </c>
      <c r="G13" s="114">
        <v>31446</v>
      </c>
      <c r="H13" s="114">
        <v>31165</v>
      </c>
      <c r="I13" s="115">
        <v>37</v>
      </c>
      <c r="J13" s="116">
        <v>0.11872292635969837</v>
      </c>
    </row>
    <row r="14" spans="1:15" s="110" customFormat="1" ht="13.5" customHeight="1" x14ac:dyDescent="0.2">
      <c r="A14" s="120"/>
      <c r="B14" s="119" t="s">
        <v>107</v>
      </c>
      <c r="C14" s="113">
        <v>50.038429513866653</v>
      </c>
      <c r="D14" s="114">
        <v>31250</v>
      </c>
      <c r="E14" s="114">
        <v>31512</v>
      </c>
      <c r="F14" s="114">
        <v>31746</v>
      </c>
      <c r="G14" s="114">
        <v>31497</v>
      </c>
      <c r="H14" s="114">
        <v>31468</v>
      </c>
      <c r="I14" s="115">
        <v>-218</v>
      </c>
      <c r="J14" s="116">
        <v>-0.69276725562476171</v>
      </c>
    </row>
    <row r="15" spans="1:15" s="110" customFormat="1" ht="13.5" customHeight="1" x14ac:dyDescent="0.2">
      <c r="A15" s="118" t="s">
        <v>105</v>
      </c>
      <c r="B15" s="121" t="s">
        <v>108</v>
      </c>
      <c r="C15" s="113">
        <v>8.1534618587074874</v>
      </c>
      <c r="D15" s="114">
        <v>5092</v>
      </c>
      <c r="E15" s="114">
        <v>5231</v>
      </c>
      <c r="F15" s="114">
        <v>5372</v>
      </c>
      <c r="G15" s="114">
        <v>4768</v>
      </c>
      <c r="H15" s="114">
        <v>4849</v>
      </c>
      <c r="I15" s="115">
        <v>243</v>
      </c>
      <c r="J15" s="116">
        <v>5.0113425448546094</v>
      </c>
    </row>
    <row r="16" spans="1:15" s="110" customFormat="1" ht="13.5" customHeight="1" x14ac:dyDescent="0.2">
      <c r="A16" s="118"/>
      <c r="B16" s="121" t="s">
        <v>109</v>
      </c>
      <c r="C16" s="113">
        <v>62.870684685838725</v>
      </c>
      <c r="D16" s="114">
        <v>39264</v>
      </c>
      <c r="E16" s="114">
        <v>39439</v>
      </c>
      <c r="F16" s="114">
        <v>40141</v>
      </c>
      <c r="G16" s="114">
        <v>40091</v>
      </c>
      <c r="H16" s="114">
        <v>39989</v>
      </c>
      <c r="I16" s="115">
        <v>-725</v>
      </c>
      <c r="J16" s="116">
        <v>-1.8129985746080173</v>
      </c>
    </row>
    <row r="17" spans="1:10" s="110" customFormat="1" ht="13.5" customHeight="1" x14ac:dyDescent="0.2">
      <c r="A17" s="118"/>
      <c r="B17" s="121" t="s">
        <v>110</v>
      </c>
      <c r="C17" s="113">
        <v>27.890219688720936</v>
      </c>
      <c r="D17" s="114">
        <v>17418</v>
      </c>
      <c r="E17" s="114">
        <v>17433</v>
      </c>
      <c r="F17" s="114">
        <v>17539</v>
      </c>
      <c r="G17" s="114">
        <v>17464</v>
      </c>
      <c r="H17" s="114">
        <v>17194</v>
      </c>
      <c r="I17" s="115">
        <v>224</v>
      </c>
      <c r="J17" s="116">
        <v>1.3027800395486797</v>
      </c>
    </row>
    <row r="18" spans="1:10" s="110" customFormat="1" ht="13.5" customHeight="1" x14ac:dyDescent="0.2">
      <c r="A18" s="120"/>
      <c r="B18" s="121" t="s">
        <v>111</v>
      </c>
      <c r="C18" s="113">
        <v>1.0856337667328508</v>
      </c>
      <c r="D18" s="114">
        <v>678</v>
      </c>
      <c r="E18" s="114">
        <v>669</v>
      </c>
      <c r="F18" s="114">
        <v>661</v>
      </c>
      <c r="G18" s="114">
        <v>620</v>
      </c>
      <c r="H18" s="114">
        <v>601</v>
      </c>
      <c r="I18" s="115">
        <v>77</v>
      </c>
      <c r="J18" s="116">
        <v>12.811980033277869</v>
      </c>
    </row>
    <row r="19" spans="1:10" s="110" customFormat="1" ht="13.5" customHeight="1" x14ac:dyDescent="0.2">
      <c r="A19" s="120"/>
      <c r="B19" s="121" t="s">
        <v>112</v>
      </c>
      <c r="C19" s="113">
        <v>0.33465701658874014</v>
      </c>
      <c r="D19" s="114">
        <v>209</v>
      </c>
      <c r="E19" s="114">
        <v>200</v>
      </c>
      <c r="F19" s="114">
        <v>213</v>
      </c>
      <c r="G19" s="114">
        <v>188</v>
      </c>
      <c r="H19" s="114">
        <v>189</v>
      </c>
      <c r="I19" s="115">
        <v>20</v>
      </c>
      <c r="J19" s="116">
        <v>10.582010582010582</v>
      </c>
    </row>
    <row r="20" spans="1:10" s="110" customFormat="1" ht="13.5" customHeight="1" x14ac:dyDescent="0.2">
      <c r="A20" s="118" t="s">
        <v>113</v>
      </c>
      <c r="B20" s="122" t="s">
        <v>114</v>
      </c>
      <c r="C20" s="113">
        <v>68.282841222058536</v>
      </c>
      <c r="D20" s="114">
        <v>42644</v>
      </c>
      <c r="E20" s="114">
        <v>42976</v>
      </c>
      <c r="F20" s="114">
        <v>43778</v>
      </c>
      <c r="G20" s="114">
        <v>43232</v>
      </c>
      <c r="H20" s="114">
        <v>43115</v>
      </c>
      <c r="I20" s="115">
        <v>-471</v>
      </c>
      <c r="J20" s="116">
        <v>-1.0924272295024933</v>
      </c>
    </row>
    <row r="21" spans="1:10" s="110" customFormat="1" ht="13.5" customHeight="1" x14ac:dyDescent="0.2">
      <c r="A21" s="120"/>
      <c r="B21" s="122" t="s">
        <v>115</v>
      </c>
      <c r="C21" s="113">
        <v>31.71715877794146</v>
      </c>
      <c r="D21" s="114">
        <v>19808</v>
      </c>
      <c r="E21" s="114">
        <v>19796</v>
      </c>
      <c r="F21" s="114">
        <v>19935</v>
      </c>
      <c r="G21" s="114">
        <v>19711</v>
      </c>
      <c r="H21" s="114">
        <v>19518</v>
      </c>
      <c r="I21" s="115">
        <v>290</v>
      </c>
      <c r="J21" s="116">
        <v>1.4858079721282917</v>
      </c>
    </row>
    <row r="22" spans="1:10" s="110" customFormat="1" ht="13.5" customHeight="1" x14ac:dyDescent="0.2">
      <c r="A22" s="118" t="s">
        <v>113</v>
      </c>
      <c r="B22" s="122" t="s">
        <v>116</v>
      </c>
      <c r="C22" s="113">
        <v>96.968872093768013</v>
      </c>
      <c r="D22" s="114">
        <v>60559</v>
      </c>
      <c r="E22" s="114">
        <v>60966</v>
      </c>
      <c r="F22" s="114">
        <v>61819</v>
      </c>
      <c r="G22" s="114">
        <v>61171</v>
      </c>
      <c r="H22" s="114">
        <v>60967</v>
      </c>
      <c r="I22" s="115">
        <v>-408</v>
      </c>
      <c r="J22" s="116">
        <v>-0.66921449308642378</v>
      </c>
    </row>
    <row r="23" spans="1:10" s="110" customFormat="1" ht="13.5" customHeight="1" x14ac:dyDescent="0.2">
      <c r="A23" s="123"/>
      <c r="B23" s="124" t="s">
        <v>117</v>
      </c>
      <c r="C23" s="125">
        <v>3.0279254467430987</v>
      </c>
      <c r="D23" s="114">
        <v>1891</v>
      </c>
      <c r="E23" s="114">
        <v>1803</v>
      </c>
      <c r="F23" s="114">
        <v>1891</v>
      </c>
      <c r="G23" s="114">
        <v>1768</v>
      </c>
      <c r="H23" s="114">
        <v>1660</v>
      </c>
      <c r="I23" s="115">
        <v>231</v>
      </c>
      <c r="J23" s="116">
        <v>13.91566265060241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9009</v>
      </c>
      <c r="E26" s="114">
        <v>9236</v>
      </c>
      <c r="F26" s="114">
        <v>9467</v>
      </c>
      <c r="G26" s="114">
        <v>9514</v>
      </c>
      <c r="H26" s="140">
        <v>9336</v>
      </c>
      <c r="I26" s="115">
        <v>-327</v>
      </c>
      <c r="J26" s="116">
        <v>-3.5025706940874035</v>
      </c>
    </row>
    <row r="27" spans="1:10" s="110" customFormat="1" ht="13.5" customHeight="1" x14ac:dyDescent="0.2">
      <c r="A27" s="118" t="s">
        <v>105</v>
      </c>
      <c r="B27" s="119" t="s">
        <v>106</v>
      </c>
      <c r="C27" s="113">
        <v>44.8995448995449</v>
      </c>
      <c r="D27" s="115">
        <v>4045</v>
      </c>
      <c r="E27" s="114">
        <v>4102</v>
      </c>
      <c r="F27" s="114">
        <v>4205</v>
      </c>
      <c r="G27" s="114">
        <v>4192</v>
      </c>
      <c r="H27" s="140">
        <v>4098</v>
      </c>
      <c r="I27" s="115">
        <v>-53</v>
      </c>
      <c r="J27" s="116">
        <v>-1.2933138116154221</v>
      </c>
    </row>
    <row r="28" spans="1:10" s="110" customFormat="1" ht="13.5" customHeight="1" x14ac:dyDescent="0.2">
      <c r="A28" s="120"/>
      <c r="B28" s="119" t="s">
        <v>107</v>
      </c>
      <c r="C28" s="113">
        <v>55.1004551004551</v>
      </c>
      <c r="D28" s="115">
        <v>4964</v>
      </c>
      <c r="E28" s="114">
        <v>5134</v>
      </c>
      <c r="F28" s="114">
        <v>5262</v>
      </c>
      <c r="G28" s="114">
        <v>5322</v>
      </c>
      <c r="H28" s="140">
        <v>5238</v>
      </c>
      <c r="I28" s="115">
        <v>-274</v>
      </c>
      <c r="J28" s="116">
        <v>-5.2310042000763648</v>
      </c>
    </row>
    <row r="29" spans="1:10" s="110" customFormat="1" ht="13.5" customHeight="1" x14ac:dyDescent="0.2">
      <c r="A29" s="118" t="s">
        <v>105</v>
      </c>
      <c r="B29" s="121" t="s">
        <v>108</v>
      </c>
      <c r="C29" s="113">
        <v>12.087912087912088</v>
      </c>
      <c r="D29" s="115">
        <v>1089</v>
      </c>
      <c r="E29" s="114">
        <v>1038</v>
      </c>
      <c r="F29" s="114">
        <v>1083</v>
      </c>
      <c r="G29" s="114">
        <v>1101</v>
      </c>
      <c r="H29" s="140">
        <v>1006</v>
      </c>
      <c r="I29" s="115">
        <v>83</v>
      </c>
      <c r="J29" s="116">
        <v>8.2504970178926449</v>
      </c>
    </row>
    <row r="30" spans="1:10" s="110" customFormat="1" ht="13.5" customHeight="1" x14ac:dyDescent="0.2">
      <c r="A30" s="118"/>
      <c r="B30" s="121" t="s">
        <v>109</v>
      </c>
      <c r="C30" s="113">
        <v>38.328338328338326</v>
      </c>
      <c r="D30" s="115">
        <v>3453</v>
      </c>
      <c r="E30" s="114">
        <v>3602</v>
      </c>
      <c r="F30" s="114">
        <v>3726</v>
      </c>
      <c r="G30" s="114">
        <v>3792</v>
      </c>
      <c r="H30" s="140">
        <v>3770</v>
      </c>
      <c r="I30" s="115">
        <v>-317</v>
      </c>
      <c r="J30" s="116">
        <v>-8.408488063660478</v>
      </c>
    </row>
    <row r="31" spans="1:10" s="110" customFormat="1" ht="13.5" customHeight="1" x14ac:dyDescent="0.2">
      <c r="A31" s="118"/>
      <c r="B31" s="121" t="s">
        <v>110</v>
      </c>
      <c r="C31" s="113">
        <v>25.252525252525253</v>
      </c>
      <c r="D31" s="115">
        <v>2275</v>
      </c>
      <c r="E31" s="114">
        <v>2365</v>
      </c>
      <c r="F31" s="114">
        <v>2411</v>
      </c>
      <c r="G31" s="114">
        <v>2449</v>
      </c>
      <c r="H31" s="140">
        <v>2454</v>
      </c>
      <c r="I31" s="115">
        <v>-179</v>
      </c>
      <c r="J31" s="116">
        <v>-7.2942135289323558</v>
      </c>
    </row>
    <row r="32" spans="1:10" s="110" customFormat="1" ht="13.5" customHeight="1" x14ac:dyDescent="0.2">
      <c r="A32" s="120"/>
      <c r="B32" s="121" t="s">
        <v>111</v>
      </c>
      <c r="C32" s="113">
        <v>24.33122433122433</v>
      </c>
      <c r="D32" s="115">
        <v>2192</v>
      </c>
      <c r="E32" s="114">
        <v>2231</v>
      </c>
      <c r="F32" s="114">
        <v>2247</v>
      </c>
      <c r="G32" s="114">
        <v>2172</v>
      </c>
      <c r="H32" s="140">
        <v>2106</v>
      </c>
      <c r="I32" s="115">
        <v>86</v>
      </c>
      <c r="J32" s="116">
        <v>4.083570750237417</v>
      </c>
    </row>
    <row r="33" spans="1:10" s="110" customFormat="1" ht="13.5" customHeight="1" x14ac:dyDescent="0.2">
      <c r="A33" s="120"/>
      <c r="B33" s="121" t="s">
        <v>112</v>
      </c>
      <c r="C33" s="113">
        <v>3.23010323010323</v>
      </c>
      <c r="D33" s="115">
        <v>291</v>
      </c>
      <c r="E33" s="114">
        <v>305</v>
      </c>
      <c r="F33" s="114">
        <v>324</v>
      </c>
      <c r="G33" s="114">
        <v>267</v>
      </c>
      <c r="H33" s="140">
        <v>244</v>
      </c>
      <c r="I33" s="115">
        <v>47</v>
      </c>
      <c r="J33" s="116">
        <v>19.262295081967213</v>
      </c>
    </row>
    <row r="34" spans="1:10" s="110" customFormat="1" ht="13.5" customHeight="1" x14ac:dyDescent="0.2">
      <c r="A34" s="118" t="s">
        <v>113</v>
      </c>
      <c r="B34" s="122" t="s">
        <v>116</v>
      </c>
      <c r="C34" s="113">
        <v>96.447996447996445</v>
      </c>
      <c r="D34" s="115">
        <v>8689</v>
      </c>
      <c r="E34" s="114">
        <v>8930</v>
      </c>
      <c r="F34" s="114">
        <v>9154</v>
      </c>
      <c r="G34" s="114">
        <v>9201</v>
      </c>
      <c r="H34" s="140">
        <v>9030</v>
      </c>
      <c r="I34" s="115">
        <v>-341</v>
      </c>
      <c r="J34" s="116">
        <v>-3.7763012181616831</v>
      </c>
    </row>
    <row r="35" spans="1:10" s="110" customFormat="1" ht="13.5" customHeight="1" x14ac:dyDescent="0.2">
      <c r="A35" s="118"/>
      <c r="B35" s="119" t="s">
        <v>117</v>
      </c>
      <c r="C35" s="113">
        <v>3.5187035187035187</v>
      </c>
      <c r="D35" s="115">
        <v>317</v>
      </c>
      <c r="E35" s="114">
        <v>302</v>
      </c>
      <c r="F35" s="114">
        <v>308</v>
      </c>
      <c r="G35" s="114">
        <v>306</v>
      </c>
      <c r="H35" s="140">
        <v>298</v>
      </c>
      <c r="I35" s="115">
        <v>19</v>
      </c>
      <c r="J35" s="116">
        <v>6.375838926174497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6192</v>
      </c>
      <c r="E37" s="114">
        <v>6342</v>
      </c>
      <c r="F37" s="114">
        <v>6485</v>
      </c>
      <c r="G37" s="114">
        <v>6593</v>
      </c>
      <c r="H37" s="140">
        <v>6532</v>
      </c>
      <c r="I37" s="115">
        <v>-340</v>
      </c>
      <c r="J37" s="116">
        <v>-5.2051439069197798</v>
      </c>
    </row>
    <row r="38" spans="1:10" s="110" customFormat="1" ht="13.5" customHeight="1" x14ac:dyDescent="0.2">
      <c r="A38" s="118" t="s">
        <v>105</v>
      </c>
      <c r="B38" s="119" t="s">
        <v>106</v>
      </c>
      <c r="C38" s="113">
        <v>46.818475452196381</v>
      </c>
      <c r="D38" s="115">
        <v>2899</v>
      </c>
      <c r="E38" s="114">
        <v>2932</v>
      </c>
      <c r="F38" s="114">
        <v>2978</v>
      </c>
      <c r="G38" s="114">
        <v>3017</v>
      </c>
      <c r="H38" s="140">
        <v>2952</v>
      </c>
      <c r="I38" s="115">
        <v>-53</v>
      </c>
      <c r="J38" s="116">
        <v>-1.7953929539295392</v>
      </c>
    </row>
    <row r="39" spans="1:10" s="110" customFormat="1" ht="13.5" customHeight="1" x14ac:dyDescent="0.2">
      <c r="A39" s="120"/>
      <c r="B39" s="119" t="s">
        <v>107</v>
      </c>
      <c r="C39" s="113">
        <v>53.181524547803619</v>
      </c>
      <c r="D39" s="115">
        <v>3293</v>
      </c>
      <c r="E39" s="114">
        <v>3410</v>
      </c>
      <c r="F39" s="114">
        <v>3507</v>
      </c>
      <c r="G39" s="114">
        <v>3576</v>
      </c>
      <c r="H39" s="140">
        <v>3580</v>
      </c>
      <c r="I39" s="115">
        <v>-287</v>
      </c>
      <c r="J39" s="116">
        <v>-8.016759776536313</v>
      </c>
    </row>
    <row r="40" spans="1:10" s="110" customFormat="1" ht="13.5" customHeight="1" x14ac:dyDescent="0.2">
      <c r="A40" s="118" t="s">
        <v>105</v>
      </c>
      <c r="B40" s="121" t="s">
        <v>108</v>
      </c>
      <c r="C40" s="113">
        <v>13.824289405684755</v>
      </c>
      <c r="D40" s="115">
        <v>856</v>
      </c>
      <c r="E40" s="114">
        <v>809</v>
      </c>
      <c r="F40" s="114">
        <v>833</v>
      </c>
      <c r="G40" s="114">
        <v>886</v>
      </c>
      <c r="H40" s="140">
        <v>792</v>
      </c>
      <c r="I40" s="115">
        <v>64</v>
      </c>
      <c r="J40" s="116">
        <v>8.0808080808080813</v>
      </c>
    </row>
    <row r="41" spans="1:10" s="110" customFormat="1" ht="13.5" customHeight="1" x14ac:dyDescent="0.2">
      <c r="A41" s="118"/>
      <c r="B41" s="121" t="s">
        <v>109</v>
      </c>
      <c r="C41" s="113">
        <v>25.258397932816539</v>
      </c>
      <c r="D41" s="115">
        <v>1564</v>
      </c>
      <c r="E41" s="114">
        <v>1624</v>
      </c>
      <c r="F41" s="114">
        <v>1695</v>
      </c>
      <c r="G41" s="114">
        <v>1768</v>
      </c>
      <c r="H41" s="140">
        <v>1842</v>
      </c>
      <c r="I41" s="115">
        <v>-278</v>
      </c>
      <c r="J41" s="116">
        <v>-15.09229098805646</v>
      </c>
    </row>
    <row r="42" spans="1:10" s="110" customFormat="1" ht="13.5" customHeight="1" x14ac:dyDescent="0.2">
      <c r="A42" s="118"/>
      <c r="B42" s="121" t="s">
        <v>110</v>
      </c>
      <c r="C42" s="113">
        <v>26.291989664082688</v>
      </c>
      <c r="D42" s="115">
        <v>1628</v>
      </c>
      <c r="E42" s="114">
        <v>1724</v>
      </c>
      <c r="F42" s="114">
        <v>1753</v>
      </c>
      <c r="G42" s="114">
        <v>1801</v>
      </c>
      <c r="H42" s="140">
        <v>1829</v>
      </c>
      <c r="I42" s="115">
        <v>-201</v>
      </c>
      <c r="J42" s="116">
        <v>-10.989611809732095</v>
      </c>
    </row>
    <row r="43" spans="1:10" s="110" customFormat="1" ht="13.5" customHeight="1" x14ac:dyDescent="0.2">
      <c r="A43" s="120"/>
      <c r="B43" s="121" t="s">
        <v>111</v>
      </c>
      <c r="C43" s="113">
        <v>34.625322997416021</v>
      </c>
      <c r="D43" s="115">
        <v>2144</v>
      </c>
      <c r="E43" s="114">
        <v>2185</v>
      </c>
      <c r="F43" s="114">
        <v>2204</v>
      </c>
      <c r="G43" s="114">
        <v>2138</v>
      </c>
      <c r="H43" s="140">
        <v>2069</v>
      </c>
      <c r="I43" s="115">
        <v>75</v>
      </c>
      <c r="J43" s="116">
        <v>3.624939584340261</v>
      </c>
    </row>
    <row r="44" spans="1:10" s="110" customFormat="1" ht="13.5" customHeight="1" x14ac:dyDescent="0.2">
      <c r="A44" s="120"/>
      <c r="B44" s="121" t="s">
        <v>112</v>
      </c>
      <c r="C44" s="113">
        <v>4.554263565891473</v>
      </c>
      <c r="D44" s="115">
        <v>282</v>
      </c>
      <c r="E44" s="114">
        <v>294</v>
      </c>
      <c r="F44" s="114">
        <v>313</v>
      </c>
      <c r="G44" s="114">
        <v>261</v>
      </c>
      <c r="H44" s="140">
        <v>235</v>
      </c>
      <c r="I44" s="115">
        <v>47</v>
      </c>
      <c r="J44" s="116">
        <v>20</v>
      </c>
    </row>
    <row r="45" spans="1:10" s="110" customFormat="1" ht="13.5" customHeight="1" x14ac:dyDescent="0.2">
      <c r="A45" s="118" t="s">
        <v>113</v>
      </c>
      <c r="B45" s="122" t="s">
        <v>116</v>
      </c>
      <c r="C45" s="113">
        <v>96.430878552971578</v>
      </c>
      <c r="D45" s="115">
        <v>5971</v>
      </c>
      <c r="E45" s="114">
        <v>6144</v>
      </c>
      <c r="F45" s="114">
        <v>6275</v>
      </c>
      <c r="G45" s="114">
        <v>6368</v>
      </c>
      <c r="H45" s="140">
        <v>6310</v>
      </c>
      <c r="I45" s="115">
        <v>-339</v>
      </c>
      <c r="J45" s="116">
        <v>-5.3724247226624406</v>
      </c>
    </row>
    <row r="46" spans="1:10" s="110" customFormat="1" ht="13.5" customHeight="1" x14ac:dyDescent="0.2">
      <c r="A46" s="118"/>
      <c r="B46" s="119" t="s">
        <v>117</v>
      </c>
      <c r="C46" s="113">
        <v>3.5206718346253232</v>
      </c>
      <c r="D46" s="115">
        <v>218</v>
      </c>
      <c r="E46" s="114">
        <v>194</v>
      </c>
      <c r="F46" s="114">
        <v>205</v>
      </c>
      <c r="G46" s="114">
        <v>218</v>
      </c>
      <c r="H46" s="140">
        <v>215</v>
      </c>
      <c r="I46" s="115">
        <v>3</v>
      </c>
      <c r="J46" s="116">
        <v>1.3953488372093024</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2817</v>
      </c>
      <c r="E48" s="114">
        <v>2894</v>
      </c>
      <c r="F48" s="114">
        <v>2982</v>
      </c>
      <c r="G48" s="114">
        <v>2921</v>
      </c>
      <c r="H48" s="140">
        <v>2804</v>
      </c>
      <c r="I48" s="115">
        <v>13</v>
      </c>
      <c r="J48" s="116">
        <v>0.46362339514978601</v>
      </c>
    </row>
    <row r="49" spans="1:12" s="110" customFormat="1" ht="13.5" customHeight="1" x14ac:dyDescent="0.2">
      <c r="A49" s="118" t="s">
        <v>105</v>
      </c>
      <c r="B49" s="119" t="s">
        <v>106</v>
      </c>
      <c r="C49" s="113">
        <v>40.681576144834928</v>
      </c>
      <c r="D49" s="115">
        <v>1146</v>
      </c>
      <c r="E49" s="114">
        <v>1170</v>
      </c>
      <c r="F49" s="114">
        <v>1227</v>
      </c>
      <c r="G49" s="114">
        <v>1175</v>
      </c>
      <c r="H49" s="140">
        <v>1146</v>
      </c>
      <c r="I49" s="115">
        <v>0</v>
      </c>
      <c r="J49" s="116">
        <v>0</v>
      </c>
    </row>
    <row r="50" spans="1:12" s="110" customFormat="1" ht="13.5" customHeight="1" x14ac:dyDescent="0.2">
      <c r="A50" s="120"/>
      <c r="B50" s="119" t="s">
        <v>107</v>
      </c>
      <c r="C50" s="113">
        <v>59.318423855165072</v>
      </c>
      <c r="D50" s="115">
        <v>1671</v>
      </c>
      <c r="E50" s="114">
        <v>1724</v>
      </c>
      <c r="F50" s="114">
        <v>1755</v>
      </c>
      <c r="G50" s="114">
        <v>1746</v>
      </c>
      <c r="H50" s="140">
        <v>1658</v>
      </c>
      <c r="I50" s="115">
        <v>13</v>
      </c>
      <c r="J50" s="116">
        <v>0.78407720144752713</v>
      </c>
    </row>
    <row r="51" spans="1:12" s="110" customFormat="1" ht="13.5" customHeight="1" x14ac:dyDescent="0.2">
      <c r="A51" s="118" t="s">
        <v>105</v>
      </c>
      <c r="B51" s="121" t="s">
        <v>108</v>
      </c>
      <c r="C51" s="113">
        <v>8.2712105076322331</v>
      </c>
      <c r="D51" s="115">
        <v>233</v>
      </c>
      <c r="E51" s="114">
        <v>229</v>
      </c>
      <c r="F51" s="114">
        <v>250</v>
      </c>
      <c r="G51" s="114">
        <v>215</v>
      </c>
      <c r="H51" s="140">
        <v>214</v>
      </c>
      <c r="I51" s="115">
        <v>19</v>
      </c>
      <c r="J51" s="116">
        <v>8.878504672897197</v>
      </c>
    </row>
    <row r="52" spans="1:12" s="110" customFormat="1" ht="13.5" customHeight="1" x14ac:dyDescent="0.2">
      <c r="A52" s="118"/>
      <c r="B52" s="121" t="s">
        <v>109</v>
      </c>
      <c r="C52" s="113">
        <v>67.057152999645012</v>
      </c>
      <c r="D52" s="115">
        <v>1889</v>
      </c>
      <c r="E52" s="114">
        <v>1978</v>
      </c>
      <c r="F52" s="114">
        <v>2031</v>
      </c>
      <c r="G52" s="114">
        <v>2024</v>
      </c>
      <c r="H52" s="140">
        <v>1928</v>
      </c>
      <c r="I52" s="115">
        <v>-39</v>
      </c>
      <c r="J52" s="116">
        <v>-2.0228215767634854</v>
      </c>
    </row>
    <row r="53" spans="1:12" s="110" customFormat="1" ht="13.5" customHeight="1" x14ac:dyDescent="0.2">
      <c r="A53" s="118"/>
      <c r="B53" s="121" t="s">
        <v>110</v>
      </c>
      <c r="C53" s="113">
        <v>22.967696130635428</v>
      </c>
      <c r="D53" s="115">
        <v>647</v>
      </c>
      <c r="E53" s="114">
        <v>641</v>
      </c>
      <c r="F53" s="114">
        <v>658</v>
      </c>
      <c r="G53" s="114">
        <v>648</v>
      </c>
      <c r="H53" s="140">
        <v>625</v>
      </c>
      <c r="I53" s="115">
        <v>22</v>
      </c>
      <c r="J53" s="116">
        <v>3.52</v>
      </c>
    </row>
    <row r="54" spans="1:12" s="110" customFormat="1" ht="13.5" customHeight="1" x14ac:dyDescent="0.2">
      <c r="A54" s="120"/>
      <c r="B54" s="121" t="s">
        <v>111</v>
      </c>
      <c r="C54" s="113">
        <v>1.703940362087327</v>
      </c>
      <c r="D54" s="115">
        <v>48</v>
      </c>
      <c r="E54" s="114">
        <v>46</v>
      </c>
      <c r="F54" s="114">
        <v>43</v>
      </c>
      <c r="G54" s="114">
        <v>34</v>
      </c>
      <c r="H54" s="140">
        <v>37</v>
      </c>
      <c r="I54" s="115">
        <v>11</v>
      </c>
      <c r="J54" s="116">
        <v>29.72972972972973</v>
      </c>
    </row>
    <row r="55" spans="1:12" s="110" customFormat="1" ht="13.5" customHeight="1" x14ac:dyDescent="0.2">
      <c r="A55" s="120"/>
      <c r="B55" s="121" t="s">
        <v>112</v>
      </c>
      <c r="C55" s="113">
        <v>0.31948881789137379</v>
      </c>
      <c r="D55" s="115">
        <v>9</v>
      </c>
      <c r="E55" s="114">
        <v>11</v>
      </c>
      <c r="F55" s="114">
        <v>11</v>
      </c>
      <c r="G55" s="114">
        <v>6</v>
      </c>
      <c r="H55" s="140">
        <v>9</v>
      </c>
      <c r="I55" s="115">
        <v>0</v>
      </c>
      <c r="J55" s="116">
        <v>0</v>
      </c>
    </row>
    <row r="56" spans="1:12" s="110" customFormat="1" ht="13.5" customHeight="1" x14ac:dyDescent="0.2">
      <c r="A56" s="118" t="s">
        <v>113</v>
      </c>
      <c r="B56" s="122" t="s">
        <v>116</v>
      </c>
      <c r="C56" s="113">
        <v>96.485623003194888</v>
      </c>
      <c r="D56" s="115">
        <v>2718</v>
      </c>
      <c r="E56" s="114">
        <v>2786</v>
      </c>
      <c r="F56" s="114">
        <v>2879</v>
      </c>
      <c r="G56" s="114">
        <v>2833</v>
      </c>
      <c r="H56" s="140">
        <v>2720</v>
      </c>
      <c r="I56" s="115">
        <v>-2</v>
      </c>
      <c r="J56" s="116">
        <v>-7.3529411764705885E-2</v>
      </c>
    </row>
    <row r="57" spans="1:12" s="110" customFormat="1" ht="13.5" customHeight="1" x14ac:dyDescent="0.2">
      <c r="A57" s="142"/>
      <c r="B57" s="124" t="s">
        <v>117</v>
      </c>
      <c r="C57" s="125">
        <v>3.5143769968051117</v>
      </c>
      <c r="D57" s="143">
        <v>99</v>
      </c>
      <c r="E57" s="144">
        <v>108</v>
      </c>
      <c r="F57" s="144">
        <v>103</v>
      </c>
      <c r="G57" s="144">
        <v>88</v>
      </c>
      <c r="H57" s="145">
        <v>83</v>
      </c>
      <c r="I57" s="143">
        <v>16</v>
      </c>
      <c r="J57" s="146">
        <v>19.277108433734941</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62452</v>
      </c>
      <c r="E12" s="236">
        <v>62772</v>
      </c>
      <c r="F12" s="114">
        <v>63713</v>
      </c>
      <c r="G12" s="114">
        <v>62943</v>
      </c>
      <c r="H12" s="140">
        <v>62633</v>
      </c>
      <c r="I12" s="115">
        <v>-181</v>
      </c>
      <c r="J12" s="116">
        <v>-0.28898503983523061</v>
      </c>
    </row>
    <row r="13" spans="1:15" s="110" customFormat="1" ht="12" customHeight="1" x14ac:dyDescent="0.2">
      <c r="A13" s="118" t="s">
        <v>105</v>
      </c>
      <c r="B13" s="119" t="s">
        <v>106</v>
      </c>
      <c r="C13" s="113">
        <v>49.961570486133347</v>
      </c>
      <c r="D13" s="115">
        <v>31202</v>
      </c>
      <c r="E13" s="114">
        <v>31260</v>
      </c>
      <c r="F13" s="114">
        <v>31967</v>
      </c>
      <c r="G13" s="114">
        <v>31446</v>
      </c>
      <c r="H13" s="140">
        <v>31165</v>
      </c>
      <c r="I13" s="115">
        <v>37</v>
      </c>
      <c r="J13" s="116">
        <v>0.11872292635969837</v>
      </c>
    </row>
    <row r="14" spans="1:15" s="110" customFormat="1" ht="12" customHeight="1" x14ac:dyDescent="0.2">
      <c r="A14" s="118"/>
      <c r="B14" s="119" t="s">
        <v>107</v>
      </c>
      <c r="C14" s="113">
        <v>50.038429513866653</v>
      </c>
      <c r="D14" s="115">
        <v>31250</v>
      </c>
      <c r="E14" s="114">
        <v>31512</v>
      </c>
      <c r="F14" s="114">
        <v>31746</v>
      </c>
      <c r="G14" s="114">
        <v>31497</v>
      </c>
      <c r="H14" s="140">
        <v>31468</v>
      </c>
      <c r="I14" s="115">
        <v>-218</v>
      </c>
      <c r="J14" s="116">
        <v>-0.69276725562476171</v>
      </c>
    </row>
    <row r="15" spans="1:15" s="110" customFormat="1" ht="12" customHeight="1" x14ac:dyDescent="0.2">
      <c r="A15" s="118" t="s">
        <v>105</v>
      </c>
      <c r="B15" s="121" t="s">
        <v>108</v>
      </c>
      <c r="C15" s="113">
        <v>8.1534618587074874</v>
      </c>
      <c r="D15" s="115">
        <v>5092</v>
      </c>
      <c r="E15" s="114">
        <v>5231</v>
      </c>
      <c r="F15" s="114">
        <v>5372</v>
      </c>
      <c r="G15" s="114">
        <v>4768</v>
      </c>
      <c r="H15" s="140">
        <v>4849</v>
      </c>
      <c r="I15" s="115">
        <v>243</v>
      </c>
      <c r="J15" s="116">
        <v>5.0113425448546094</v>
      </c>
    </row>
    <row r="16" spans="1:15" s="110" customFormat="1" ht="12" customHeight="1" x14ac:dyDescent="0.2">
      <c r="A16" s="118"/>
      <c r="B16" s="121" t="s">
        <v>109</v>
      </c>
      <c r="C16" s="113">
        <v>62.870684685838725</v>
      </c>
      <c r="D16" s="115">
        <v>39264</v>
      </c>
      <c r="E16" s="114">
        <v>39439</v>
      </c>
      <c r="F16" s="114">
        <v>40141</v>
      </c>
      <c r="G16" s="114">
        <v>40091</v>
      </c>
      <c r="H16" s="140">
        <v>39989</v>
      </c>
      <c r="I16" s="115">
        <v>-725</v>
      </c>
      <c r="J16" s="116">
        <v>-1.8129985746080173</v>
      </c>
    </row>
    <row r="17" spans="1:10" s="110" customFormat="1" ht="12" customHeight="1" x14ac:dyDescent="0.2">
      <c r="A17" s="118"/>
      <c r="B17" s="121" t="s">
        <v>110</v>
      </c>
      <c r="C17" s="113">
        <v>27.890219688720936</v>
      </c>
      <c r="D17" s="115">
        <v>17418</v>
      </c>
      <c r="E17" s="114">
        <v>17433</v>
      </c>
      <c r="F17" s="114">
        <v>17539</v>
      </c>
      <c r="G17" s="114">
        <v>17464</v>
      </c>
      <c r="H17" s="140">
        <v>17194</v>
      </c>
      <c r="I17" s="115">
        <v>224</v>
      </c>
      <c r="J17" s="116">
        <v>1.3027800395486797</v>
      </c>
    </row>
    <row r="18" spans="1:10" s="110" customFormat="1" ht="12" customHeight="1" x14ac:dyDescent="0.2">
      <c r="A18" s="120"/>
      <c r="B18" s="121" t="s">
        <v>111</v>
      </c>
      <c r="C18" s="113">
        <v>1.0856337667328508</v>
      </c>
      <c r="D18" s="115">
        <v>678</v>
      </c>
      <c r="E18" s="114">
        <v>669</v>
      </c>
      <c r="F18" s="114">
        <v>661</v>
      </c>
      <c r="G18" s="114">
        <v>620</v>
      </c>
      <c r="H18" s="140">
        <v>601</v>
      </c>
      <c r="I18" s="115">
        <v>77</v>
      </c>
      <c r="J18" s="116">
        <v>12.811980033277869</v>
      </c>
    </row>
    <row r="19" spans="1:10" s="110" customFormat="1" ht="12" customHeight="1" x14ac:dyDescent="0.2">
      <c r="A19" s="120"/>
      <c r="B19" s="121" t="s">
        <v>112</v>
      </c>
      <c r="C19" s="113">
        <v>0.33465701658874014</v>
      </c>
      <c r="D19" s="115">
        <v>209</v>
      </c>
      <c r="E19" s="114">
        <v>200</v>
      </c>
      <c r="F19" s="114">
        <v>213</v>
      </c>
      <c r="G19" s="114">
        <v>188</v>
      </c>
      <c r="H19" s="140">
        <v>189</v>
      </c>
      <c r="I19" s="115">
        <v>20</v>
      </c>
      <c r="J19" s="116">
        <v>10.582010582010582</v>
      </c>
    </row>
    <row r="20" spans="1:10" s="110" customFormat="1" ht="12" customHeight="1" x14ac:dyDescent="0.2">
      <c r="A20" s="118" t="s">
        <v>113</v>
      </c>
      <c r="B20" s="119" t="s">
        <v>181</v>
      </c>
      <c r="C20" s="113">
        <v>68.282841222058536</v>
      </c>
      <c r="D20" s="115">
        <v>42644</v>
      </c>
      <c r="E20" s="114">
        <v>42976</v>
      </c>
      <c r="F20" s="114">
        <v>43778</v>
      </c>
      <c r="G20" s="114">
        <v>43232</v>
      </c>
      <c r="H20" s="140">
        <v>43115</v>
      </c>
      <c r="I20" s="115">
        <v>-471</v>
      </c>
      <c r="J20" s="116">
        <v>-1.0924272295024933</v>
      </c>
    </row>
    <row r="21" spans="1:10" s="110" customFormat="1" ht="12" customHeight="1" x14ac:dyDescent="0.2">
      <c r="A21" s="118"/>
      <c r="B21" s="119" t="s">
        <v>182</v>
      </c>
      <c r="C21" s="113">
        <v>31.71715877794146</v>
      </c>
      <c r="D21" s="115">
        <v>19808</v>
      </c>
      <c r="E21" s="114">
        <v>19796</v>
      </c>
      <c r="F21" s="114">
        <v>19935</v>
      </c>
      <c r="G21" s="114">
        <v>19711</v>
      </c>
      <c r="H21" s="140">
        <v>19518</v>
      </c>
      <c r="I21" s="115">
        <v>290</v>
      </c>
      <c r="J21" s="116">
        <v>1.4858079721282917</v>
      </c>
    </row>
    <row r="22" spans="1:10" s="110" customFormat="1" ht="12" customHeight="1" x14ac:dyDescent="0.2">
      <c r="A22" s="118" t="s">
        <v>113</v>
      </c>
      <c r="B22" s="119" t="s">
        <v>116</v>
      </c>
      <c r="C22" s="113">
        <v>96.968872093768013</v>
      </c>
      <c r="D22" s="115">
        <v>60559</v>
      </c>
      <c r="E22" s="114">
        <v>60966</v>
      </c>
      <c r="F22" s="114">
        <v>61819</v>
      </c>
      <c r="G22" s="114">
        <v>61171</v>
      </c>
      <c r="H22" s="140">
        <v>60967</v>
      </c>
      <c r="I22" s="115">
        <v>-408</v>
      </c>
      <c r="J22" s="116">
        <v>-0.66921449308642378</v>
      </c>
    </row>
    <row r="23" spans="1:10" s="110" customFormat="1" ht="12" customHeight="1" x14ac:dyDescent="0.2">
      <c r="A23" s="118"/>
      <c r="B23" s="119" t="s">
        <v>117</v>
      </c>
      <c r="C23" s="113">
        <v>3.0279254467430987</v>
      </c>
      <c r="D23" s="115">
        <v>1891</v>
      </c>
      <c r="E23" s="114">
        <v>1803</v>
      </c>
      <c r="F23" s="114">
        <v>1891</v>
      </c>
      <c r="G23" s="114">
        <v>1768</v>
      </c>
      <c r="H23" s="140">
        <v>1660</v>
      </c>
      <c r="I23" s="115">
        <v>231</v>
      </c>
      <c r="J23" s="116">
        <v>13.91566265060241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1597126</v>
      </c>
      <c r="E25" s="236">
        <v>1605573</v>
      </c>
      <c r="F25" s="236">
        <v>1622527</v>
      </c>
      <c r="G25" s="236">
        <v>1604169</v>
      </c>
      <c r="H25" s="241">
        <v>1600289</v>
      </c>
      <c r="I25" s="235">
        <v>-3163</v>
      </c>
      <c r="J25" s="116">
        <v>-0.19765179914377964</v>
      </c>
    </row>
    <row r="26" spans="1:10" s="110" customFormat="1" ht="12" customHeight="1" x14ac:dyDescent="0.2">
      <c r="A26" s="118" t="s">
        <v>105</v>
      </c>
      <c r="B26" s="119" t="s">
        <v>106</v>
      </c>
      <c r="C26" s="113">
        <v>51.290004670890085</v>
      </c>
      <c r="D26" s="115">
        <v>819166</v>
      </c>
      <c r="E26" s="114">
        <v>822408</v>
      </c>
      <c r="F26" s="114">
        <v>835592</v>
      </c>
      <c r="G26" s="114">
        <v>824620</v>
      </c>
      <c r="H26" s="140">
        <v>820171</v>
      </c>
      <c r="I26" s="115">
        <v>-1005</v>
      </c>
      <c r="J26" s="116">
        <v>-0.12253542249116343</v>
      </c>
    </row>
    <row r="27" spans="1:10" s="110" customFormat="1" ht="12" customHeight="1" x14ac:dyDescent="0.2">
      <c r="A27" s="118"/>
      <c r="B27" s="119" t="s">
        <v>107</v>
      </c>
      <c r="C27" s="113">
        <v>48.709995329109915</v>
      </c>
      <c r="D27" s="115">
        <v>777960</v>
      </c>
      <c r="E27" s="114">
        <v>783165</v>
      </c>
      <c r="F27" s="114">
        <v>786935</v>
      </c>
      <c r="G27" s="114">
        <v>779549</v>
      </c>
      <c r="H27" s="140">
        <v>780118</v>
      </c>
      <c r="I27" s="115">
        <v>-2158</v>
      </c>
      <c r="J27" s="116">
        <v>-0.2766248182967192</v>
      </c>
    </row>
    <row r="28" spans="1:10" s="110" customFormat="1" ht="12" customHeight="1" x14ac:dyDescent="0.2">
      <c r="A28" s="118" t="s">
        <v>105</v>
      </c>
      <c r="B28" s="121" t="s">
        <v>108</v>
      </c>
      <c r="C28" s="113">
        <v>8.2071170339722723</v>
      </c>
      <c r="D28" s="115">
        <v>131078</v>
      </c>
      <c r="E28" s="114">
        <v>134445</v>
      </c>
      <c r="F28" s="114">
        <v>137883</v>
      </c>
      <c r="G28" s="114">
        <v>121980</v>
      </c>
      <c r="H28" s="140">
        <v>124887</v>
      </c>
      <c r="I28" s="115">
        <v>6191</v>
      </c>
      <c r="J28" s="116">
        <v>4.9572813823696622</v>
      </c>
    </row>
    <row r="29" spans="1:10" s="110" customFormat="1" ht="12" customHeight="1" x14ac:dyDescent="0.2">
      <c r="A29" s="118"/>
      <c r="B29" s="121" t="s">
        <v>109</v>
      </c>
      <c r="C29" s="113">
        <v>66.481980757936441</v>
      </c>
      <c r="D29" s="115">
        <v>1061801</v>
      </c>
      <c r="E29" s="114">
        <v>1066312</v>
      </c>
      <c r="F29" s="114">
        <v>1079733</v>
      </c>
      <c r="G29" s="114">
        <v>1081219</v>
      </c>
      <c r="H29" s="140">
        <v>1080649</v>
      </c>
      <c r="I29" s="115">
        <v>-18848</v>
      </c>
      <c r="J29" s="116">
        <v>-1.7441370879906426</v>
      </c>
    </row>
    <row r="30" spans="1:10" s="110" customFormat="1" ht="12" customHeight="1" x14ac:dyDescent="0.2">
      <c r="A30" s="118"/>
      <c r="B30" s="121" t="s">
        <v>110</v>
      </c>
      <c r="C30" s="113">
        <v>24.352555778316802</v>
      </c>
      <c r="D30" s="115">
        <v>388941</v>
      </c>
      <c r="E30" s="114">
        <v>389191</v>
      </c>
      <c r="F30" s="114">
        <v>389814</v>
      </c>
      <c r="G30" s="114">
        <v>386329</v>
      </c>
      <c r="H30" s="140">
        <v>380897</v>
      </c>
      <c r="I30" s="115">
        <v>8044</v>
      </c>
      <c r="J30" s="116">
        <v>2.1118570112130053</v>
      </c>
    </row>
    <row r="31" spans="1:10" s="110" customFormat="1" ht="12" customHeight="1" x14ac:dyDescent="0.2">
      <c r="A31" s="120"/>
      <c r="B31" s="121" t="s">
        <v>111</v>
      </c>
      <c r="C31" s="113">
        <v>0.95834642977448237</v>
      </c>
      <c r="D31" s="115">
        <v>15306</v>
      </c>
      <c r="E31" s="114">
        <v>15625</v>
      </c>
      <c r="F31" s="114">
        <v>15097</v>
      </c>
      <c r="G31" s="114">
        <v>14641</v>
      </c>
      <c r="H31" s="140">
        <v>13856</v>
      </c>
      <c r="I31" s="115">
        <v>1450</v>
      </c>
      <c r="J31" s="116">
        <v>10.464780600461895</v>
      </c>
    </row>
    <row r="32" spans="1:10" s="110" customFormat="1" ht="12" customHeight="1" x14ac:dyDescent="0.2">
      <c r="A32" s="120"/>
      <c r="B32" s="121" t="s">
        <v>112</v>
      </c>
      <c r="C32" s="113">
        <v>0.29352724831979443</v>
      </c>
      <c r="D32" s="115">
        <v>4688</v>
      </c>
      <c r="E32" s="114">
        <v>4740</v>
      </c>
      <c r="F32" s="114">
        <v>4705</v>
      </c>
      <c r="G32" s="114">
        <v>4234</v>
      </c>
      <c r="H32" s="140">
        <v>3989</v>
      </c>
      <c r="I32" s="115">
        <v>699</v>
      </c>
      <c r="J32" s="116">
        <v>17.523188769115066</v>
      </c>
    </row>
    <row r="33" spans="1:10" s="110" customFormat="1" ht="12" customHeight="1" x14ac:dyDescent="0.2">
      <c r="A33" s="118" t="s">
        <v>113</v>
      </c>
      <c r="B33" s="119" t="s">
        <v>181</v>
      </c>
      <c r="C33" s="113">
        <v>70.570449670220128</v>
      </c>
      <c r="D33" s="115">
        <v>1127099</v>
      </c>
      <c r="E33" s="114">
        <v>1134731</v>
      </c>
      <c r="F33" s="114">
        <v>1152189</v>
      </c>
      <c r="G33" s="114">
        <v>1139588</v>
      </c>
      <c r="H33" s="140">
        <v>1140399</v>
      </c>
      <c r="I33" s="115">
        <v>-13300</v>
      </c>
      <c r="J33" s="116">
        <v>-1.1662584761999966</v>
      </c>
    </row>
    <row r="34" spans="1:10" s="110" customFormat="1" ht="12" customHeight="1" x14ac:dyDescent="0.2">
      <c r="A34" s="118"/>
      <c r="B34" s="119" t="s">
        <v>182</v>
      </c>
      <c r="C34" s="113">
        <v>29.429550329779868</v>
      </c>
      <c r="D34" s="115">
        <v>470027</v>
      </c>
      <c r="E34" s="114">
        <v>470842</v>
      </c>
      <c r="F34" s="114">
        <v>470338</v>
      </c>
      <c r="G34" s="114">
        <v>464581</v>
      </c>
      <c r="H34" s="140">
        <v>459890</v>
      </c>
      <c r="I34" s="115">
        <v>10137</v>
      </c>
      <c r="J34" s="116">
        <v>2.2042227489182196</v>
      </c>
    </row>
    <row r="35" spans="1:10" s="110" customFormat="1" ht="12" customHeight="1" x14ac:dyDescent="0.2">
      <c r="A35" s="118" t="s">
        <v>113</v>
      </c>
      <c r="B35" s="119" t="s">
        <v>116</v>
      </c>
      <c r="C35" s="113">
        <v>94.824202974593106</v>
      </c>
      <c r="D35" s="115">
        <v>1514462</v>
      </c>
      <c r="E35" s="114">
        <v>1524633</v>
      </c>
      <c r="F35" s="114">
        <v>1539849</v>
      </c>
      <c r="G35" s="114">
        <v>1525430</v>
      </c>
      <c r="H35" s="140">
        <v>1524655</v>
      </c>
      <c r="I35" s="115">
        <v>-10193</v>
      </c>
      <c r="J35" s="116">
        <v>-0.66854468715873427</v>
      </c>
    </row>
    <row r="36" spans="1:10" s="110" customFormat="1" ht="12" customHeight="1" x14ac:dyDescent="0.2">
      <c r="A36" s="118"/>
      <c r="B36" s="119" t="s">
        <v>117</v>
      </c>
      <c r="C36" s="113">
        <v>5.1596430087544753</v>
      </c>
      <c r="D36" s="115">
        <v>82406</v>
      </c>
      <c r="E36" s="114">
        <v>80666</v>
      </c>
      <c r="F36" s="114">
        <v>82394</v>
      </c>
      <c r="G36" s="114">
        <v>78447</v>
      </c>
      <c r="H36" s="140">
        <v>75340</v>
      </c>
      <c r="I36" s="115">
        <v>7066</v>
      </c>
      <c r="J36" s="116">
        <v>9.3788160339792945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77393</v>
      </c>
      <c r="E64" s="236">
        <v>77888</v>
      </c>
      <c r="F64" s="236">
        <v>79025</v>
      </c>
      <c r="G64" s="236">
        <v>78046</v>
      </c>
      <c r="H64" s="140">
        <v>77850</v>
      </c>
      <c r="I64" s="115">
        <v>-457</v>
      </c>
      <c r="J64" s="116">
        <v>-0.58702633269107263</v>
      </c>
    </row>
    <row r="65" spans="1:12" s="110" customFormat="1" ht="12" customHeight="1" x14ac:dyDescent="0.2">
      <c r="A65" s="118" t="s">
        <v>105</v>
      </c>
      <c r="B65" s="119" t="s">
        <v>106</v>
      </c>
      <c r="C65" s="113">
        <v>52.578398563177551</v>
      </c>
      <c r="D65" s="235">
        <v>40692</v>
      </c>
      <c r="E65" s="236">
        <v>40877</v>
      </c>
      <c r="F65" s="236">
        <v>41781</v>
      </c>
      <c r="G65" s="236">
        <v>41164</v>
      </c>
      <c r="H65" s="140">
        <v>40973</v>
      </c>
      <c r="I65" s="115">
        <v>-281</v>
      </c>
      <c r="J65" s="116">
        <v>-0.68581748956629973</v>
      </c>
    </row>
    <row r="66" spans="1:12" s="110" customFormat="1" ht="12" customHeight="1" x14ac:dyDescent="0.2">
      <c r="A66" s="118"/>
      <c r="B66" s="119" t="s">
        <v>107</v>
      </c>
      <c r="C66" s="113">
        <v>47.421601436822449</v>
      </c>
      <c r="D66" s="235">
        <v>36701</v>
      </c>
      <c r="E66" s="236">
        <v>37011</v>
      </c>
      <c r="F66" s="236">
        <v>37244</v>
      </c>
      <c r="G66" s="236">
        <v>36882</v>
      </c>
      <c r="H66" s="140">
        <v>36877</v>
      </c>
      <c r="I66" s="115">
        <v>-176</v>
      </c>
      <c r="J66" s="116">
        <v>-0.47726225018304091</v>
      </c>
    </row>
    <row r="67" spans="1:12" s="110" customFormat="1" ht="12" customHeight="1" x14ac:dyDescent="0.2">
      <c r="A67" s="118" t="s">
        <v>105</v>
      </c>
      <c r="B67" s="121" t="s">
        <v>108</v>
      </c>
      <c r="C67" s="113">
        <v>7.5988784515395453</v>
      </c>
      <c r="D67" s="235">
        <v>5881</v>
      </c>
      <c r="E67" s="236">
        <v>6105</v>
      </c>
      <c r="F67" s="236">
        <v>6293</v>
      </c>
      <c r="G67" s="236">
        <v>5500</v>
      </c>
      <c r="H67" s="140">
        <v>5658</v>
      </c>
      <c r="I67" s="115">
        <v>223</v>
      </c>
      <c r="J67" s="116">
        <v>3.9413220219158713</v>
      </c>
    </row>
    <row r="68" spans="1:12" s="110" customFormat="1" ht="12" customHeight="1" x14ac:dyDescent="0.2">
      <c r="A68" s="118"/>
      <c r="B68" s="121" t="s">
        <v>109</v>
      </c>
      <c r="C68" s="113">
        <v>63.901128008993062</v>
      </c>
      <c r="D68" s="235">
        <v>49455</v>
      </c>
      <c r="E68" s="236">
        <v>49785</v>
      </c>
      <c r="F68" s="236">
        <v>50643</v>
      </c>
      <c r="G68" s="236">
        <v>50674</v>
      </c>
      <c r="H68" s="140">
        <v>50702</v>
      </c>
      <c r="I68" s="115">
        <v>-1247</v>
      </c>
      <c r="J68" s="116">
        <v>-2.4594690544751687</v>
      </c>
    </row>
    <row r="69" spans="1:12" s="110" customFormat="1" ht="12" customHeight="1" x14ac:dyDescent="0.2">
      <c r="A69" s="118"/>
      <c r="B69" s="121" t="s">
        <v>110</v>
      </c>
      <c r="C69" s="113">
        <v>27.558047885467676</v>
      </c>
      <c r="D69" s="235">
        <v>21328</v>
      </c>
      <c r="E69" s="236">
        <v>21269</v>
      </c>
      <c r="F69" s="236">
        <v>21370</v>
      </c>
      <c r="G69" s="236">
        <v>21187</v>
      </c>
      <c r="H69" s="140">
        <v>20835</v>
      </c>
      <c r="I69" s="115">
        <v>493</v>
      </c>
      <c r="J69" s="116">
        <v>2.3662107031437487</v>
      </c>
    </row>
    <row r="70" spans="1:12" s="110" customFormat="1" ht="12" customHeight="1" x14ac:dyDescent="0.2">
      <c r="A70" s="120"/>
      <c r="B70" s="121" t="s">
        <v>111</v>
      </c>
      <c r="C70" s="113">
        <v>0.94194565399971575</v>
      </c>
      <c r="D70" s="235">
        <v>729</v>
      </c>
      <c r="E70" s="236">
        <v>729</v>
      </c>
      <c r="F70" s="236">
        <v>719</v>
      </c>
      <c r="G70" s="236">
        <v>685</v>
      </c>
      <c r="H70" s="140">
        <v>655</v>
      </c>
      <c r="I70" s="115">
        <v>74</v>
      </c>
      <c r="J70" s="116">
        <v>11.297709923664122</v>
      </c>
    </row>
    <row r="71" spans="1:12" s="110" customFormat="1" ht="12" customHeight="1" x14ac:dyDescent="0.2">
      <c r="A71" s="120"/>
      <c r="B71" s="121" t="s">
        <v>112</v>
      </c>
      <c r="C71" s="113">
        <v>0.30881345858152548</v>
      </c>
      <c r="D71" s="235">
        <v>239</v>
      </c>
      <c r="E71" s="236">
        <v>233</v>
      </c>
      <c r="F71" s="236">
        <v>241</v>
      </c>
      <c r="G71" s="236">
        <v>220</v>
      </c>
      <c r="H71" s="140">
        <v>215</v>
      </c>
      <c r="I71" s="115">
        <v>24</v>
      </c>
      <c r="J71" s="116">
        <v>11.162790697674419</v>
      </c>
    </row>
    <row r="72" spans="1:12" s="110" customFormat="1" ht="12" customHeight="1" x14ac:dyDescent="0.2">
      <c r="A72" s="118" t="s">
        <v>113</v>
      </c>
      <c r="B72" s="119" t="s">
        <v>181</v>
      </c>
      <c r="C72" s="113">
        <v>70.396547491375188</v>
      </c>
      <c r="D72" s="235">
        <v>54482</v>
      </c>
      <c r="E72" s="236">
        <v>54934</v>
      </c>
      <c r="F72" s="236">
        <v>55968</v>
      </c>
      <c r="G72" s="236">
        <v>55278</v>
      </c>
      <c r="H72" s="140">
        <v>55302</v>
      </c>
      <c r="I72" s="115">
        <v>-820</v>
      </c>
      <c r="J72" s="116">
        <v>-1.4827673501862499</v>
      </c>
    </row>
    <row r="73" spans="1:12" s="110" customFormat="1" ht="12" customHeight="1" x14ac:dyDescent="0.2">
      <c r="A73" s="118"/>
      <c r="B73" s="119" t="s">
        <v>182</v>
      </c>
      <c r="C73" s="113">
        <v>29.603452508624812</v>
      </c>
      <c r="D73" s="115">
        <v>22911</v>
      </c>
      <c r="E73" s="114">
        <v>22954</v>
      </c>
      <c r="F73" s="114">
        <v>23057</v>
      </c>
      <c r="G73" s="114">
        <v>22768</v>
      </c>
      <c r="H73" s="140">
        <v>22548</v>
      </c>
      <c r="I73" s="115">
        <v>363</v>
      </c>
      <c r="J73" s="116">
        <v>1.6098988823842468</v>
      </c>
    </row>
    <row r="74" spans="1:12" s="110" customFormat="1" ht="12" customHeight="1" x14ac:dyDescent="0.2">
      <c r="A74" s="118" t="s">
        <v>113</v>
      </c>
      <c r="B74" s="119" t="s">
        <v>116</v>
      </c>
      <c r="C74" s="113">
        <v>97.4519659400721</v>
      </c>
      <c r="D74" s="115">
        <v>75421</v>
      </c>
      <c r="E74" s="114">
        <v>75976</v>
      </c>
      <c r="F74" s="114">
        <v>77011</v>
      </c>
      <c r="G74" s="114">
        <v>76142</v>
      </c>
      <c r="H74" s="140">
        <v>76018</v>
      </c>
      <c r="I74" s="115">
        <v>-597</v>
      </c>
      <c r="J74" s="116">
        <v>-0.78534031413612571</v>
      </c>
    </row>
    <row r="75" spans="1:12" s="110" customFormat="1" ht="12" customHeight="1" x14ac:dyDescent="0.2">
      <c r="A75" s="142"/>
      <c r="B75" s="124" t="s">
        <v>117</v>
      </c>
      <c r="C75" s="125">
        <v>2.5415735273215923</v>
      </c>
      <c r="D75" s="143">
        <v>1967</v>
      </c>
      <c r="E75" s="144">
        <v>1906</v>
      </c>
      <c r="F75" s="144">
        <v>2006</v>
      </c>
      <c r="G75" s="144">
        <v>1895</v>
      </c>
      <c r="H75" s="145">
        <v>1821</v>
      </c>
      <c r="I75" s="143">
        <v>146</v>
      </c>
      <c r="J75" s="146">
        <v>8.0175727622185615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62452</v>
      </c>
      <c r="G11" s="114">
        <v>62772</v>
      </c>
      <c r="H11" s="114">
        <v>63713</v>
      </c>
      <c r="I11" s="114">
        <v>62943</v>
      </c>
      <c r="J11" s="140">
        <v>62633</v>
      </c>
      <c r="K11" s="114">
        <v>-181</v>
      </c>
      <c r="L11" s="116">
        <v>-0.28898503983523061</v>
      </c>
    </row>
    <row r="12" spans="1:17" s="110" customFormat="1" ht="24.95" customHeight="1" x14ac:dyDescent="0.2">
      <c r="A12" s="604" t="s">
        <v>185</v>
      </c>
      <c r="B12" s="605"/>
      <c r="C12" s="605"/>
      <c r="D12" s="606"/>
      <c r="E12" s="113">
        <v>49.961570486133347</v>
      </c>
      <c r="F12" s="115">
        <v>31202</v>
      </c>
      <c r="G12" s="114">
        <v>31260</v>
      </c>
      <c r="H12" s="114">
        <v>31967</v>
      </c>
      <c r="I12" s="114">
        <v>31446</v>
      </c>
      <c r="J12" s="140">
        <v>31165</v>
      </c>
      <c r="K12" s="114">
        <v>37</v>
      </c>
      <c r="L12" s="116">
        <v>0.11872292635969837</v>
      </c>
    </row>
    <row r="13" spans="1:17" s="110" customFormat="1" ht="15" customHeight="1" x14ac:dyDescent="0.2">
      <c r="A13" s="120"/>
      <c r="B13" s="612" t="s">
        <v>107</v>
      </c>
      <c r="C13" s="612"/>
      <c r="E13" s="113">
        <v>50.038429513866653</v>
      </c>
      <c r="F13" s="115">
        <v>31250</v>
      </c>
      <c r="G13" s="114">
        <v>31512</v>
      </c>
      <c r="H13" s="114">
        <v>31746</v>
      </c>
      <c r="I13" s="114">
        <v>31497</v>
      </c>
      <c r="J13" s="140">
        <v>31468</v>
      </c>
      <c r="K13" s="114">
        <v>-218</v>
      </c>
      <c r="L13" s="116">
        <v>-0.69276725562476171</v>
      </c>
    </row>
    <row r="14" spans="1:17" s="110" customFormat="1" ht="24.95" customHeight="1" x14ac:dyDescent="0.2">
      <c r="A14" s="604" t="s">
        <v>186</v>
      </c>
      <c r="B14" s="605"/>
      <c r="C14" s="605"/>
      <c r="D14" s="606"/>
      <c r="E14" s="113">
        <v>8.1534618587074874</v>
      </c>
      <c r="F14" s="115">
        <v>5092</v>
      </c>
      <c r="G14" s="114">
        <v>5231</v>
      </c>
      <c r="H14" s="114">
        <v>5372</v>
      </c>
      <c r="I14" s="114">
        <v>4768</v>
      </c>
      <c r="J14" s="140">
        <v>4849</v>
      </c>
      <c r="K14" s="114">
        <v>243</v>
      </c>
      <c r="L14" s="116">
        <v>5.0113425448546094</v>
      </c>
    </row>
    <row r="15" spans="1:17" s="110" customFormat="1" ht="15" customHeight="1" x14ac:dyDescent="0.2">
      <c r="A15" s="120"/>
      <c r="B15" s="119"/>
      <c r="C15" s="258" t="s">
        <v>106</v>
      </c>
      <c r="E15" s="113">
        <v>60.408483896307935</v>
      </c>
      <c r="F15" s="115">
        <v>3076</v>
      </c>
      <c r="G15" s="114">
        <v>3175</v>
      </c>
      <c r="H15" s="114">
        <v>3279</v>
      </c>
      <c r="I15" s="114">
        <v>2945</v>
      </c>
      <c r="J15" s="140">
        <v>2959</v>
      </c>
      <c r="K15" s="114">
        <v>117</v>
      </c>
      <c r="L15" s="116">
        <v>3.9540385265292328</v>
      </c>
    </row>
    <row r="16" spans="1:17" s="110" customFormat="1" ht="15" customHeight="1" x14ac:dyDescent="0.2">
      <c r="A16" s="120"/>
      <c r="B16" s="119"/>
      <c r="C16" s="258" t="s">
        <v>107</v>
      </c>
      <c r="E16" s="113">
        <v>39.591516103692065</v>
      </c>
      <c r="F16" s="115">
        <v>2016</v>
      </c>
      <c r="G16" s="114">
        <v>2056</v>
      </c>
      <c r="H16" s="114">
        <v>2093</v>
      </c>
      <c r="I16" s="114">
        <v>1823</v>
      </c>
      <c r="J16" s="140">
        <v>1890</v>
      </c>
      <c r="K16" s="114">
        <v>126</v>
      </c>
      <c r="L16" s="116">
        <v>6.666666666666667</v>
      </c>
    </row>
    <row r="17" spans="1:12" s="110" customFormat="1" ht="15" customHeight="1" x14ac:dyDescent="0.2">
      <c r="A17" s="120"/>
      <c r="B17" s="121" t="s">
        <v>109</v>
      </c>
      <c r="C17" s="258"/>
      <c r="E17" s="113">
        <v>62.870684685838725</v>
      </c>
      <c r="F17" s="115">
        <v>39264</v>
      </c>
      <c r="G17" s="114">
        <v>39439</v>
      </c>
      <c r="H17" s="114">
        <v>40141</v>
      </c>
      <c r="I17" s="114">
        <v>40091</v>
      </c>
      <c r="J17" s="140">
        <v>39989</v>
      </c>
      <c r="K17" s="114">
        <v>-725</v>
      </c>
      <c r="L17" s="116">
        <v>-1.8129985746080173</v>
      </c>
    </row>
    <row r="18" spans="1:12" s="110" customFormat="1" ht="15" customHeight="1" x14ac:dyDescent="0.2">
      <c r="A18" s="120"/>
      <c r="B18" s="119"/>
      <c r="C18" s="258" t="s">
        <v>106</v>
      </c>
      <c r="E18" s="113">
        <v>50.394763651181741</v>
      </c>
      <c r="F18" s="115">
        <v>19787</v>
      </c>
      <c r="G18" s="114">
        <v>19775</v>
      </c>
      <c r="H18" s="114">
        <v>20281</v>
      </c>
      <c r="I18" s="114">
        <v>20173</v>
      </c>
      <c r="J18" s="140">
        <v>20046</v>
      </c>
      <c r="K18" s="114">
        <v>-259</v>
      </c>
      <c r="L18" s="116">
        <v>-1.2920283348298913</v>
      </c>
    </row>
    <row r="19" spans="1:12" s="110" customFormat="1" ht="15" customHeight="1" x14ac:dyDescent="0.2">
      <c r="A19" s="120"/>
      <c r="B19" s="119"/>
      <c r="C19" s="258" t="s">
        <v>107</v>
      </c>
      <c r="E19" s="113">
        <v>49.605236348818259</v>
      </c>
      <c r="F19" s="115">
        <v>19477</v>
      </c>
      <c r="G19" s="114">
        <v>19664</v>
      </c>
      <c r="H19" s="114">
        <v>19860</v>
      </c>
      <c r="I19" s="114">
        <v>19918</v>
      </c>
      <c r="J19" s="140">
        <v>19943</v>
      </c>
      <c r="K19" s="114">
        <v>-466</v>
      </c>
      <c r="L19" s="116">
        <v>-2.3366594795166225</v>
      </c>
    </row>
    <row r="20" spans="1:12" s="110" customFormat="1" ht="15" customHeight="1" x14ac:dyDescent="0.2">
      <c r="A20" s="120"/>
      <c r="B20" s="121" t="s">
        <v>110</v>
      </c>
      <c r="C20" s="258"/>
      <c r="E20" s="113">
        <v>27.890219688720936</v>
      </c>
      <c r="F20" s="115">
        <v>17418</v>
      </c>
      <c r="G20" s="114">
        <v>17433</v>
      </c>
      <c r="H20" s="114">
        <v>17539</v>
      </c>
      <c r="I20" s="114">
        <v>17464</v>
      </c>
      <c r="J20" s="140">
        <v>17194</v>
      </c>
      <c r="K20" s="114">
        <v>224</v>
      </c>
      <c r="L20" s="116">
        <v>1.3027800395486797</v>
      </c>
    </row>
    <row r="21" spans="1:12" s="110" customFormat="1" ht="15" customHeight="1" x14ac:dyDescent="0.2">
      <c r="A21" s="120"/>
      <c r="B21" s="119"/>
      <c r="C21" s="258" t="s">
        <v>106</v>
      </c>
      <c r="E21" s="113">
        <v>45.607991732690323</v>
      </c>
      <c r="F21" s="115">
        <v>7944</v>
      </c>
      <c r="G21" s="114">
        <v>7921</v>
      </c>
      <c r="H21" s="114">
        <v>8010</v>
      </c>
      <c r="I21" s="114">
        <v>7962</v>
      </c>
      <c r="J21" s="140">
        <v>7794</v>
      </c>
      <c r="K21" s="114">
        <v>150</v>
      </c>
      <c r="L21" s="116">
        <v>1.9245573518090839</v>
      </c>
    </row>
    <row r="22" spans="1:12" s="110" customFormat="1" ht="15" customHeight="1" x14ac:dyDescent="0.2">
      <c r="A22" s="120"/>
      <c r="B22" s="119"/>
      <c r="C22" s="258" t="s">
        <v>107</v>
      </c>
      <c r="E22" s="113">
        <v>54.392008267309677</v>
      </c>
      <c r="F22" s="115">
        <v>9474</v>
      </c>
      <c r="G22" s="114">
        <v>9512</v>
      </c>
      <c r="H22" s="114">
        <v>9529</v>
      </c>
      <c r="I22" s="114">
        <v>9502</v>
      </c>
      <c r="J22" s="140">
        <v>9400</v>
      </c>
      <c r="K22" s="114">
        <v>74</v>
      </c>
      <c r="L22" s="116">
        <v>0.78723404255319152</v>
      </c>
    </row>
    <row r="23" spans="1:12" s="110" customFormat="1" ht="15" customHeight="1" x14ac:dyDescent="0.2">
      <c r="A23" s="120"/>
      <c r="B23" s="121" t="s">
        <v>111</v>
      </c>
      <c r="C23" s="258"/>
      <c r="E23" s="113">
        <v>1.0856337667328508</v>
      </c>
      <c r="F23" s="115">
        <v>678</v>
      </c>
      <c r="G23" s="114">
        <v>669</v>
      </c>
      <c r="H23" s="114">
        <v>661</v>
      </c>
      <c r="I23" s="114">
        <v>620</v>
      </c>
      <c r="J23" s="140">
        <v>601</v>
      </c>
      <c r="K23" s="114">
        <v>77</v>
      </c>
      <c r="L23" s="116">
        <v>12.811980033277869</v>
      </c>
    </row>
    <row r="24" spans="1:12" s="110" customFormat="1" ht="15" customHeight="1" x14ac:dyDescent="0.2">
      <c r="A24" s="120"/>
      <c r="B24" s="119"/>
      <c r="C24" s="258" t="s">
        <v>106</v>
      </c>
      <c r="E24" s="113">
        <v>58.259587020648965</v>
      </c>
      <c r="F24" s="115">
        <v>395</v>
      </c>
      <c r="G24" s="114">
        <v>389</v>
      </c>
      <c r="H24" s="114">
        <v>397</v>
      </c>
      <c r="I24" s="114">
        <v>366</v>
      </c>
      <c r="J24" s="140">
        <v>366</v>
      </c>
      <c r="K24" s="114">
        <v>29</v>
      </c>
      <c r="L24" s="116">
        <v>7.9234972677595632</v>
      </c>
    </row>
    <row r="25" spans="1:12" s="110" customFormat="1" ht="15" customHeight="1" x14ac:dyDescent="0.2">
      <c r="A25" s="120"/>
      <c r="B25" s="119"/>
      <c r="C25" s="258" t="s">
        <v>107</v>
      </c>
      <c r="E25" s="113">
        <v>41.740412979351035</v>
      </c>
      <c r="F25" s="115">
        <v>283</v>
      </c>
      <c r="G25" s="114">
        <v>280</v>
      </c>
      <c r="H25" s="114">
        <v>264</v>
      </c>
      <c r="I25" s="114">
        <v>254</v>
      </c>
      <c r="J25" s="140">
        <v>235</v>
      </c>
      <c r="K25" s="114">
        <v>48</v>
      </c>
      <c r="L25" s="116">
        <v>20.425531914893618</v>
      </c>
    </row>
    <row r="26" spans="1:12" s="110" customFormat="1" ht="15" customHeight="1" x14ac:dyDescent="0.2">
      <c r="A26" s="120"/>
      <c r="C26" s="121" t="s">
        <v>187</v>
      </c>
      <c r="D26" s="110" t="s">
        <v>188</v>
      </c>
      <c r="E26" s="113">
        <v>0.33465701658874014</v>
      </c>
      <c r="F26" s="115">
        <v>209</v>
      </c>
      <c r="G26" s="114">
        <v>200</v>
      </c>
      <c r="H26" s="114">
        <v>213</v>
      </c>
      <c r="I26" s="114">
        <v>188</v>
      </c>
      <c r="J26" s="140">
        <v>189</v>
      </c>
      <c r="K26" s="114">
        <v>20</v>
      </c>
      <c r="L26" s="116">
        <v>10.582010582010582</v>
      </c>
    </row>
    <row r="27" spans="1:12" s="110" customFormat="1" ht="15" customHeight="1" x14ac:dyDescent="0.2">
      <c r="A27" s="120"/>
      <c r="B27" s="119"/>
      <c r="D27" s="259" t="s">
        <v>106</v>
      </c>
      <c r="E27" s="113">
        <v>51.196172248803826</v>
      </c>
      <c r="F27" s="115">
        <v>107</v>
      </c>
      <c r="G27" s="114">
        <v>101</v>
      </c>
      <c r="H27" s="114">
        <v>114</v>
      </c>
      <c r="I27" s="114">
        <v>95</v>
      </c>
      <c r="J27" s="140">
        <v>95</v>
      </c>
      <c r="K27" s="114">
        <v>12</v>
      </c>
      <c r="L27" s="116">
        <v>12.631578947368421</v>
      </c>
    </row>
    <row r="28" spans="1:12" s="110" customFormat="1" ht="15" customHeight="1" x14ac:dyDescent="0.2">
      <c r="A28" s="120"/>
      <c r="B28" s="119"/>
      <c r="D28" s="259" t="s">
        <v>107</v>
      </c>
      <c r="E28" s="113">
        <v>48.803827751196174</v>
      </c>
      <c r="F28" s="115">
        <v>102</v>
      </c>
      <c r="G28" s="114">
        <v>99</v>
      </c>
      <c r="H28" s="114">
        <v>99</v>
      </c>
      <c r="I28" s="114">
        <v>93</v>
      </c>
      <c r="J28" s="140">
        <v>94</v>
      </c>
      <c r="K28" s="114">
        <v>8</v>
      </c>
      <c r="L28" s="116">
        <v>8.5106382978723403</v>
      </c>
    </row>
    <row r="29" spans="1:12" s="110" customFormat="1" ht="24.95" customHeight="1" x14ac:dyDescent="0.2">
      <c r="A29" s="604" t="s">
        <v>189</v>
      </c>
      <c r="B29" s="605"/>
      <c r="C29" s="605"/>
      <c r="D29" s="606"/>
      <c r="E29" s="113">
        <v>96.968872093768013</v>
      </c>
      <c r="F29" s="115">
        <v>60559</v>
      </c>
      <c r="G29" s="114">
        <v>60966</v>
      </c>
      <c r="H29" s="114">
        <v>61819</v>
      </c>
      <c r="I29" s="114">
        <v>61171</v>
      </c>
      <c r="J29" s="140">
        <v>60967</v>
      </c>
      <c r="K29" s="114">
        <v>-408</v>
      </c>
      <c r="L29" s="116">
        <v>-0.66921449308642378</v>
      </c>
    </row>
    <row r="30" spans="1:12" s="110" customFormat="1" ht="15" customHeight="1" x14ac:dyDescent="0.2">
      <c r="A30" s="120"/>
      <c r="B30" s="119"/>
      <c r="C30" s="258" t="s">
        <v>106</v>
      </c>
      <c r="E30" s="113">
        <v>49.320497366204862</v>
      </c>
      <c r="F30" s="115">
        <v>29868</v>
      </c>
      <c r="G30" s="114">
        <v>29987</v>
      </c>
      <c r="H30" s="114">
        <v>30627</v>
      </c>
      <c r="I30" s="114">
        <v>30191</v>
      </c>
      <c r="J30" s="140">
        <v>29999</v>
      </c>
      <c r="K30" s="114">
        <v>-131</v>
      </c>
      <c r="L30" s="116">
        <v>-0.4366812227074236</v>
      </c>
    </row>
    <row r="31" spans="1:12" s="110" customFormat="1" ht="15" customHeight="1" x14ac:dyDescent="0.2">
      <c r="A31" s="120"/>
      <c r="B31" s="119"/>
      <c r="C31" s="258" t="s">
        <v>107</v>
      </c>
      <c r="E31" s="113">
        <v>50.679502633795138</v>
      </c>
      <c r="F31" s="115">
        <v>30691</v>
      </c>
      <c r="G31" s="114">
        <v>30979</v>
      </c>
      <c r="H31" s="114">
        <v>31192</v>
      </c>
      <c r="I31" s="114">
        <v>30980</v>
      </c>
      <c r="J31" s="140">
        <v>30968</v>
      </c>
      <c r="K31" s="114">
        <v>-277</v>
      </c>
      <c r="L31" s="116">
        <v>-0.89447171273572723</v>
      </c>
    </row>
    <row r="32" spans="1:12" s="110" customFormat="1" ht="15" customHeight="1" x14ac:dyDescent="0.2">
      <c r="A32" s="120"/>
      <c r="B32" s="119" t="s">
        <v>117</v>
      </c>
      <c r="C32" s="258"/>
      <c r="E32" s="113">
        <v>3.0279254467430987</v>
      </c>
      <c r="F32" s="115">
        <v>1891</v>
      </c>
      <c r="G32" s="114">
        <v>1803</v>
      </c>
      <c r="H32" s="114">
        <v>1891</v>
      </c>
      <c r="I32" s="114">
        <v>1768</v>
      </c>
      <c r="J32" s="140">
        <v>1660</v>
      </c>
      <c r="K32" s="114">
        <v>231</v>
      </c>
      <c r="L32" s="116">
        <v>13.91566265060241</v>
      </c>
    </row>
    <row r="33" spans="1:12" s="110" customFormat="1" ht="15" customHeight="1" x14ac:dyDescent="0.2">
      <c r="A33" s="120"/>
      <c r="B33" s="119"/>
      <c r="C33" s="258" t="s">
        <v>106</v>
      </c>
      <c r="E33" s="113">
        <v>70.544685351665791</v>
      </c>
      <c r="F33" s="115">
        <v>1334</v>
      </c>
      <c r="G33" s="114">
        <v>1272</v>
      </c>
      <c r="H33" s="114">
        <v>1339</v>
      </c>
      <c r="I33" s="114">
        <v>1254</v>
      </c>
      <c r="J33" s="140">
        <v>1164</v>
      </c>
      <c r="K33" s="114">
        <v>170</v>
      </c>
      <c r="L33" s="116">
        <v>14.604810996563574</v>
      </c>
    </row>
    <row r="34" spans="1:12" s="110" customFormat="1" ht="15" customHeight="1" x14ac:dyDescent="0.2">
      <c r="A34" s="120"/>
      <c r="B34" s="119"/>
      <c r="C34" s="258" t="s">
        <v>107</v>
      </c>
      <c r="E34" s="113">
        <v>29.455314648334216</v>
      </c>
      <c r="F34" s="115">
        <v>557</v>
      </c>
      <c r="G34" s="114">
        <v>531</v>
      </c>
      <c r="H34" s="114">
        <v>552</v>
      </c>
      <c r="I34" s="114">
        <v>514</v>
      </c>
      <c r="J34" s="140">
        <v>496</v>
      </c>
      <c r="K34" s="114">
        <v>61</v>
      </c>
      <c r="L34" s="116">
        <v>12.298387096774194</v>
      </c>
    </row>
    <row r="35" spans="1:12" s="110" customFormat="1" ht="24.95" customHeight="1" x14ac:dyDescent="0.2">
      <c r="A35" s="604" t="s">
        <v>190</v>
      </c>
      <c r="B35" s="605"/>
      <c r="C35" s="605"/>
      <c r="D35" s="606"/>
      <c r="E35" s="113">
        <v>68.282841222058536</v>
      </c>
      <c r="F35" s="115">
        <v>42644</v>
      </c>
      <c r="G35" s="114">
        <v>42976</v>
      </c>
      <c r="H35" s="114">
        <v>43778</v>
      </c>
      <c r="I35" s="114">
        <v>43232</v>
      </c>
      <c r="J35" s="140">
        <v>43115</v>
      </c>
      <c r="K35" s="114">
        <v>-471</v>
      </c>
      <c r="L35" s="116">
        <v>-1.0924272295024933</v>
      </c>
    </row>
    <row r="36" spans="1:12" s="110" customFormat="1" ht="15" customHeight="1" x14ac:dyDescent="0.2">
      <c r="A36" s="120"/>
      <c r="B36" s="119"/>
      <c r="C36" s="258" t="s">
        <v>106</v>
      </c>
      <c r="E36" s="113">
        <v>64.876653222024203</v>
      </c>
      <c r="F36" s="115">
        <v>27666</v>
      </c>
      <c r="G36" s="114">
        <v>27780</v>
      </c>
      <c r="H36" s="114">
        <v>28386</v>
      </c>
      <c r="I36" s="114">
        <v>27940</v>
      </c>
      <c r="J36" s="140">
        <v>27736</v>
      </c>
      <c r="K36" s="114">
        <v>-70</v>
      </c>
      <c r="L36" s="116">
        <v>-0.25237957888664553</v>
      </c>
    </row>
    <row r="37" spans="1:12" s="110" customFormat="1" ht="15" customHeight="1" x14ac:dyDescent="0.2">
      <c r="A37" s="120"/>
      <c r="B37" s="119"/>
      <c r="C37" s="258" t="s">
        <v>107</v>
      </c>
      <c r="E37" s="113">
        <v>35.123346777975797</v>
      </c>
      <c r="F37" s="115">
        <v>14978</v>
      </c>
      <c r="G37" s="114">
        <v>15196</v>
      </c>
      <c r="H37" s="114">
        <v>15392</v>
      </c>
      <c r="I37" s="114">
        <v>15292</v>
      </c>
      <c r="J37" s="140">
        <v>15379</v>
      </c>
      <c r="K37" s="114">
        <v>-401</v>
      </c>
      <c r="L37" s="116">
        <v>-2.6074517198777554</v>
      </c>
    </row>
    <row r="38" spans="1:12" s="110" customFormat="1" ht="15" customHeight="1" x14ac:dyDescent="0.2">
      <c r="A38" s="120"/>
      <c r="B38" s="119" t="s">
        <v>182</v>
      </c>
      <c r="C38" s="258"/>
      <c r="E38" s="113">
        <v>31.71715877794146</v>
      </c>
      <c r="F38" s="115">
        <v>19808</v>
      </c>
      <c r="G38" s="114">
        <v>19796</v>
      </c>
      <c r="H38" s="114">
        <v>19935</v>
      </c>
      <c r="I38" s="114">
        <v>19711</v>
      </c>
      <c r="J38" s="140">
        <v>19518</v>
      </c>
      <c r="K38" s="114">
        <v>290</v>
      </c>
      <c r="L38" s="116">
        <v>1.4858079721282917</v>
      </c>
    </row>
    <row r="39" spans="1:12" s="110" customFormat="1" ht="15" customHeight="1" x14ac:dyDescent="0.2">
      <c r="A39" s="120"/>
      <c r="B39" s="119"/>
      <c r="C39" s="258" t="s">
        <v>106</v>
      </c>
      <c r="E39" s="113">
        <v>17.851373182552503</v>
      </c>
      <c r="F39" s="115">
        <v>3536</v>
      </c>
      <c r="G39" s="114">
        <v>3480</v>
      </c>
      <c r="H39" s="114">
        <v>3581</v>
      </c>
      <c r="I39" s="114">
        <v>3506</v>
      </c>
      <c r="J39" s="140">
        <v>3429</v>
      </c>
      <c r="K39" s="114">
        <v>107</v>
      </c>
      <c r="L39" s="116">
        <v>3.1204432779235929</v>
      </c>
    </row>
    <row r="40" spans="1:12" s="110" customFormat="1" ht="15" customHeight="1" x14ac:dyDescent="0.2">
      <c r="A40" s="120"/>
      <c r="B40" s="119"/>
      <c r="C40" s="258" t="s">
        <v>107</v>
      </c>
      <c r="E40" s="113">
        <v>82.148626817447493</v>
      </c>
      <c r="F40" s="115">
        <v>16272</v>
      </c>
      <c r="G40" s="114">
        <v>16316</v>
      </c>
      <c r="H40" s="114">
        <v>16354</v>
      </c>
      <c r="I40" s="114">
        <v>16205</v>
      </c>
      <c r="J40" s="140">
        <v>16089</v>
      </c>
      <c r="K40" s="114">
        <v>183</v>
      </c>
      <c r="L40" s="116">
        <v>1.137423084094723</v>
      </c>
    </row>
    <row r="41" spans="1:12" s="110" customFormat="1" ht="24.75" customHeight="1" x14ac:dyDescent="0.2">
      <c r="A41" s="604" t="s">
        <v>519</v>
      </c>
      <c r="B41" s="605"/>
      <c r="C41" s="605"/>
      <c r="D41" s="606"/>
      <c r="E41" s="113">
        <v>3.6700185742650357</v>
      </c>
      <c r="F41" s="115">
        <v>2292</v>
      </c>
      <c r="G41" s="114">
        <v>2558</v>
      </c>
      <c r="H41" s="114">
        <v>2600</v>
      </c>
      <c r="I41" s="114">
        <v>2132</v>
      </c>
      <c r="J41" s="140">
        <v>2331</v>
      </c>
      <c r="K41" s="114">
        <v>-39</v>
      </c>
      <c r="L41" s="116">
        <v>-1.673101673101673</v>
      </c>
    </row>
    <row r="42" spans="1:12" s="110" customFormat="1" ht="15" customHeight="1" x14ac:dyDescent="0.2">
      <c r="A42" s="120"/>
      <c r="B42" s="119"/>
      <c r="C42" s="258" t="s">
        <v>106</v>
      </c>
      <c r="E42" s="113">
        <v>63.045375218150085</v>
      </c>
      <c r="F42" s="115">
        <v>1445</v>
      </c>
      <c r="G42" s="114">
        <v>1650</v>
      </c>
      <c r="H42" s="114">
        <v>1685</v>
      </c>
      <c r="I42" s="114">
        <v>1358</v>
      </c>
      <c r="J42" s="140">
        <v>1469</v>
      </c>
      <c r="K42" s="114">
        <v>-24</v>
      </c>
      <c r="L42" s="116">
        <v>-1.6337644656228727</v>
      </c>
    </row>
    <row r="43" spans="1:12" s="110" customFormat="1" ht="15" customHeight="1" x14ac:dyDescent="0.2">
      <c r="A43" s="123"/>
      <c r="B43" s="124"/>
      <c r="C43" s="260" t="s">
        <v>107</v>
      </c>
      <c r="D43" s="261"/>
      <c r="E43" s="125">
        <v>36.954624781849915</v>
      </c>
      <c r="F43" s="143">
        <v>847</v>
      </c>
      <c r="G43" s="144">
        <v>908</v>
      </c>
      <c r="H43" s="144">
        <v>915</v>
      </c>
      <c r="I43" s="144">
        <v>774</v>
      </c>
      <c r="J43" s="145">
        <v>862</v>
      </c>
      <c r="K43" s="144">
        <v>-15</v>
      </c>
      <c r="L43" s="146">
        <v>-1.740139211136891</v>
      </c>
    </row>
    <row r="44" spans="1:12" s="110" customFormat="1" ht="45.75" customHeight="1" x14ac:dyDescent="0.2">
      <c r="A44" s="604" t="s">
        <v>191</v>
      </c>
      <c r="B44" s="605"/>
      <c r="C44" s="605"/>
      <c r="D44" s="606"/>
      <c r="E44" s="113">
        <v>2.3265868186767436</v>
      </c>
      <c r="F44" s="115">
        <v>1453</v>
      </c>
      <c r="G44" s="114">
        <v>1461</v>
      </c>
      <c r="H44" s="114">
        <v>1466</v>
      </c>
      <c r="I44" s="114">
        <v>1413</v>
      </c>
      <c r="J44" s="140">
        <v>1421</v>
      </c>
      <c r="K44" s="114">
        <v>32</v>
      </c>
      <c r="L44" s="116">
        <v>2.2519352568613651</v>
      </c>
    </row>
    <row r="45" spans="1:12" s="110" customFormat="1" ht="15" customHeight="1" x14ac:dyDescent="0.2">
      <c r="A45" s="120"/>
      <c r="B45" s="119"/>
      <c r="C45" s="258" t="s">
        <v>106</v>
      </c>
      <c r="E45" s="113">
        <v>59.050240880935995</v>
      </c>
      <c r="F45" s="115">
        <v>858</v>
      </c>
      <c r="G45" s="114">
        <v>865</v>
      </c>
      <c r="H45" s="114">
        <v>874</v>
      </c>
      <c r="I45" s="114">
        <v>844</v>
      </c>
      <c r="J45" s="140">
        <v>850</v>
      </c>
      <c r="K45" s="114">
        <v>8</v>
      </c>
      <c r="L45" s="116">
        <v>0.94117647058823528</v>
      </c>
    </row>
    <row r="46" spans="1:12" s="110" customFormat="1" ht="15" customHeight="1" x14ac:dyDescent="0.2">
      <c r="A46" s="123"/>
      <c r="B46" s="124"/>
      <c r="C46" s="260" t="s">
        <v>107</v>
      </c>
      <c r="D46" s="261"/>
      <c r="E46" s="125">
        <v>40.949759119064005</v>
      </c>
      <c r="F46" s="143">
        <v>595</v>
      </c>
      <c r="G46" s="144">
        <v>596</v>
      </c>
      <c r="H46" s="144">
        <v>592</v>
      </c>
      <c r="I46" s="144">
        <v>569</v>
      </c>
      <c r="J46" s="145">
        <v>571</v>
      </c>
      <c r="K46" s="144">
        <v>24</v>
      </c>
      <c r="L46" s="146">
        <v>4.2031523642732047</v>
      </c>
    </row>
    <row r="47" spans="1:12" s="110" customFormat="1" ht="39" customHeight="1" x14ac:dyDescent="0.2">
      <c r="A47" s="604" t="s">
        <v>520</v>
      </c>
      <c r="B47" s="607"/>
      <c r="C47" s="607"/>
      <c r="D47" s="608"/>
      <c r="E47" s="113">
        <v>0.35867546275539613</v>
      </c>
      <c r="F47" s="115">
        <v>224</v>
      </c>
      <c r="G47" s="114">
        <v>237</v>
      </c>
      <c r="H47" s="114">
        <v>236</v>
      </c>
      <c r="I47" s="114">
        <v>243</v>
      </c>
      <c r="J47" s="140">
        <v>254</v>
      </c>
      <c r="K47" s="114">
        <v>-30</v>
      </c>
      <c r="L47" s="116">
        <v>-11.811023622047244</v>
      </c>
    </row>
    <row r="48" spans="1:12" s="110" customFormat="1" ht="15" customHeight="1" x14ac:dyDescent="0.2">
      <c r="A48" s="120"/>
      <c r="B48" s="119"/>
      <c r="C48" s="258" t="s">
        <v>106</v>
      </c>
      <c r="E48" s="113">
        <v>52.232142857142854</v>
      </c>
      <c r="F48" s="115">
        <v>117</v>
      </c>
      <c r="G48" s="114">
        <v>116</v>
      </c>
      <c r="H48" s="114">
        <v>121</v>
      </c>
      <c r="I48" s="114">
        <v>119</v>
      </c>
      <c r="J48" s="140">
        <v>123</v>
      </c>
      <c r="K48" s="114">
        <v>-6</v>
      </c>
      <c r="L48" s="116">
        <v>-4.8780487804878048</v>
      </c>
    </row>
    <row r="49" spans="1:12" s="110" customFormat="1" ht="15" customHeight="1" x14ac:dyDescent="0.2">
      <c r="A49" s="123"/>
      <c r="B49" s="124"/>
      <c r="C49" s="260" t="s">
        <v>107</v>
      </c>
      <c r="D49" s="261"/>
      <c r="E49" s="125">
        <v>47.767857142857146</v>
      </c>
      <c r="F49" s="143">
        <v>107</v>
      </c>
      <c r="G49" s="144">
        <v>121</v>
      </c>
      <c r="H49" s="144">
        <v>115</v>
      </c>
      <c r="I49" s="144">
        <v>124</v>
      </c>
      <c r="J49" s="145">
        <v>131</v>
      </c>
      <c r="K49" s="144">
        <v>-24</v>
      </c>
      <c r="L49" s="146">
        <v>-18.320610687022899</v>
      </c>
    </row>
    <row r="50" spans="1:12" s="110" customFormat="1" ht="24.95" customHeight="1" x14ac:dyDescent="0.2">
      <c r="A50" s="609" t="s">
        <v>192</v>
      </c>
      <c r="B50" s="610"/>
      <c r="C50" s="610"/>
      <c r="D50" s="611"/>
      <c r="E50" s="262">
        <v>8.1230384935630564</v>
      </c>
      <c r="F50" s="263">
        <v>5073</v>
      </c>
      <c r="G50" s="264">
        <v>5280</v>
      </c>
      <c r="H50" s="264">
        <v>5410</v>
      </c>
      <c r="I50" s="264">
        <v>4841</v>
      </c>
      <c r="J50" s="265">
        <v>4894</v>
      </c>
      <c r="K50" s="263">
        <v>179</v>
      </c>
      <c r="L50" s="266">
        <v>3.6575398447078054</v>
      </c>
    </row>
    <row r="51" spans="1:12" s="110" customFormat="1" ht="15" customHeight="1" x14ac:dyDescent="0.2">
      <c r="A51" s="120"/>
      <c r="B51" s="119"/>
      <c r="C51" s="258" t="s">
        <v>106</v>
      </c>
      <c r="E51" s="113">
        <v>61.73861620342992</v>
      </c>
      <c r="F51" s="115">
        <v>3132</v>
      </c>
      <c r="G51" s="114">
        <v>3275</v>
      </c>
      <c r="H51" s="114">
        <v>3398</v>
      </c>
      <c r="I51" s="114">
        <v>3066</v>
      </c>
      <c r="J51" s="140">
        <v>3064</v>
      </c>
      <c r="K51" s="114">
        <v>68</v>
      </c>
      <c r="L51" s="116">
        <v>2.2193211488250655</v>
      </c>
    </row>
    <row r="52" spans="1:12" s="110" customFormat="1" ht="15" customHeight="1" x14ac:dyDescent="0.2">
      <c r="A52" s="120"/>
      <c r="B52" s="119"/>
      <c r="C52" s="258" t="s">
        <v>107</v>
      </c>
      <c r="E52" s="113">
        <v>38.26138379657008</v>
      </c>
      <c r="F52" s="115">
        <v>1941</v>
      </c>
      <c r="G52" s="114">
        <v>2005</v>
      </c>
      <c r="H52" s="114">
        <v>2012</v>
      </c>
      <c r="I52" s="114">
        <v>1775</v>
      </c>
      <c r="J52" s="140">
        <v>1830</v>
      </c>
      <c r="K52" s="114">
        <v>111</v>
      </c>
      <c r="L52" s="116">
        <v>6.0655737704918034</v>
      </c>
    </row>
    <row r="53" spans="1:12" s="110" customFormat="1" ht="15" customHeight="1" x14ac:dyDescent="0.2">
      <c r="A53" s="120"/>
      <c r="B53" s="119"/>
      <c r="C53" s="258" t="s">
        <v>187</v>
      </c>
      <c r="D53" s="110" t="s">
        <v>193</v>
      </c>
      <c r="E53" s="113">
        <v>33.274196727774495</v>
      </c>
      <c r="F53" s="115">
        <v>1688</v>
      </c>
      <c r="G53" s="114">
        <v>1942</v>
      </c>
      <c r="H53" s="114">
        <v>1997</v>
      </c>
      <c r="I53" s="114">
        <v>1532</v>
      </c>
      <c r="J53" s="140">
        <v>1683</v>
      </c>
      <c r="K53" s="114">
        <v>5</v>
      </c>
      <c r="L53" s="116">
        <v>0.29708853238265004</v>
      </c>
    </row>
    <row r="54" spans="1:12" s="110" customFormat="1" ht="15" customHeight="1" x14ac:dyDescent="0.2">
      <c r="A54" s="120"/>
      <c r="B54" s="119"/>
      <c r="D54" s="267" t="s">
        <v>194</v>
      </c>
      <c r="E54" s="113">
        <v>64.988151658767777</v>
      </c>
      <c r="F54" s="115">
        <v>1097</v>
      </c>
      <c r="G54" s="114">
        <v>1275</v>
      </c>
      <c r="H54" s="114">
        <v>1325</v>
      </c>
      <c r="I54" s="114">
        <v>1029</v>
      </c>
      <c r="J54" s="140">
        <v>1101</v>
      </c>
      <c r="K54" s="114">
        <v>-4</v>
      </c>
      <c r="L54" s="116">
        <v>-0.36330608537693004</v>
      </c>
    </row>
    <row r="55" spans="1:12" s="110" customFormat="1" ht="15" customHeight="1" x14ac:dyDescent="0.2">
      <c r="A55" s="120"/>
      <c r="B55" s="119"/>
      <c r="D55" s="267" t="s">
        <v>195</v>
      </c>
      <c r="E55" s="113">
        <v>35.011848341232231</v>
      </c>
      <c r="F55" s="115">
        <v>591</v>
      </c>
      <c r="G55" s="114">
        <v>667</v>
      </c>
      <c r="H55" s="114">
        <v>672</v>
      </c>
      <c r="I55" s="114">
        <v>503</v>
      </c>
      <c r="J55" s="140">
        <v>582</v>
      </c>
      <c r="K55" s="114">
        <v>9</v>
      </c>
      <c r="L55" s="116">
        <v>1.5463917525773196</v>
      </c>
    </row>
    <row r="56" spans="1:12" s="110" customFormat="1" ht="15" customHeight="1" x14ac:dyDescent="0.2">
      <c r="A56" s="120"/>
      <c r="B56" s="119" t="s">
        <v>196</v>
      </c>
      <c r="C56" s="258"/>
      <c r="E56" s="113">
        <v>76.570806379299299</v>
      </c>
      <c r="F56" s="115">
        <v>47820</v>
      </c>
      <c r="G56" s="114">
        <v>47880</v>
      </c>
      <c r="H56" s="114">
        <v>48586</v>
      </c>
      <c r="I56" s="114">
        <v>48404</v>
      </c>
      <c r="J56" s="140">
        <v>48071</v>
      </c>
      <c r="K56" s="114">
        <v>-251</v>
      </c>
      <c r="L56" s="116">
        <v>-0.52214432818123191</v>
      </c>
    </row>
    <row r="57" spans="1:12" s="110" customFormat="1" ht="15" customHeight="1" x14ac:dyDescent="0.2">
      <c r="A57" s="120"/>
      <c r="B57" s="119"/>
      <c r="C57" s="258" t="s">
        <v>106</v>
      </c>
      <c r="E57" s="113">
        <v>49.44374738603095</v>
      </c>
      <c r="F57" s="115">
        <v>23644</v>
      </c>
      <c r="G57" s="114">
        <v>23559</v>
      </c>
      <c r="H57" s="114">
        <v>24066</v>
      </c>
      <c r="I57" s="114">
        <v>23911</v>
      </c>
      <c r="J57" s="140">
        <v>23664</v>
      </c>
      <c r="K57" s="114">
        <v>-20</v>
      </c>
      <c r="L57" s="116">
        <v>-8.4516565246788369E-2</v>
      </c>
    </row>
    <row r="58" spans="1:12" s="110" customFormat="1" ht="15" customHeight="1" x14ac:dyDescent="0.2">
      <c r="A58" s="120"/>
      <c r="B58" s="119"/>
      <c r="C58" s="258" t="s">
        <v>107</v>
      </c>
      <c r="E58" s="113">
        <v>50.55625261396905</v>
      </c>
      <c r="F58" s="115">
        <v>24176</v>
      </c>
      <c r="G58" s="114">
        <v>24321</v>
      </c>
      <c r="H58" s="114">
        <v>24520</v>
      </c>
      <c r="I58" s="114">
        <v>24493</v>
      </c>
      <c r="J58" s="140">
        <v>24407</v>
      </c>
      <c r="K58" s="114">
        <v>-231</v>
      </c>
      <c r="L58" s="116">
        <v>-0.94644978899496046</v>
      </c>
    </row>
    <row r="59" spans="1:12" s="110" customFormat="1" ht="15" customHeight="1" x14ac:dyDescent="0.2">
      <c r="A59" s="120"/>
      <c r="B59" s="119"/>
      <c r="C59" s="258" t="s">
        <v>105</v>
      </c>
      <c r="D59" s="110" t="s">
        <v>197</v>
      </c>
      <c r="E59" s="113">
        <v>90.989125888749484</v>
      </c>
      <c r="F59" s="115">
        <v>43511</v>
      </c>
      <c r="G59" s="114">
        <v>43551</v>
      </c>
      <c r="H59" s="114">
        <v>44218</v>
      </c>
      <c r="I59" s="114">
        <v>44035</v>
      </c>
      <c r="J59" s="140">
        <v>43714</v>
      </c>
      <c r="K59" s="114">
        <v>-203</v>
      </c>
      <c r="L59" s="116">
        <v>-0.46438212014457608</v>
      </c>
    </row>
    <row r="60" spans="1:12" s="110" customFormat="1" ht="15" customHeight="1" x14ac:dyDescent="0.2">
      <c r="A60" s="120"/>
      <c r="B60" s="119"/>
      <c r="C60" s="258"/>
      <c r="D60" s="267" t="s">
        <v>198</v>
      </c>
      <c r="E60" s="113">
        <v>50.148238376502491</v>
      </c>
      <c r="F60" s="115">
        <v>21820</v>
      </c>
      <c r="G60" s="114">
        <v>21739</v>
      </c>
      <c r="H60" s="114">
        <v>22211</v>
      </c>
      <c r="I60" s="114">
        <v>22066</v>
      </c>
      <c r="J60" s="140">
        <v>21823</v>
      </c>
      <c r="K60" s="114">
        <v>-3</v>
      </c>
      <c r="L60" s="116">
        <v>-1.3746964212069834E-2</v>
      </c>
    </row>
    <row r="61" spans="1:12" s="110" customFormat="1" ht="15" customHeight="1" x14ac:dyDescent="0.2">
      <c r="A61" s="120"/>
      <c r="B61" s="119"/>
      <c r="C61" s="258"/>
      <c r="D61" s="267" t="s">
        <v>199</v>
      </c>
      <c r="E61" s="113">
        <v>49.851761623497509</v>
      </c>
      <c r="F61" s="115">
        <v>21691</v>
      </c>
      <c r="G61" s="114">
        <v>21812</v>
      </c>
      <c r="H61" s="114">
        <v>22007</v>
      </c>
      <c r="I61" s="114">
        <v>21969</v>
      </c>
      <c r="J61" s="140">
        <v>21891</v>
      </c>
      <c r="K61" s="114">
        <v>-200</v>
      </c>
      <c r="L61" s="116">
        <v>-0.91361746836599511</v>
      </c>
    </row>
    <row r="62" spans="1:12" s="110" customFormat="1" ht="15" customHeight="1" x14ac:dyDescent="0.2">
      <c r="A62" s="120"/>
      <c r="B62" s="119"/>
      <c r="C62" s="258"/>
      <c r="D62" s="258" t="s">
        <v>200</v>
      </c>
      <c r="E62" s="113">
        <v>9.0108741112505228</v>
      </c>
      <c r="F62" s="115">
        <v>4309</v>
      </c>
      <c r="G62" s="114">
        <v>4329</v>
      </c>
      <c r="H62" s="114">
        <v>4368</v>
      </c>
      <c r="I62" s="114">
        <v>4369</v>
      </c>
      <c r="J62" s="140">
        <v>4357</v>
      </c>
      <c r="K62" s="114">
        <v>-48</v>
      </c>
      <c r="L62" s="116">
        <v>-1.1016754647693368</v>
      </c>
    </row>
    <row r="63" spans="1:12" s="110" customFormat="1" ht="15" customHeight="1" x14ac:dyDescent="0.2">
      <c r="A63" s="120"/>
      <c r="B63" s="119"/>
      <c r="C63" s="258"/>
      <c r="D63" s="267" t="s">
        <v>198</v>
      </c>
      <c r="E63" s="113">
        <v>42.330006962172199</v>
      </c>
      <c r="F63" s="115">
        <v>1824</v>
      </c>
      <c r="G63" s="114">
        <v>1820</v>
      </c>
      <c r="H63" s="114">
        <v>1855</v>
      </c>
      <c r="I63" s="114">
        <v>1845</v>
      </c>
      <c r="J63" s="140">
        <v>1841</v>
      </c>
      <c r="K63" s="114">
        <v>-17</v>
      </c>
      <c r="L63" s="116">
        <v>-0.92341118957088542</v>
      </c>
    </row>
    <row r="64" spans="1:12" s="110" customFormat="1" ht="15" customHeight="1" x14ac:dyDescent="0.2">
      <c r="A64" s="120"/>
      <c r="B64" s="119"/>
      <c r="C64" s="258"/>
      <c r="D64" s="267" t="s">
        <v>199</v>
      </c>
      <c r="E64" s="113">
        <v>57.669993037827801</v>
      </c>
      <c r="F64" s="115">
        <v>2485</v>
      </c>
      <c r="G64" s="114">
        <v>2509</v>
      </c>
      <c r="H64" s="114">
        <v>2513</v>
      </c>
      <c r="I64" s="114">
        <v>2524</v>
      </c>
      <c r="J64" s="140">
        <v>2516</v>
      </c>
      <c r="K64" s="114">
        <v>-31</v>
      </c>
      <c r="L64" s="116">
        <v>-1.2321144674085851</v>
      </c>
    </row>
    <row r="65" spans="1:12" s="110" customFormat="1" ht="15" customHeight="1" x14ac:dyDescent="0.2">
      <c r="A65" s="120"/>
      <c r="B65" s="119" t="s">
        <v>201</v>
      </c>
      <c r="C65" s="258"/>
      <c r="E65" s="113">
        <v>9.796323576506758</v>
      </c>
      <c r="F65" s="115">
        <v>6118</v>
      </c>
      <c r="G65" s="114">
        <v>6128</v>
      </c>
      <c r="H65" s="114">
        <v>6124</v>
      </c>
      <c r="I65" s="114">
        <v>6124</v>
      </c>
      <c r="J65" s="140">
        <v>6092</v>
      </c>
      <c r="K65" s="114">
        <v>26</v>
      </c>
      <c r="L65" s="116">
        <v>0.42678923177938277</v>
      </c>
    </row>
    <row r="66" spans="1:12" s="110" customFormat="1" ht="15" customHeight="1" x14ac:dyDescent="0.2">
      <c r="A66" s="120"/>
      <c r="B66" s="119"/>
      <c r="C66" s="258" t="s">
        <v>106</v>
      </c>
      <c r="E66" s="113">
        <v>41.386073880353059</v>
      </c>
      <c r="F66" s="115">
        <v>2532</v>
      </c>
      <c r="G66" s="114">
        <v>2530</v>
      </c>
      <c r="H66" s="114">
        <v>2536</v>
      </c>
      <c r="I66" s="114">
        <v>2517</v>
      </c>
      <c r="J66" s="140">
        <v>2502</v>
      </c>
      <c r="K66" s="114">
        <v>30</v>
      </c>
      <c r="L66" s="116">
        <v>1.1990407673860912</v>
      </c>
    </row>
    <row r="67" spans="1:12" s="110" customFormat="1" ht="15" customHeight="1" x14ac:dyDescent="0.2">
      <c r="A67" s="120"/>
      <c r="B67" s="119"/>
      <c r="C67" s="258" t="s">
        <v>107</v>
      </c>
      <c r="E67" s="113">
        <v>58.613926119646941</v>
      </c>
      <c r="F67" s="115">
        <v>3586</v>
      </c>
      <c r="G67" s="114">
        <v>3598</v>
      </c>
      <c r="H67" s="114">
        <v>3588</v>
      </c>
      <c r="I67" s="114">
        <v>3607</v>
      </c>
      <c r="J67" s="140">
        <v>3590</v>
      </c>
      <c r="K67" s="114">
        <v>-4</v>
      </c>
      <c r="L67" s="116">
        <v>-0.11142061281337047</v>
      </c>
    </row>
    <row r="68" spans="1:12" s="110" customFormat="1" ht="15" customHeight="1" x14ac:dyDescent="0.2">
      <c r="A68" s="120"/>
      <c r="B68" s="119"/>
      <c r="C68" s="258" t="s">
        <v>105</v>
      </c>
      <c r="D68" s="110" t="s">
        <v>202</v>
      </c>
      <c r="E68" s="113">
        <v>14.498202026806146</v>
      </c>
      <c r="F68" s="115">
        <v>887</v>
      </c>
      <c r="G68" s="114">
        <v>867</v>
      </c>
      <c r="H68" s="114">
        <v>844</v>
      </c>
      <c r="I68" s="114">
        <v>824</v>
      </c>
      <c r="J68" s="140">
        <v>793</v>
      </c>
      <c r="K68" s="114">
        <v>94</v>
      </c>
      <c r="L68" s="116">
        <v>11.853720050441362</v>
      </c>
    </row>
    <row r="69" spans="1:12" s="110" customFormat="1" ht="15" customHeight="1" x14ac:dyDescent="0.2">
      <c r="A69" s="120"/>
      <c r="B69" s="119"/>
      <c r="C69" s="258"/>
      <c r="D69" s="267" t="s">
        <v>198</v>
      </c>
      <c r="E69" s="113">
        <v>41.600901916572717</v>
      </c>
      <c r="F69" s="115">
        <v>369</v>
      </c>
      <c r="G69" s="114">
        <v>362</v>
      </c>
      <c r="H69" s="114">
        <v>351</v>
      </c>
      <c r="I69" s="114">
        <v>336</v>
      </c>
      <c r="J69" s="140">
        <v>325</v>
      </c>
      <c r="K69" s="114">
        <v>44</v>
      </c>
      <c r="L69" s="116">
        <v>13.538461538461538</v>
      </c>
    </row>
    <row r="70" spans="1:12" s="110" customFormat="1" ht="15" customHeight="1" x14ac:dyDescent="0.2">
      <c r="A70" s="120"/>
      <c r="B70" s="119"/>
      <c r="C70" s="258"/>
      <c r="D70" s="267" t="s">
        <v>199</v>
      </c>
      <c r="E70" s="113">
        <v>58.399098083427283</v>
      </c>
      <c r="F70" s="115">
        <v>518</v>
      </c>
      <c r="G70" s="114">
        <v>505</v>
      </c>
      <c r="H70" s="114">
        <v>493</v>
      </c>
      <c r="I70" s="114">
        <v>488</v>
      </c>
      <c r="J70" s="140">
        <v>468</v>
      </c>
      <c r="K70" s="114">
        <v>50</v>
      </c>
      <c r="L70" s="116">
        <v>10.683760683760683</v>
      </c>
    </row>
    <row r="71" spans="1:12" s="110" customFormat="1" ht="15" customHeight="1" x14ac:dyDescent="0.2">
      <c r="A71" s="120"/>
      <c r="B71" s="119"/>
      <c r="C71" s="258"/>
      <c r="D71" s="110" t="s">
        <v>203</v>
      </c>
      <c r="E71" s="113">
        <v>80.320366132723109</v>
      </c>
      <c r="F71" s="115">
        <v>4914</v>
      </c>
      <c r="G71" s="114">
        <v>4943</v>
      </c>
      <c r="H71" s="114">
        <v>4961</v>
      </c>
      <c r="I71" s="114">
        <v>4985</v>
      </c>
      <c r="J71" s="140">
        <v>4995</v>
      </c>
      <c r="K71" s="114">
        <v>-81</v>
      </c>
      <c r="L71" s="116">
        <v>-1.6216216216216217</v>
      </c>
    </row>
    <row r="72" spans="1:12" s="110" customFormat="1" ht="15" customHeight="1" x14ac:dyDescent="0.2">
      <c r="A72" s="120"/>
      <c r="B72" s="119"/>
      <c r="C72" s="258"/>
      <c r="D72" s="267" t="s">
        <v>198</v>
      </c>
      <c r="E72" s="113">
        <v>40.435490435490436</v>
      </c>
      <c r="F72" s="115">
        <v>1987</v>
      </c>
      <c r="G72" s="114">
        <v>1988</v>
      </c>
      <c r="H72" s="114">
        <v>1998</v>
      </c>
      <c r="I72" s="114">
        <v>2001</v>
      </c>
      <c r="J72" s="140">
        <v>2003</v>
      </c>
      <c r="K72" s="114">
        <v>-16</v>
      </c>
      <c r="L72" s="116">
        <v>-0.79880179730404388</v>
      </c>
    </row>
    <row r="73" spans="1:12" s="110" customFormat="1" ht="15" customHeight="1" x14ac:dyDescent="0.2">
      <c r="A73" s="120"/>
      <c r="B73" s="119"/>
      <c r="C73" s="258"/>
      <c r="D73" s="267" t="s">
        <v>199</v>
      </c>
      <c r="E73" s="113">
        <v>59.564509564509564</v>
      </c>
      <c r="F73" s="115">
        <v>2927</v>
      </c>
      <c r="G73" s="114">
        <v>2955</v>
      </c>
      <c r="H73" s="114">
        <v>2963</v>
      </c>
      <c r="I73" s="114">
        <v>2984</v>
      </c>
      <c r="J73" s="140">
        <v>2992</v>
      </c>
      <c r="K73" s="114">
        <v>-65</v>
      </c>
      <c r="L73" s="116">
        <v>-2.1724598930481283</v>
      </c>
    </row>
    <row r="74" spans="1:12" s="110" customFormat="1" ht="15" customHeight="1" x14ac:dyDescent="0.2">
      <c r="A74" s="120"/>
      <c r="B74" s="119"/>
      <c r="C74" s="258"/>
      <c r="D74" s="110" t="s">
        <v>204</v>
      </c>
      <c r="E74" s="113">
        <v>5.1814318404707418</v>
      </c>
      <c r="F74" s="115">
        <v>317</v>
      </c>
      <c r="G74" s="114">
        <v>318</v>
      </c>
      <c r="H74" s="114">
        <v>319</v>
      </c>
      <c r="I74" s="114">
        <v>315</v>
      </c>
      <c r="J74" s="140">
        <v>304</v>
      </c>
      <c r="K74" s="114">
        <v>13</v>
      </c>
      <c r="L74" s="116">
        <v>4.2763157894736841</v>
      </c>
    </row>
    <row r="75" spans="1:12" s="110" customFormat="1" ht="15" customHeight="1" x14ac:dyDescent="0.2">
      <c r="A75" s="120"/>
      <c r="B75" s="119"/>
      <c r="C75" s="258"/>
      <c r="D75" s="267" t="s">
        <v>198</v>
      </c>
      <c r="E75" s="113">
        <v>55.520504731861202</v>
      </c>
      <c r="F75" s="115">
        <v>176</v>
      </c>
      <c r="G75" s="114">
        <v>180</v>
      </c>
      <c r="H75" s="114">
        <v>187</v>
      </c>
      <c r="I75" s="114">
        <v>180</v>
      </c>
      <c r="J75" s="140">
        <v>174</v>
      </c>
      <c r="K75" s="114">
        <v>2</v>
      </c>
      <c r="L75" s="116">
        <v>1.1494252873563218</v>
      </c>
    </row>
    <row r="76" spans="1:12" s="110" customFormat="1" ht="15" customHeight="1" x14ac:dyDescent="0.2">
      <c r="A76" s="120"/>
      <c r="B76" s="119"/>
      <c r="C76" s="258"/>
      <c r="D76" s="267" t="s">
        <v>199</v>
      </c>
      <c r="E76" s="113">
        <v>44.479495268138798</v>
      </c>
      <c r="F76" s="115">
        <v>141</v>
      </c>
      <c r="G76" s="114">
        <v>138</v>
      </c>
      <c r="H76" s="114">
        <v>132</v>
      </c>
      <c r="I76" s="114">
        <v>135</v>
      </c>
      <c r="J76" s="140">
        <v>130</v>
      </c>
      <c r="K76" s="114">
        <v>11</v>
      </c>
      <c r="L76" s="116">
        <v>8.4615384615384617</v>
      </c>
    </row>
    <row r="77" spans="1:12" s="110" customFormat="1" ht="15" customHeight="1" x14ac:dyDescent="0.2">
      <c r="A77" s="534"/>
      <c r="B77" s="119" t="s">
        <v>205</v>
      </c>
      <c r="C77" s="268"/>
      <c r="D77" s="182"/>
      <c r="E77" s="113">
        <v>5.5098315506308841</v>
      </c>
      <c r="F77" s="115">
        <v>3441</v>
      </c>
      <c r="G77" s="114">
        <v>3484</v>
      </c>
      <c r="H77" s="114">
        <v>3593</v>
      </c>
      <c r="I77" s="114">
        <v>3574</v>
      </c>
      <c r="J77" s="140">
        <v>3576</v>
      </c>
      <c r="K77" s="114">
        <v>-135</v>
      </c>
      <c r="L77" s="116">
        <v>-3.7751677852348995</v>
      </c>
    </row>
    <row r="78" spans="1:12" s="110" customFormat="1" ht="15" customHeight="1" x14ac:dyDescent="0.2">
      <c r="A78" s="120"/>
      <c r="B78" s="119"/>
      <c r="C78" s="268" t="s">
        <v>106</v>
      </c>
      <c r="D78" s="182"/>
      <c r="E78" s="113">
        <v>55.042138913106655</v>
      </c>
      <c r="F78" s="115">
        <v>1894</v>
      </c>
      <c r="G78" s="114">
        <v>1896</v>
      </c>
      <c r="H78" s="114">
        <v>1967</v>
      </c>
      <c r="I78" s="114">
        <v>1952</v>
      </c>
      <c r="J78" s="140">
        <v>1935</v>
      </c>
      <c r="K78" s="114">
        <v>-41</v>
      </c>
      <c r="L78" s="116">
        <v>-2.1188630490956073</v>
      </c>
    </row>
    <row r="79" spans="1:12" s="110" customFormat="1" ht="15" customHeight="1" x14ac:dyDescent="0.2">
      <c r="A79" s="123"/>
      <c r="B79" s="124"/>
      <c r="C79" s="260" t="s">
        <v>107</v>
      </c>
      <c r="D79" s="261"/>
      <c r="E79" s="125">
        <v>44.957861086893345</v>
      </c>
      <c r="F79" s="143">
        <v>1547</v>
      </c>
      <c r="G79" s="144">
        <v>1588</v>
      </c>
      <c r="H79" s="144">
        <v>1626</v>
      </c>
      <c r="I79" s="144">
        <v>1622</v>
      </c>
      <c r="J79" s="145">
        <v>1641</v>
      </c>
      <c r="K79" s="144">
        <v>-94</v>
      </c>
      <c r="L79" s="146">
        <v>-5.728214503351615</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62452</v>
      </c>
      <c r="E11" s="114">
        <v>62772</v>
      </c>
      <c r="F11" s="114">
        <v>63713</v>
      </c>
      <c r="G11" s="114">
        <v>62943</v>
      </c>
      <c r="H11" s="140">
        <v>62633</v>
      </c>
      <c r="I11" s="115">
        <v>-181</v>
      </c>
      <c r="J11" s="116">
        <v>-0.28898503983523061</v>
      </c>
    </row>
    <row r="12" spans="1:15" s="110" customFormat="1" ht="24.95" customHeight="1" x14ac:dyDescent="0.2">
      <c r="A12" s="193" t="s">
        <v>132</v>
      </c>
      <c r="B12" s="194" t="s">
        <v>133</v>
      </c>
      <c r="C12" s="113">
        <v>4.8629347338756164</v>
      </c>
      <c r="D12" s="115">
        <v>3037</v>
      </c>
      <c r="E12" s="114">
        <v>2969</v>
      </c>
      <c r="F12" s="114">
        <v>3139</v>
      </c>
      <c r="G12" s="114">
        <v>3111</v>
      </c>
      <c r="H12" s="140">
        <v>3131</v>
      </c>
      <c r="I12" s="115">
        <v>-94</v>
      </c>
      <c r="J12" s="116">
        <v>-3.0022357074417121</v>
      </c>
    </row>
    <row r="13" spans="1:15" s="110" customFormat="1" ht="24.95" customHeight="1" x14ac:dyDescent="0.2">
      <c r="A13" s="193" t="s">
        <v>134</v>
      </c>
      <c r="B13" s="199" t="s">
        <v>214</v>
      </c>
      <c r="C13" s="113">
        <v>2.09761096522129</v>
      </c>
      <c r="D13" s="115">
        <v>1310</v>
      </c>
      <c r="E13" s="114">
        <v>1329</v>
      </c>
      <c r="F13" s="114">
        <v>1343</v>
      </c>
      <c r="G13" s="114">
        <v>1298</v>
      </c>
      <c r="H13" s="140">
        <v>1287</v>
      </c>
      <c r="I13" s="115">
        <v>23</v>
      </c>
      <c r="J13" s="116">
        <v>1.7871017871017871</v>
      </c>
    </row>
    <row r="14" spans="1:15" s="287" customFormat="1" ht="24" customHeight="1" x14ac:dyDescent="0.2">
      <c r="A14" s="193" t="s">
        <v>215</v>
      </c>
      <c r="B14" s="199" t="s">
        <v>137</v>
      </c>
      <c r="C14" s="113">
        <v>16.085954012681739</v>
      </c>
      <c r="D14" s="115">
        <v>10046</v>
      </c>
      <c r="E14" s="114">
        <v>10149</v>
      </c>
      <c r="F14" s="114">
        <v>10192</v>
      </c>
      <c r="G14" s="114">
        <v>10135</v>
      </c>
      <c r="H14" s="140">
        <v>10177</v>
      </c>
      <c r="I14" s="115">
        <v>-131</v>
      </c>
      <c r="J14" s="116">
        <v>-1.2872162719858504</v>
      </c>
      <c r="K14" s="110"/>
      <c r="L14" s="110"/>
      <c r="M14" s="110"/>
      <c r="N14" s="110"/>
      <c r="O14" s="110"/>
    </row>
    <row r="15" spans="1:15" s="110" customFormat="1" ht="24.75" customHeight="1" x14ac:dyDescent="0.2">
      <c r="A15" s="193" t="s">
        <v>216</v>
      </c>
      <c r="B15" s="199" t="s">
        <v>217</v>
      </c>
      <c r="C15" s="113">
        <v>4.8036892333311982</v>
      </c>
      <c r="D15" s="115">
        <v>3000</v>
      </c>
      <c r="E15" s="114">
        <v>3003</v>
      </c>
      <c r="F15" s="114">
        <v>2994</v>
      </c>
      <c r="G15" s="114">
        <v>3026</v>
      </c>
      <c r="H15" s="140">
        <v>3034</v>
      </c>
      <c r="I15" s="115">
        <v>-34</v>
      </c>
      <c r="J15" s="116">
        <v>-1.1206328279499012</v>
      </c>
    </row>
    <row r="16" spans="1:15" s="287" customFormat="1" ht="24.95" customHeight="1" x14ac:dyDescent="0.2">
      <c r="A16" s="193" t="s">
        <v>218</v>
      </c>
      <c r="B16" s="199" t="s">
        <v>141</v>
      </c>
      <c r="C16" s="113">
        <v>5.3849356305642733</v>
      </c>
      <c r="D16" s="115">
        <v>3363</v>
      </c>
      <c r="E16" s="114">
        <v>3463</v>
      </c>
      <c r="F16" s="114">
        <v>3501</v>
      </c>
      <c r="G16" s="114">
        <v>3453</v>
      </c>
      <c r="H16" s="140">
        <v>3480</v>
      </c>
      <c r="I16" s="115">
        <v>-117</v>
      </c>
      <c r="J16" s="116">
        <v>-3.3620689655172415</v>
      </c>
      <c r="K16" s="110"/>
      <c r="L16" s="110"/>
      <c r="M16" s="110"/>
      <c r="N16" s="110"/>
      <c r="O16" s="110"/>
    </row>
    <row r="17" spans="1:15" s="110" customFormat="1" ht="24.95" customHeight="1" x14ac:dyDescent="0.2">
      <c r="A17" s="193" t="s">
        <v>219</v>
      </c>
      <c r="B17" s="199" t="s">
        <v>220</v>
      </c>
      <c r="C17" s="113">
        <v>5.8973291487862678</v>
      </c>
      <c r="D17" s="115">
        <v>3683</v>
      </c>
      <c r="E17" s="114">
        <v>3683</v>
      </c>
      <c r="F17" s="114">
        <v>3697</v>
      </c>
      <c r="G17" s="114">
        <v>3656</v>
      </c>
      <c r="H17" s="140">
        <v>3663</v>
      </c>
      <c r="I17" s="115">
        <v>20</v>
      </c>
      <c r="J17" s="116">
        <v>0.54600054600054604</v>
      </c>
    </row>
    <row r="18" spans="1:15" s="287" customFormat="1" ht="24.95" customHeight="1" x14ac:dyDescent="0.2">
      <c r="A18" s="201" t="s">
        <v>144</v>
      </c>
      <c r="B18" s="202" t="s">
        <v>145</v>
      </c>
      <c r="C18" s="113">
        <v>9.8027284954845317</v>
      </c>
      <c r="D18" s="115">
        <v>6122</v>
      </c>
      <c r="E18" s="114">
        <v>6046</v>
      </c>
      <c r="F18" s="114">
        <v>6299</v>
      </c>
      <c r="G18" s="114">
        <v>6177</v>
      </c>
      <c r="H18" s="140">
        <v>6052</v>
      </c>
      <c r="I18" s="115">
        <v>70</v>
      </c>
      <c r="J18" s="116">
        <v>1.1566424322538005</v>
      </c>
      <c r="K18" s="110"/>
      <c r="L18" s="110"/>
      <c r="M18" s="110"/>
      <c r="N18" s="110"/>
      <c r="O18" s="110"/>
    </row>
    <row r="19" spans="1:15" s="110" customFormat="1" ht="24.95" customHeight="1" x14ac:dyDescent="0.2">
      <c r="A19" s="193" t="s">
        <v>146</v>
      </c>
      <c r="B19" s="199" t="s">
        <v>147</v>
      </c>
      <c r="C19" s="113">
        <v>13.938704925382694</v>
      </c>
      <c r="D19" s="115">
        <v>8705</v>
      </c>
      <c r="E19" s="114">
        <v>8690</v>
      </c>
      <c r="F19" s="114">
        <v>8724</v>
      </c>
      <c r="G19" s="114">
        <v>8600</v>
      </c>
      <c r="H19" s="140">
        <v>8635</v>
      </c>
      <c r="I19" s="115">
        <v>70</v>
      </c>
      <c r="J19" s="116">
        <v>0.8106543138390272</v>
      </c>
    </row>
    <row r="20" spans="1:15" s="287" customFormat="1" ht="24.95" customHeight="1" x14ac:dyDescent="0.2">
      <c r="A20" s="193" t="s">
        <v>148</v>
      </c>
      <c r="B20" s="199" t="s">
        <v>149</v>
      </c>
      <c r="C20" s="113">
        <v>4.1599948760648182</v>
      </c>
      <c r="D20" s="115">
        <v>2598</v>
      </c>
      <c r="E20" s="114">
        <v>2594</v>
      </c>
      <c r="F20" s="114">
        <v>2616</v>
      </c>
      <c r="G20" s="114">
        <v>2613</v>
      </c>
      <c r="H20" s="140">
        <v>2587</v>
      </c>
      <c r="I20" s="115">
        <v>11</v>
      </c>
      <c r="J20" s="116">
        <v>0.42520293776575185</v>
      </c>
      <c r="K20" s="110"/>
      <c r="L20" s="110"/>
      <c r="M20" s="110"/>
      <c r="N20" s="110"/>
      <c r="O20" s="110"/>
    </row>
    <row r="21" spans="1:15" s="110" customFormat="1" ht="24.95" customHeight="1" x14ac:dyDescent="0.2">
      <c r="A21" s="201" t="s">
        <v>150</v>
      </c>
      <c r="B21" s="202" t="s">
        <v>151</v>
      </c>
      <c r="C21" s="113">
        <v>2.5075257797988857</v>
      </c>
      <c r="D21" s="115">
        <v>1566</v>
      </c>
      <c r="E21" s="114">
        <v>1591</v>
      </c>
      <c r="F21" s="114">
        <v>1631</v>
      </c>
      <c r="G21" s="114">
        <v>1591</v>
      </c>
      <c r="H21" s="140">
        <v>1480</v>
      </c>
      <c r="I21" s="115">
        <v>86</v>
      </c>
      <c r="J21" s="116">
        <v>5.8108108108108105</v>
      </c>
    </row>
    <row r="22" spans="1:15" s="110" customFormat="1" ht="24.95" customHeight="1" x14ac:dyDescent="0.2">
      <c r="A22" s="201" t="s">
        <v>152</v>
      </c>
      <c r="B22" s="199" t="s">
        <v>153</v>
      </c>
      <c r="C22" s="113">
        <v>0.73176199321078583</v>
      </c>
      <c r="D22" s="115">
        <v>457</v>
      </c>
      <c r="E22" s="114">
        <v>463</v>
      </c>
      <c r="F22" s="114">
        <v>464</v>
      </c>
      <c r="G22" s="114">
        <v>457</v>
      </c>
      <c r="H22" s="140">
        <v>432</v>
      </c>
      <c r="I22" s="115">
        <v>25</v>
      </c>
      <c r="J22" s="116">
        <v>5.7870370370370372</v>
      </c>
    </row>
    <row r="23" spans="1:15" s="110" customFormat="1" ht="24.95" customHeight="1" x14ac:dyDescent="0.2">
      <c r="A23" s="193" t="s">
        <v>154</v>
      </c>
      <c r="B23" s="199" t="s">
        <v>155</v>
      </c>
      <c r="C23" s="113">
        <v>1.3194133094216358</v>
      </c>
      <c r="D23" s="115">
        <v>824</v>
      </c>
      <c r="E23" s="114">
        <v>831</v>
      </c>
      <c r="F23" s="114">
        <v>839</v>
      </c>
      <c r="G23" s="114">
        <v>829</v>
      </c>
      <c r="H23" s="140">
        <v>833</v>
      </c>
      <c r="I23" s="115">
        <v>-9</v>
      </c>
      <c r="J23" s="116">
        <v>-1.0804321728691477</v>
      </c>
    </row>
    <row r="24" spans="1:15" s="110" customFormat="1" ht="24.95" customHeight="1" x14ac:dyDescent="0.2">
      <c r="A24" s="193" t="s">
        <v>156</v>
      </c>
      <c r="B24" s="199" t="s">
        <v>221</v>
      </c>
      <c r="C24" s="113">
        <v>2.8662012425542818</v>
      </c>
      <c r="D24" s="115">
        <v>1790</v>
      </c>
      <c r="E24" s="114">
        <v>1823</v>
      </c>
      <c r="F24" s="114">
        <v>1842</v>
      </c>
      <c r="G24" s="114">
        <v>1850</v>
      </c>
      <c r="H24" s="140">
        <v>1818</v>
      </c>
      <c r="I24" s="115">
        <v>-28</v>
      </c>
      <c r="J24" s="116">
        <v>-1.5401540154015401</v>
      </c>
    </row>
    <row r="25" spans="1:15" s="110" customFormat="1" ht="24.95" customHeight="1" x14ac:dyDescent="0.2">
      <c r="A25" s="193" t="s">
        <v>222</v>
      </c>
      <c r="B25" s="204" t="s">
        <v>159</v>
      </c>
      <c r="C25" s="113">
        <v>3.5259078972650997</v>
      </c>
      <c r="D25" s="115">
        <v>2202</v>
      </c>
      <c r="E25" s="114">
        <v>2211</v>
      </c>
      <c r="F25" s="114">
        <v>2261</v>
      </c>
      <c r="G25" s="114">
        <v>2254</v>
      </c>
      <c r="H25" s="140">
        <v>2265</v>
      </c>
      <c r="I25" s="115">
        <v>-63</v>
      </c>
      <c r="J25" s="116">
        <v>-2.7814569536423841</v>
      </c>
    </row>
    <row r="26" spans="1:15" s="110" customFormat="1" ht="24.95" customHeight="1" x14ac:dyDescent="0.2">
      <c r="A26" s="201">
        <v>782.78300000000002</v>
      </c>
      <c r="B26" s="203" t="s">
        <v>160</v>
      </c>
      <c r="C26" s="113">
        <v>2.1648626144879266</v>
      </c>
      <c r="D26" s="115">
        <v>1352</v>
      </c>
      <c r="E26" s="114">
        <v>1375</v>
      </c>
      <c r="F26" s="114">
        <v>1568</v>
      </c>
      <c r="G26" s="114">
        <v>1545</v>
      </c>
      <c r="H26" s="140">
        <v>1433</v>
      </c>
      <c r="I26" s="115">
        <v>-81</v>
      </c>
      <c r="J26" s="116">
        <v>-5.6524773203070477</v>
      </c>
    </row>
    <row r="27" spans="1:15" s="110" customFormat="1" ht="24.95" customHeight="1" x14ac:dyDescent="0.2">
      <c r="A27" s="193" t="s">
        <v>161</v>
      </c>
      <c r="B27" s="199" t="s">
        <v>223</v>
      </c>
      <c r="C27" s="113">
        <v>9.3031448152180882</v>
      </c>
      <c r="D27" s="115">
        <v>5810</v>
      </c>
      <c r="E27" s="114">
        <v>5915</v>
      </c>
      <c r="F27" s="114">
        <v>5910</v>
      </c>
      <c r="G27" s="114">
        <v>5882</v>
      </c>
      <c r="H27" s="140">
        <v>5890</v>
      </c>
      <c r="I27" s="115">
        <v>-80</v>
      </c>
      <c r="J27" s="116">
        <v>-1.3582342954159592</v>
      </c>
    </row>
    <row r="28" spans="1:15" s="110" customFormat="1" ht="24.95" customHeight="1" x14ac:dyDescent="0.2">
      <c r="A28" s="193" t="s">
        <v>163</v>
      </c>
      <c r="B28" s="199" t="s">
        <v>164</v>
      </c>
      <c r="C28" s="113">
        <v>4.3041055530647538</v>
      </c>
      <c r="D28" s="115">
        <v>2688</v>
      </c>
      <c r="E28" s="114">
        <v>2720</v>
      </c>
      <c r="F28" s="114">
        <v>2724</v>
      </c>
      <c r="G28" s="114">
        <v>2709</v>
      </c>
      <c r="H28" s="140">
        <v>2751</v>
      </c>
      <c r="I28" s="115">
        <v>-63</v>
      </c>
      <c r="J28" s="116">
        <v>-2.2900763358778624</v>
      </c>
    </row>
    <row r="29" spans="1:15" s="110" customFormat="1" ht="24.95" customHeight="1" x14ac:dyDescent="0.2">
      <c r="A29" s="193">
        <v>86</v>
      </c>
      <c r="B29" s="199" t="s">
        <v>165</v>
      </c>
      <c r="C29" s="113">
        <v>7.6714917056299239</v>
      </c>
      <c r="D29" s="115">
        <v>4791</v>
      </c>
      <c r="E29" s="114">
        <v>4820</v>
      </c>
      <c r="F29" s="114">
        <v>4818</v>
      </c>
      <c r="G29" s="114">
        <v>4715</v>
      </c>
      <c r="H29" s="140">
        <v>4730</v>
      </c>
      <c r="I29" s="115">
        <v>61</v>
      </c>
      <c r="J29" s="116">
        <v>1.2896405919661733</v>
      </c>
    </row>
    <row r="30" spans="1:15" s="110" customFormat="1" ht="24.95" customHeight="1" x14ac:dyDescent="0.2">
      <c r="A30" s="193">
        <v>87.88</v>
      </c>
      <c r="B30" s="204" t="s">
        <v>166</v>
      </c>
      <c r="C30" s="113">
        <v>11.274258630628323</v>
      </c>
      <c r="D30" s="115">
        <v>7041</v>
      </c>
      <c r="E30" s="114">
        <v>7101</v>
      </c>
      <c r="F30" s="114">
        <v>7161</v>
      </c>
      <c r="G30" s="114">
        <v>7032</v>
      </c>
      <c r="H30" s="140">
        <v>7007</v>
      </c>
      <c r="I30" s="115">
        <v>34</v>
      </c>
      <c r="J30" s="116">
        <v>0.48522905665762811</v>
      </c>
    </row>
    <row r="31" spans="1:15" s="110" customFormat="1" ht="24.95" customHeight="1" x14ac:dyDescent="0.2">
      <c r="A31" s="193" t="s">
        <v>167</v>
      </c>
      <c r="B31" s="199" t="s">
        <v>168</v>
      </c>
      <c r="C31" s="113">
        <v>3.3833984500096075</v>
      </c>
      <c r="D31" s="115">
        <v>2113</v>
      </c>
      <c r="E31" s="114">
        <v>2145</v>
      </c>
      <c r="F31" s="114">
        <v>2182</v>
      </c>
      <c r="G31" s="114">
        <v>2145</v>
      </c>
      <c r="H31" s="140">
        <v>2125</v>
      </c>
      <c r="I31" s="115">
        <v>-12</v>
      </c>
      <c r="J31" s="116">
        <v>-0.56470588235294117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4.8629347338756164</v>
      </c>
      <c r="D34" s="115">
        <v>3037</v>
      </c>
      <c r="E34" s="114">
        <v>2969</v>
      </c>
      <c r="F34" s="114">
        <v>3139</v>
      </c>
      <c r="G34" s="114">
        <v>3111</v>
      </c>
      <c r="H34" s="140">
        <v>3131</v>
      </c>
      <c r="I34" s="115">
        <v>-94</v>
      </c>
      <c r="J34" s="116">
        <v>-3.0022357074417121</v>
      </c>
    </row>
    <row r="35" spans="1:10" s="110" customFormat="1" ht="24.95" customHeight="1" x14ac:dyDescent="0.2">
      <c r="A35" s="292" t="s">
        <v>171</v>
      </c>
      <c r="B35" s="293" t="s">
        <v>172</v>
      </c>
      <c r="C35" s="113">
        <v>27.986293473387562</v>
      </c>
      <c r="D35" s="115">
        <v>17478</v>
      </c>
      <c r="E35" s="114">
        <v>17524</v>
      </c>
      <c r="F35" s="114">
        <v>17834</v>
      </c>
      <c r="G35" s="114">
        <v>17610</v>
      </c>
      <c r="H35" s="140">
        <v>17516</v>
      </c>
      <c r="I35" s="115">
        <v>-38</v>
      </c>
      <c r="J35" s="116">
        <v>-0.21694450787851108</v>
      </c>
    </row>
    <row r="36" spans="1:10" s="110" customFormat="1" ht="24.95" customHeight="1" x14ac:dyDescent="0.2">
      <c r="A36" s="294" t="s">
        <v>173</v>
      </c>
      <c r="B36" s="295" t="s">
        <v>174</v>
      </c>
      <c r="C36" s="125">
        <v>67.150771792736819</v>
      </c>
      <c r="D36" s="143">
        <v>41937</v>
      </c>
      <c r="E36" s="144">
        <v>42279</v>
      </c>
      <c r="F36" s="144">
        <v>42740</v>
      </c>
      <c r="G36" s="144">
        <v>42222</v>
      </c>
      <c r="H36" s="145">
        <v>41986</v>
      </c>
      <c r="I36" s="143">
        <v>-49</v>
      </c>
      <c r="J36" s="146">
        <v>-0.11670556852284095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2020-09-28T06:39:13Z</dcterms:created>
  <dcterms:modified xsi:type="dcterms:W3CDTF">2020-09-28T10:31:57Z</dcterms:modified>
</cp:coreProperties>
</file>