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H43" i="24"/>
  <c r="G43" i="24"/>
  <c r="F43" i="24"/>
  <c r="E43" i="24"/>
  <c r="D43" i="24"/>
  <c r="C43" i="24"/>
  <c r="I43" i="24" s="1"/>
  <c r="B43" i="24"/>
  <c r="K43" i="24" s="1"/>
  <c r="L42" i="24"/>
  <c r="K42" i="24"/>
  <c r="I42" i="24"/>
  <c r="H42" i="24"/>
  <c r="D42" i="24"/>
  <c r="C42" i="24"/>
  <c r="M42" i="24" s="1"/>
  <c r="B42" i="24"/>
  <c r="J42" i="24" s="1"/>
  <c r="M41" i="24"/>
  <c r="L41" i="24"/>
  <c r="H41" i="24"/>
  <c r="G41" i="24"/>
  <c r="F41" i="24"/>
  <c r="E41" i="24"/>
  <c r="D41" i="24"/>
  <c r="C41" i="24"/>
  <c r="I41" i="24" s="1"/>
  <c r="B41" i="24"/>
  <c r="K41" i="24" s="1"/>
  <c r="L40" i="24"/>
  <c r="K40" i="24"/>
  <c r="I40" i="24"/>
  <c r="H40" i="24"/>
  <c r="D40" i="24"/>
  <c r="C40" i="24"/>
  <c r="M40" i="24" s="1"/>
  <c r="B40" i="24"/>
  <c r="J40" i="24" s="1"/>
  <c r="M36" i="24"/>
  <c r="L36" i="24"/>
  <c r="K36" i="24"/>
  <c r="J36" i="24"/>
  <c r="I36" i="24"/>
  <c r="H36" i="24"/>
  <c r="G36" i="24"/>
  <c r="F36" i="24"/>
  <c r="E36" i="24"/>
  <c r="D36" i="24"/>
  <c r="K57" i="15"/>
  <c r="L57" i="15" s="1"/>
  <c r="C38" i="24"/>
  <c r="C37" i="24"/>
  <c r="C35" i="24"/>
  <c r="C34" i="24"/>
  <c r="G34" i="24" s="1"/>
  <c r="C33" i="24"/>
  <c r="C32" i="24"/>
  <c r="G32" i="24" s="1"/>
  <c r="C31" i="24"/>
  <c r="C30" i="24"/>
  <c r="C29" i="24"/>
  <c r="C28" i="24"/>
  <c r="C27" i="24"/>
  <c r="C26" i="24"/>
  <c r="G26" i="24" s="1"/>
  <c r="C25" i="24"/>
  <c r="C24" i="24"/>
  <c r="G24" i="24" s="1"/>
  <c r="C23" i="24"/>
  <c r="C22" i="24"/>
  <c r="C21" i="24"/>
  <c r="C20" i="24"/>
  <c r="C19" i="24"/>
  <c r="C18" i="24"/>
  <c r="G18" i="24" s="1"/>
  <c r="C17" i="24"/>
  <c r="C16" i="24"/>
  <c r="G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7" i="24" l="1"/>
  <c r="H7" i="24"/>
  <c r="K7" i="24"/>
  <c r="J7" i="24"/>
  <c r="F7" i="24"/>
  <c r="D19" i="24"/>
  <c r="J19" i="24"/>
  <c r="H19" i="24"/>
  <c r="K19" i="24"/>
  <c r="F19" i="24"/>
  <c r="D17" i="24"/>
  <c r="J17" i="24"/>
  <c r="H17" i="24"/>
  <c r="K17" i="24"/>
  <c r="F17" i="24"/>
  <c r="D23" i="24"/>
  <c r="J23" i="24"/>
  <c r="H23" i="24"/>
  <c r="K23" i="24"/>
  <c r="F23" i="24"/>
  <c r="K26" i="24"/>
  <c r="H26" i="24"/>
  <c r="F26" i="24"/>
  <c r="D26" i="24"/>
  <c r="J26" i="24"/>
  <c r="G7" i="24"/>
  <c r="M7" i="24"/>
  <c r="E7" i="24"/>
  <c r="L7" i="24"/>
  <c r="I7" i="24"/>
  <c r="G9" i="24"/>
  <c r="M9" i="24"/>
  <c r="E9" i="24"/>
  <c r="L9" i="24"/>
  <c r="I9" i="24"/>
  <c r="G17" i="24"/>
  <c r="M17" i="24"/>
  <c r="E17" i="24"/>
  <c r="L17" i="24"/>
  <c r="I17" i="24"/>
  <c r="I20" i="24"/>
  <c r="M20" i="24"/>
  <c r="E20" i="24"/>
  <c r="L20" i="24"/>
  <c r="G20" i="24"/>
  <c r="G33" i="24"/>
  <c r="M33" i="24"/>
  <c r="E33" i="24"/>
  <c r="L33" i="24"/>
  <c r="I33" i="24"/>
  <c r="I37" i="24"/>
  <c r="G37" i="24"/>
  <c r="L37" i="24"/>
  <c r="M37" i="24"/>
  <c r="E37" i="24"/>
  <c r="K8" i="24"/>
  <c r="H8" i="24"/>
  <c r="D8" i="24"/>
  <c r="J8" i="24"/>
  <c r="F8" i="24"/>
  <c r="B14" i="24"/>
  <c r="B6" i="24"/>
  <c r="K20" i="24"/>
  <c r="H20" i="24"/>
  <c r="F20" i="24"/>
  <c r="D20" i="24"/>
  <c r="J20" i="24"/>
  <c r="D33" i="24"/>
  <c r="J33" i="24"/>
  <c r="H33" i="24"/>
  <c r="K33" i="24"/>
  <c r="F33" i="24"/>
  <c r="F37" i="24"/>
  <c r="D37" i="24"/>
  <c r="K37" i="24"/>
  <c r="J37" i="24"/>
  <c r="H37" i="24"/>
  <c r="I8" i="24"/>
  <c r="M8" i="24"/>
  <c r="E8" i="24"/>
  <c r="L8" i="24"/>
  <c r="G8" i="24"/>
  <c r="G27" i="24"/>
  <c r="M27" i="24"/>
  <c r="E27" i="24"/>
  <c r="L27" i="24"/>
  <c r="I27" i="24"/>
  <c r="D27" i="24"/>
  <c r="J27" i="24"/>
  <c r="H27" i="24"/>
  <c r="K27" i="24"/>
  <c r="F27" i="24"/>
  <c r="K30" i="24"/>
  <c r="H30" i="24"/>
  <c r="F30" i="24"/>
  <c r="D30" i="24"/>
  <c r="J30" i="24"/>
  <c r="G21" i="24"/>
  <c r="M21" i="24"/>
  <c r="E21" i="24"/>
  <c r="L21" i="24"/>
  <c r="I21" i="24"/>
  <c r="M38" i="24"/>
  <c r="E38" i="24"/>
  <c r="G38" i="24"/>
  <c r="L38" i="24"/>
  <c r="I38" i="24"/>
  <c r="D15" i="24"/>
  <c r="J15" i="24"/>
  <c r="H15" i="24"/>
  <c r="K15" i="24"/>
  <c r="F15" i="24"/>
  <c r="K18" i="24"/>
  <c r="H18" i="24"/>
  <c r="F18" i="24"/>
  <c r="D18" i="24"/>
  <c r="J18" i="24"/>
  <c r="D21" i="24"/>
  <c r="J21" i="24"/>
  <c r="H21" i="24"/>
  <c r="K21" i="24"/>
  <c r="F21" i="24"/>
  <c r="K24" i="24"/>
  <c r="H24" i="24"/>
  <c r="F24" i="24"/>
  <c r="D24" i="24"/>
  <c r="J24" i="24"/>
  <c r="K38" i="24"/>
  <c r="J38" i="24"/>
  <c r="H38" i="24"/>
  <c r="F38" i="24"/>
  <c r="D38" i="24"/>
  <c r="G15" i="24"/>
  <c r="M15" i="24"/>
  <c r="E15" i="24"/>
  <c r="L15" i="24"/>
  <c r="I15" i="24"/>
  <c r="G31" i="24"/>
  <c r="M31" i="24"/>
  <c r="E31" i="24"/>
  <c r="L31" i="24"/>
  <c r="I31" i="24"/>
  <c r="D9" i="24"/>
  <c r="J9" i="24"/>
  <c r="H9" i="24"/>
  <c r="K9" i="24"/>
  <c r="F9" i="24"/>
  <c r="D31" i="24"/>
  <c r="J31" i="24"/>
  <c r="H31" i="24"/>
  <c r="K31" i="24"/>
  <c r="F31" i="24"/>
  <c r="K34" i="24"/>
  <c r="H34" i="24"/>
  <c r="F34" i="24"/>
  <c r="D34" i="24"/>
  <c r="J34" i="24"/>
  <c r="G25" i="24"/>
  <c r="M25" i="24"/>
  <c r="E25" i="24"/>
  <c r="L25" i="24"/>
  <c r="I25" i="24"/>
  <c r="I28" i="24"/>
  <c r="M28" i="24"/>
  <c r="E28" i="24"/>
  <c r="L28" i="24"/>
  <c r="G28" i="24"/>
  <c r="D25" i="24"/>
  <c r="J25" i="24"/>
  <c r="H25" i="24"/>
  <c r="K25" i="24"/>
  <c r="F25" i="24"/>
  <c r="K28" i="24"/>
  <c r="H28" i="24"/>
  <c r="F28" i="24"/>
  <c r="D28" i="24"/>
  <c r="J28" i="24"/>
  <c r="G19" i="24"/>
  <c r="M19" i="24"/>
  <c r="E19" i="24"/>
  <c r="L19" i="24"/>
  <c r="I19" i="24"/>
  <c r="G35" i="24"/>
  <c r="M35" i="24"/>
  <c r="E35" i="24"/>
  <c r="L35" i="24"/>
  <c r="I35" i="24"/>
  <c r="K16" i="24"/>
  <c r="H16" i="24"/>
  <c r="F16" i="24"/>
  <c r="D16" i="24"/>
  <c r="J16" i="24"/>
  <c r="K22" i="24"/>
  <c r="H22" i="24"/>
  <c r="F22" i="24"/>
  <c r="D22" i="24"/>
  <c r="J22" i="24"/>
  <c r="D35" i="24"/>
  <c r="J35" i="24"/>
  <c r="H35" i="24"/>
  <c r="K35" i="24"/>
  <c r="F35" i="24"/>
  <c r="B45" i="24"/>
  <c r="B39" i="24"/>
  <c r="G29" i="24"/>
  <c r="M29" i="24"/>
  <c r="E29" i="24"/>
  <c r="L29" i="24"/>
  <c r="I29" i="24"/>
  <c r="D29" i="24"/>
  <c r="J29" i="24"/>
  <c r="H29" i="24"/>
  <c r="K29" i="24"/>
  <c r="F29" i="24"/>
  <c r="K32" i="24"/>
  <c r="H32" i="24"/>
  <c r="F32" i="24"/>
  <c r="D32" i="24"/>
  <c r="J32" i="24"/>
  <c r="G23" i="24"/>
  <c r="M23" i="24"/>
  <c r="E23" i="24"/>
  <c r="L23" i="24"/>
  <c r="I23" i="24"/>
  <c r="C14" i="24"/>
  <c r="C6" i="24"/>
  <c r="I22" i="24"/>
  <c r="M22" i="24"/>
  <c r="E22" i="24"/>
  <c r="L22" i="24"/>
  <c r="I30" i="24"/>
  <c r="M30" i="24"/>
  <c r="E30" i="24"/>
  <c r="L30" i="24"/>
  <c r="C45" i="24"/>
  <c r="C39"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18" i="24"/>
  <c r="M18" i="24"/>
  <c r="E18" i="24"/>
  <c r="L18" i="24"/>
  <c r="I26" i="24"/>
  <c r="M26" i="24"/>
  <c r="E26" i="24"/>
  <c r="L26" i="24"/>
  <c r="I34" i="24"/>
  <c r="M34" i="24"/>
  <c r="E34" i="24"/>
  <c r="L34" i="24"/>
  <c r="I16" i="24"/>
  <c r="M16" i="24"/>
  <c r="E16" i="24"/>
  <c r="L16" i="24"/>
  <c r="I24" i="24"/>
  <c r="M24" i="24"/>
  <c r="E24" i="24"/>
  <c r="L24" i="24"/>
  <c r="I32" i="24"/>
  <c r="M32" i="24"/>
  <c r="E32" i="24"/>
  <c r="L32" i="24"/>
  <c r="G22" i="24"/>
  <c r="G3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F40" i="24"/>
  <c r="J41" i="24"/>
  <c r="F42" i="24"/>
  <c r="J43" i="24"/>
  <c r="F44" i="24"/>
  <c r="G40" i="24"/>
  <c r="G42" i="24"/>
  <c r="G44" i="24"/>
  <c r="E40" i="24"/>
  <c r="E42" i="24"/>
  <c r="E44" i="24"/>
  <c r="I6" i="24" l="1"/>
  <c r="M6" i="24"/>
  <c r="E6" i="24"/>
  <c r="L6" i="24"/>
  <c r="G6" i="24"/>
  <c r="J77" i="24"/>
  <c r="K79" i="24"/>
  <c r="K6" i="24"/>
  <c r="H6" i="24"/>
  <c r="D6" i="24"/>
  <c r="F6" i="24"/>
  <c r="J6" i="24"/>
  <c r="K14" i="24"/>
  <c r="H14" i="24"/>
  <c r="F14" i="24"/>
  <c r="D14" i="24"/>
  <c r="J14" i="24"/>
  <c r="I39" i="24"/>
  <c r="G39" i="24"/>
  <c r="L39" i="24"/>
  <c r="M39" i="24"/>
  <c r="E39" i="24"/>
  <c r="F39" i="24"/>
  <c r="D39" i="24"/>
  <c r="K39" i="24"/>
  <c r="J39" i="24"/>
  <c r="H39" i="24"/>
  <c r="I45" i="24"/>
  <c r="G45" i="24"/>
  <c r="L45" i="24"/>
  <c r="M45" i="24"/>
  <c r="E45" i="24"/>
  <c r="H45" i="24"/>
  <c r="F45" i="24"/>
  <c r="D45" i="24"/>
  <c r="K45" i="24"/>
  <c r="J45" i="24"/>
  <c r="I77" i="24"/>
  <c r="K78" i="24" s="1"/>
  <c r="I14" i="24"/>
  <c r="M14" i="24"/>
  <c r="E14" i="24"/>
  <c r="L14" i="24"/>
  <c r="G14" i="24"/>
  <c r="J79" i="24" l="1"/>
  <c r="J78" i="24"/>
  <c r="I78" i="24"/>
  <c r="I79" i="24"/>
  <c r="I83" i="24" l="1"/>
  <c r="I82" i="24"/>
  <c r="I81" i="24"/>
</calcChain>
</file>

<file path=xl/sharedStrings.xml><?xml version="1.0" encoding="utf-8"?>
<sst xmlns="http://schemas.openxmlformats.org/spreadsheetml/2006/main" count="1628" uniqueCount="522">
  <si>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</si>
  <si>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</si>
  <si>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</si>
  <si>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</si>
  <si>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</si>
  <si>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</si>
  <si>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</si>
  <si>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</si>
  <si>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</si>
  <si>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</si>
  <si>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</si>
  <si>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</si>
  <si>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</si>
  <si>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Duisburg, Stadt (05112)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</si>
  <si>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</si>
  <si>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</si>
  <si>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</si>
  <si>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</si>
  <si>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</si>
  <si>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</si>
  <si>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</si>
  <si>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</si>
  <si>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</si>
  <si>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</si>
  <si>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</si>
  <si>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</si>
  <si>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</si>
  <si>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</si>
  <si>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</si>
  <si>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</si>
  <si>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</si>
  <si>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</si>
  <si>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</si>
  <si>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</si>
  <si>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</si>
  <si>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</si>
  <si>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</si>
  <si>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</si>
  <si>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</si>
  <si>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</si>
  <si>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</si>
  <si>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</si>
  <si>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</si>
  <si>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</si>
  <si>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</si>
  <si>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</si>
  <si>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</si>
  <si>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</si>
  <si>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</si>
  <si>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</si>
  <si>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</si>
  <si>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</si>
  <si>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</si>
  <si>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</si>
  <si>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</si>
  <si>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</si>
  <si>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</si>
  <si>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</si>
  <si>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</si>
  <si>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</si>
  <si>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</si>
  <si>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</si>
  <si>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</si>
  <si>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</si>
  <si>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</si>
  <si>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</si>
  <si>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</si>
  <si>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</si>
  <si>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</si>
  <si>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</si>
  <si>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</si>
  <si>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</si>
  <si>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</si>
  <si>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</si>
  <si>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</si>
  <si>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</si>
  <si>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</si>
  <si>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</si>
  <si>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</si>
  <si>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</si>
  <si>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</si>
  <si>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</si>
  <si>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</si>
  <si>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</si>
  <si>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</si>
  <si>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</si>
  <si>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</si>
  <si>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</si>
  <si>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</si>
  <si>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</si>
  <si>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</si>
  <si>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</si>
  <si>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Duisburg, Stadt (05112);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</si>
  <si>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</si>
  <si>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</si>
  <si>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</si>
  <si>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</si>
  <si>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</si>
  <si>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</si>
  <si>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</si>
  <si>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</si>
  <si>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</si>
  <si>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</si>
  <si>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</si>
  <si>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</si>
  <si>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</si>
  <si>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</si>
  <si>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</si>
  <si>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</si>
  <si>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</si>
  <si>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</si>
  <si>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</si>
  <si>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</si>
  <si>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</si>
  <si>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</si>
  <si>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</si>
  <si>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</si>
  <si>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</si>
  <si>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</si>
  <si>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</si>
  <si>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</si>
  <si>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</si>
  <si>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</si>
  <si>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</si>
  <si>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</si>
  <si>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</si>
  <si>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</si>
  <si>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</si>
  <si>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</si>
  <si>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</si>
  <si>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</si>
  <si>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</si>
  <si>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</si>
  <si>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</si>
  <si>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</si>
  <si>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</si>
  <si>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</si>
  <si>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</si>
  <si>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</si>
  <si>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</si>
  <si>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</si>
  <si>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</si>
  <si>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</si>
  <si>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</si>
  <si>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</si>
  <si>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</si>
  <si>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</si>
  <si>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</si>
  <si>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</si>
  <si>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</si>
  <si>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</si>
  <si>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</si>
  <si>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</si>
  <si>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</si>
  <si>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</si>
  <si>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</si>
  <si>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</si>
  <si>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</si>
  <si>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</si>
  <si>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</si>
  <si>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</si>
  <si>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</si>
  <si>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</si>
  <si>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</si>
  <si>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</si>
  <si>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</si>
  <si>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</si>
  <si>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</si>
  <si>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</si>
  <si>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</si>
  <si>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</si>
  <si>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</si>
  <si>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</si>
  <si>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</si>
  <si>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</si>
  <si>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</si>
  <si>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</si>
  <si>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</si>
  <si>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</si>
  <si>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</si>
  <si>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</si>
  <si>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</si>
  <si>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</si>
  <si>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Duisburg, Stadt (05112)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</si>
  <si>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</si>
  <si>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</si>
  <si>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</si>
  <si>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</si>
  <si>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</si>
  <si>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</si>
  <si>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</si>
  <si>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</si>
  <si>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</si>
  <si>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</si>
  <si>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</si>
  <si>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</si>
  <si>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</si>
  <si>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</si>
  <si>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</si>
  <si>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</si>
  <si>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</si>
  <si>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</si>
  <si>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</si>
  <si>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</si>
  <si>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</si>
  <si>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</si>
  <si>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</si>
  <si>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</si>
  <si>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</si>
  <si>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</si>
  <si>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</si>
  <si>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</si>
  <si>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</si>
  <si>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</si>
  <si>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</si>
  <si>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</si>
  <si>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</si>
  <si>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</si>
  <si>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</si>
  <si>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</si>
  <si>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</si>
  <si>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</si>
  <si>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</si>
  <si>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</si>
  <si>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</si>
  <si>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</si>
  <si>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</si>
  <si>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</si>
  <si>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</si>
  <si>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</si>
  <si>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</si>
  <si>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</si>
  <si>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</si>
  <si>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</si>
  <si>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</si>
  <si>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</si>
  <si>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</si>
  <si>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</si>
  <si>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</si>
  <si>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</si>
  <si>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</si>
  <si>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</si>
  <si>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</si>
  <si>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</si>
  <si>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</si>
  <si>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</si>
  <si>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</si>
  <si>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</si>
  <si>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</si>
  <si>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</si>
  <si>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</si>
  <si>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</si>
  <si>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</si>
  <si>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</si>
  <si>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</si>
  <si>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</si>
  <si>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</si>
  <si>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</si>
  <si>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</si>
  <si>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</si>
  <si>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</si>
  <si>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</si>
  <si>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</si>
  <si>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</si>
  <si>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</si>
  <si>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</si>
  <si>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</si>
  <si>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</si>
  <si>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</si>
  <si>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</si>
  <si>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</si>
  <si>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</si>
  <si>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</si>
  <si>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</si>
  <si>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</si>
  <si>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</si>
  <si>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</si>
  <si>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</si>
  <si>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</si>
  <si>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</si>
  <si>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</si>
  <si>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</si>
  <si>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</si>
  <si>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</si>
  <si>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</si>
  <si>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</si>
  <si>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</si>
  <si>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</si>
  <si>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</si>
  <si>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</si>
  <si>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</si>
  <si>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</si>
  <si>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</si>
  <si>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</si>
  <si>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</si>
  <si>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</si>
  <si>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</si>
  <si>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</si>
  <si>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</si>
  <si>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</si>
  <si>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</si>
  <si>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</si>
  <si>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</si>
  <si>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</si>
  <si>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</si>
  <si>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</si>
  <si>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</si>
  <si>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</si>
  <si>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</si>
  <si>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</si>
  <si>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</si>
  <si>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</si>
  <si>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</si>
  <si>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</si>
  <si>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</si>
  <si>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</si>
  <si>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</si>
  <si>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</si>
  <si>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</si>
  <si>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</si>
  <si>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</si>
  <si>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</si>
  <si>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</si>
  <si>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</si>
  <si>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</si>
  <si>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</si>
  <si>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</si>
  <si>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</si>
  <si>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</si>
  <si>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</si>
  <si>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</si>
  <si>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</si>
  <si>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</si>
  <si>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</si>
  <si>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</si>
  <si>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</si>
  <si>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</si>
  <si>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</si>
  <si>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</si>
  <si>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</si>
  <si>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</si>
  <si>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</si>
  <si>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</si>
  <si>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</si>
  <si>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</si>
  <si>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</si>
  <si>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</si>
  <si>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</si>
  <si>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</si>
  <si>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</si>
  <si>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</si>
  <si>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</si>
  <si>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</si>
  <si>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</si>
  <si>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</si>
  <si>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</si>
  <si>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</si>
  <si>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</si>
  <si>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</si>
  <si>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</si>
  <si>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</si>
  <si>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</si>
  <si>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</si>
  <si>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</si>
  <si>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</si>
  <si>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</si>
  <si>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</si>
  <si>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</si>
  <si>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</si>
  <si>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</si>
  <si>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</si>
  <si>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</si>
  <si>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</si>
  <si>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Duisburg, Stadt (05112);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</si>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</sst>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{A4E9AB3D-94BB-4A36-B8D2-39171E05B516}</c15:txfldGUID>
                      <c15:f>Daten_Diagramme!$D$6</c15:f>
                      <c15:dlblFieldTableCache>
                        <c:ptCount val="1"/>
                        <c:pt idx="0">
                          <c:v>0.6</c:v>
                        </c:pt>
                      </c15:dlblFieldTableCache>
                    </c15:dlblFTEntry>
                  </c15:dlblFieldTable>
                  <c15:showDataLabelsRange val="0"/>
                </c:ext>
                <c:ext xmlns:c16="http://schemas.microsoft.com/office/drawing/2014/chart" uri="{C3380CC4-5D6E-409C-BE32-E72D297353CC}">
                  <c16:uniqueId val="{00000000-8015-4FE7-9E1C-C11B849C8385}"/>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{008637AC-7A0E-40FB-965A-A8DAAB0D1A68}</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8015-4FE7-9E1C-C11B849C8385}"/>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{6C72DE11-006C-4CE5-82AA-BCB8B0CFC67A}</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015-4FE7-9E1C-C11B849C838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{CA6DC336-8F02-45DB-B94C-3AD0E7B74BC0}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015-4FE7-9E1C-C11B849C838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0.55730803675837248</c:v>
                </c:pt>
                <c:pt idx="1">
                  <c:v>1.3225681822425275</c:v>
                </c:pt>
                <c:pt idx="2">
                  <c:v>1.1186464311118853</c:v>
                </c:pt>
                <c:pt idx="3">
                  <c:v>1.0875687030768</c:v>
                </c:pt>
              </c:numCache>
            </c:numRef>
          </c:val>
          <c:extLst>
            <c:ext xmlns:c16="http://schemas.microsoft.com/office/drawing/2014/chart" uri="{C3380CC4-5D6E-409C-BE32-E72D297353CC}">
              <c16:uniqueId val="{00000004-8015-4FE7-9E1C-C11B849C838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{F87C793D-6DD8-4668-BBA9-EE08D5E2C167}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015-4FE7-9E1C-C11B849C838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{50CD9350-330B-41D1-B6BD-12EF092698DC}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015-4FE7-9E1C-C11B849C838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{7E4AF6AE-E8F6-46AA-870D-BD1754DE6ADC}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015-4FE7-9E1C-C11B849C838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{57FA8A20-856D-4F0A-BFA4-3A4E9F418791}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015-4FE7-9E1C-C11B849C838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015-4FE7-9E1C-C11B849C838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015-4FE7-9E1C-C11B849C838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{90632F95-3274-4A1F-BCA0-A9E46C226378}</c15:txfldGUID>
                      <c15:f>Daten_Diagramme!$E$6</c15:f>
                      <c15:dlblFieldTableCache>
                        <c:ptCount val="1"/>
                        <c:pt idx="0">
                          <c:v>-3.8</c:v>
                        </c:pt>
                      </c15:dlblFieldTableCache>
                    </c15:dlblFTEntry>
                  </c15:dlblFieldTable>
                  <c15:showDataLabelsRange val="0"/>
                </c:ext>
                <c:ext xmlns:c16="http://schemas.microsoft.com/office/drawing/2014/chart" uri="{C3380CC4-5D6E-409C-BE32-E72D297353CC}">
                  <c16:uniqueId val="{00000000-2FFA-41AB-B6D2-0D4F81C1A3D4}"/>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{0C112683-6478-4B68-A248-D6B2ACD4159C}</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2FFA-41AB-B6D2-0D4F81C1A3D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{81BA548E-FD7E-42EF-84CE-6D506CC9B5E8}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2FFA-41AB-B6D2-0D4F81C1A3D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{D3C72A1A-C811-41B4-A969-9D234E4BE368}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FFA-41AB-B6D2-0D4F81C1A3D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-3.8255263308039025</c:v>
                </c:pt>
                <c:pt idx="1">
                  <c:v>-3.156552267354261</c:v>
                </c:pt>
                <c:pt idx="2">
                  <c:v>-2.7637010795899166</c:v>
                </c:pt>
                <c:pt idx="3">
                  <c:v>-2.8655893304673015</c:v>
                </c:pt>
              </c:numCache>
            </c:numRef>
          </c:val>
          <c:extLst>
            <c:ext xmlns:c16="http://schemas.microsoft.com/office/drawing/2014/chart" uri="{C3380CC4-5D6E-409C-BE32-E72D297353CC}">
              <c16:uniqueId val="{00000004-2FFA-41AB-B6D2-0D4F81C1A3D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{F3054F21-9658-4E68-AFF4-7F9A4CF07293}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FFA-41AB-B6D2-0D4F81C1A3D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{AD47214F-48D4-4E65-AE62-5D729701B0C4}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FFA-41AB-B6D2-0D4F81C1A3D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{3527B62C-9D1D-4157-AC81-0F1AD0358075}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FFA-41AB-B6D2-0D4F81C1A3D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{29BEA4EE-5A0F-48A4-BDD0-A015B74D170D}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FFA-41AB-B6D2-0D4F81C1A3D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FFA-41AB-B6D2-0D4F81C1A3D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FFA-41AB-B6D2-0D4F81C1A3D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{7DD768BE-E683-4C4A-8F6E-D8F347B05210}</c15:txfldGUID>
                      <c15:f>Daten_Diagramme!$D$14</c15:f>
                      <c15:dlblFieldTableCache>
                        <c:ptCount val="1"/>
                        <c:pt idx="0">
                          <c:v>0.6</c:v>
                        </c:pt>
                      </c15:dlblFieldTableCache>
                    </c15:dlblFTEntry>
                  </c15:dlblFieldTable>
                  <c15:showDataLabelsRange val="0"/>
                </c:ext>
                <c:ext xmlns:c16="http://schemas.microsoft.com/office/drawing/2014/chart" uri="{C3380CC4-5D6E-409C-BE32-E72D297353CC}">
                  <c16:uniqueId val="{00000000-64CD-4419-9AF0-B03E950CC765}"/>
                </c:ext>
              </c:extLst>
            </c:dLbl>
            <c:dLbl>
              <c:idx val="1"/>
              <c:tx>
                <c:strRef>
                  <c:f>Daten_Diagramme!$D$15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{EDD3A7F5-ED39-4C8D-81A4-9472CA45E455}</c15:txfldGUID>
                      <c15:f>Daten_Diagramme!$D$15</c15:f>
                      <c15:dlblFieldTableCache>
                        <c:ptCount val="1"/>
                        <c:pt idx="0">
                          <c:v>-1.2</c:v>
                        </c:pt>
                      </c15:dlblFieldTableCache>
                    </c15:dlblFTEntry>
                  </c15:dlblFieldTable>
                  <c15:showDataLabelsRange val="0"/>
                </c:ext>
                <c:ext xmlns:c16="http://schemas.microsoft.com/office/drawing/2014/chart" uri="{C3380CC4-5D6E-409C-BE32-E72D297353CC}">
                  <c16:uniqueId val="{00000001-64CD-4419-9AF0-B03E950CC765}"/>
                </c:ext>
              </c:extLst>
            </c:dLbl>
            <c:dLbl>
              <c:idx val="2"/>
              <c:tx>
                <c:strRef>
                  <c:f>Daten_Diagramme!$D$16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{A9064D38-177D-4B33-A2A7-4402DCDB6448}</c15:txfldGUID>
                      <c15:f>Daten_Diagramme!$D$16</c15:f>
                      <c15:dlblFieldTableCache>
                        <c:ptCount val="1"/>
                      </c15:dlblFieldTableCache>
                    </c15:dlblFTEntry>
                  </c15:dlblFieldTable>
                  <c15:showDataLabelsRange val="0"/>
                </c:ext>
                <c:ext xmlns:c16="http://schemas.microsoft.com/office/drawing/2014/chart" uri="{C3380CC4-5D6E-409C-BE32-E72D297353CC}">
                  <c16:uniqueId val="{00000002-64CD-4419-9AF0-B03E950CC765}"/>
                </c:ext>
              </c:extLst>
            </c:dLbl>
            <c:dLbl>
              <c:idx val="3"/>
              <c:tx>
                <c:strRef>
                  <c:f>Daten_Diagramme!$D$17</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{C72B1DC2-DFAC-4FE1-8B7C-AAF3842B39BD}</c15:txfldGUID>
                      <c15:f>Daten_Diagramme!$D$17</c15:f>
                      <c15:dlblFieldTableCache>
                        <c:ptCount val="1"/>
                        <c:pt idx="0">
                          <c:v>-8.1</c:v>
                        </c:pt>
                      </c15:dlblFieldTableCache>
                    </c15:dlblFTEntry>
                  </c15:dlblFieldTable>
                  <c15:showDataLabelsRange val="0"/>
                </c:ext>
                <c:ext xmlns:c16="http://schemas.microsoft.com/office/drawing/2014/chart" uri="{C3380CC4-5D6E-409C-BE32-E72D297353CC}">
                  <c16:uniqueId val="{00000003-64CD-4419-9AF0-B03E950CC765}"/>
                </c:ext>
              </c:extLst>
            </c:dLbl>
            <c:dLbl>
              <c:idx val="4"/>
              <c:tx>
                <c:strRef>
                  <c:f>Daten_Diagramme!$D$18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{6D384FBA-6175-4CF7-8647-2D7EAE352C17}</c15:txfldGUID>
                      <c15:f>Daten_Diagramme!$D$18</c15:f>
                      <c15:dlblFieldTableCache>
                        <c:ptCount val="1"/>
                        <c:pt idx="0">
                          <c:v>-1.9</c:v>
                        </c:pt>
                      </c15:dlblFieldTableCache>
                    </c15:dlblFTEntry>
                  </c15:dlblFieldTable>
                  <c15:showDataLabelsRange val="0"/>
                </c:ext>
                <c:ext xmlns:c16="http://schemas.microsoft.com/office/drawing/2014/chart" uri="{C3380CC4-5D6E-409C-BE32-E72D297353CC}">
                  <c16:uniqueId val="{00000004-64CD-4419-9AF0-B03E950CC765}"/>
                </c:ext>
              </c:extLst>
            </c:dLbl>
            <c:dLbl>
              <c:idx val="5"/>
              <c:tx>
                <c:strRef>
                  <c:f>Daten_Diagramme!$D$19</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{F397AE94-E4C5-4487-BDC4-7AE603BA5E66}</c15:txfldGUID>
                      <c15:f>Daten_Diagramme!$D$19</c15:f>
                      <c15:dlblFieldTableCache>
                        <c:ptCount val="1"/>
                        <c:pt idx="0">
                          <c:v>-9.9</c:v>
                        </c:pt>
                      </c15:dlblFieldTableCache>
                    </c15:dlblFTEntry>
                  </c15:dlblFieldTable>
                  <c15:showDataLabelsRange val="0"/>
                </c:ext>
                <c:ext xmlns:c16="http://schemas.microsoft.com/office/drawing/2014/chart" uri="{C3380CC4-5D6E-409C-BE32-E72D297353CC}">
                  <c16:uniqueId val="{00000005-64CD-4419-9AF0-B03E950CC765}"/>
                </c:ext>
              </c:extLst>
            </c:dLbl>
            <c:dLbl>
              <c:idx val="6"/>
              <c:tx>
                <c:strRef>
                  <c:f>Daten_Diagramme!$D$20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{255BAFFD-A271-441C-8C06-09AA3D08E9AB}</c15:txfldGUID>
                      <c15:f>Daten_Diagramme!$D$20</c15:f>
                      <c15:dlblFieldTableCache>
                        <c:ptCount val="1"/>
                        <c:pt idx="0">
                          <c:v>0.0</c:v>
                        </c:pt>
                      </c15:dlblFieldTableCache>
                    </c15:dlblFTEntry>
                  </c15:dlblFieldTable>
                  <c15:showDataLabelsRange val="0"/>
                </c:ext>
                <c:ext xmlns:c16="http://schemas.microsoft.com/office/drawing/2014/chart" uri="{C3380CC4-5D6E-409C-BE32-E72D297353CC}">
                  <c16:uniqueId val="{00000006-64CD-4419-9AF0-B03E950CC765}"/>
                </c:ext>
              </c:extLst>
            </c:dLbl>
            <c:dLbl>
              <c:idx val="7"/>
              <c:tx>
                <c:strRef>
                  <c:f>Daten_Diagramme!$D$21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{D8469410-3119-48FD-9F28-497C664932C1}</c15:txfldGUID>
                      <c15:f>Daten_Diagramme!$D$21</c15:f>
                      <c15:dlblFieldTableCache>
                        <c:ptCount val="1"/>
                        <c:pt idx="0">
                          <c:v>1.5</c:v>
                        </c:pt>
                      </c15:dlblFieldTableCache>
                    </c15:dlblFTEntry>
                  </c15:dlblFieldTable>
                  <c15:showDataLabelsRange val="0"/>
                </c:ext>
                <c:ext xmlns:c16="http://schemas.microsoft.com/office/drawing/2014/chart" uri="{C3380CC4-5D6E-409C-BE32-E72D297353CC}">
                  <c16:uniqueId val="{00000007-64CD-4419-9AF0-B03E950CC765}"/>
                </c:ext>
              </c:extLst>
            </c:dLbl>
            <c:dLbl>
              <c:idx val="8"/>
              <c:tx>
                <c:strRef>
                  <c:f>Daten_Diagramme!$D$22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{F98AE575-8DAD-4E43-A237-C56AE5050DC5}</c15:txfldGUID>
                      <c15:f>Daten_Diagramme!$D$22</c15:f>
                      <c15:dlblFieldTableCache>
                        <c:ptCount val="1"/>
                        <c:pt idx="0">
                          <c:v>1.4</c:v>
                        </c:pt>
                      </c15:dlblFieldTableCache>
                    </c15:dlblFTEntry>
                  </c15:dlblFieldTable>
                  <c15:showDataLabelsRange val="0"/>
                </c:ext>
                <c:ext xmlns:c16="http://schemas.microsoft.com/office/drawing/2014/chart" uri="{C3380CC4-5D6E-409C-BE32-E72D297353CC}">
                  <c16:uniqueId val="{00000008-64CD-4419-9AF0-B03E950CC765}"/>
                </c:ext>
              </c:extLst>
            </c:dLbl>
            <c:dLbl>
              <c:idx val="9"/>
              <c:tx>
                <c:strRef>
                  <c:f>Daten_Diagramme!$D$23</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{EBF63879-C231-4DBC-A1EE-99E3B271D67F}</c15:txfldGUID>
                      <c15:f>Daten_Diagramme!$D$23</c15:f>
                      <c15:dlblFieldTableCache>
                        <c:ptCount val="1"/>
                        <c:pt idx="0">
                          <c:v>4.1</c:v>
                        </c:pt>
                      </c15:dlblFieldTableCache>
                    </c15:dlblFTEntry>
                  </c15:dlblFieldTable>
                  <c15:showDataLabelsRange val="0"/>
                </c:ext>
                <c:ext xmlns:c16="http://schemas.microsoft.com/office/drawing/2014/chart" uri="{C3380CC4-5D6E-409C-BE32-E72D297353CC}">
                  <c16:uniqueId val="{00000009-64CD-4419-9AF0-B03E950CC765}"/>
                </c:ext>
              </c:extLst>
            </c:dLbl>
            <c:dLbl>
              <c:idx val="10"/>
              <c:tx>
                <c:strRef>
                  <c:f>Daten_Diagramme!$D$24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{2F562DAB-5260-4FB9-82AE-641DF37C5BDB}</c15:txfldGUID>
                      <c15:f>Daten_Diagramme!$D$24</c15:f>
                      <c15:dlblFieldTableCache>
                        <c:ptCount val="1"/>
                        <c:pt idx="0">
                          <c:v>0.1</c:v>
                        </c:pt>
                      </c15:dlblFieldTableCache>
                    </c15:dlblFTEntry>
                  </c15:dlblFieldTable>
                  <c15:showDataLabelsRange val="0"/>
                </c:ext>
                <c:ext xmlns:c16="http://schemas.microsoft.com/office/drawing/2014/chart" uri="{C3380CC4-5D6E-409C-BE32-E72D297353CC}">
                  <c16:uniqueId val="{0000000A-64CD-4419-9AF0-B03E950CC765}"/>
                </c:ext>
              </c:extLst>
            </c:dLbl>
            <c:dLbl>
              <c:idx val="11"/>
              <c:tx>
                <c:strRef>
                  <c:f>Daten_Diagramme!$D$25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{F7ADF581-3FAD-4702-92EB-C37AB5F5E4AF}</c15:txfldGUID>
                      <c15:f>Daten_Diagramme!$D$25</c15:f>
                      <c15:dlblFieldTableCache>
                        <c:ptCount val="1"/>
                        <c:pt idx="0">
                          <c:v>-2.0</c:v>
                        </c:pt>
                      </c15:dlblFieldTableCache>
                    </c15:dlblFTEntry>
                  </c15:dlblFieldTable>
                  <c15:showDataLabelsRange val="0"/>
                </c:ext>
                <c:ext xmlns:c16="http://schemas.microsoft.com/office/drawing/2014/chart" uri="{C3380CC4-5D6E-409C-BE32-E72D297353CC}">
                  <c16:uniqueId val="{0000000B-64CD-4419-9AF0-B03E950CC765}"/>
                </c:ext>
              </c:extLst>
            </c:dLbl>
            <c:dLbl>
              <c:idx val="12"/>
              <c:tx>
                <c:strRef>
                  <c:f>Daten_Diagramme!$D$26</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{741C22C8-F5BC-42F5-884E-1374F3FB23AB}</c15:txfldGUID>
                      <c15:f>Daten_Diagramme!$D$26</c15:f>
                      <c15:dlblFieldTableCache>
                        <c:ptCount val="1"/>
                        <c:pt idx="0">
                          <c:v>5.7</c:v>
                        </c:pt>
                      </c15:dlblFieldTableCache>
                    </c15:dlblFTEntry>
                  </c15:dlblFieldTable>
                  <c15:showDataLabelsRange val="0"/>
                </c:ext>
                <c:ext xmlns:c16="http://schemas.microsoft.com/office/drawing/2014/chart" uri="{C3380CC4-5D6E-409C-BE32-E72D297353CC}">
                  <c16:uniqueId val="{0000000C-64CD-4419-9AF0-B03E950CC765}"/>
                </c:ext>
              </c:extLst>
            </c:dLbl>
            <c:dLbl>
              <c:idx val="13"/>
              <c:tx>
                <c:strRef>
                  <c:f>Daten_Diagramme!$D$27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{FBA848F8-B7BB-498E-904F-BD1B7795B141}</c15:txfldGUID>
                      <c15:f>Daten_Diagramme!$D$27</c15:f>
                      <c15:dlblFieldTableCache>
                        <c:ptCount val="1"/>
                        <c:pt idx="0">
                          <c:v>0.3</c:v>
                        </c:pt>
                      </c15:dlblFieldTableCache>
                    </c15:dlblFTEntry>
                  </c15:dlblFieldTable>
                  <c15:showDataLabelsRange val="0"/>
                </c:ext>
                <c:ext xmlns:c16="http://schemas.microsoft.com/office/drawing/2014/chart" uri="{C3380CC4-5D6E-409C-BE32-E72D297353CC}">
                  <c16:uniqueId val="{0000000D-64CD-4419-9AF0-B03E950CC765}"/>
                </c:ext>
              </c:extLst>
            </c:dLbl>
            <c:dLbl>
              <c:idx val="14"/>
              <c:tx>
                <c:strRef>
                  <c:f>Daten_Diagramme!$D$28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{823F08DA-CEF8-4983-883E-D69FB7296F73}</c15:txfldGUID>
                      <c15:f>Daten_Diagramme!$D$28</c15:f>
                      <c15:dlblFieldTableCache>
                        <c:ptCount val="1"/>
                        <c:pt idx="0">
                          <c:v>1.1</c:v>
                        </c:pt>
                      </c15:dlblFieldTableCache>
                    </c15:dlblFTEntry>
                  </c15:dlblFieldTable>
                  <c15:showDataLabelsRange val="0"/>
                </c:ext>
                <c:ext xmlns:c16="http://schemas.microsoft.com/office/drawing/2014/chart" uri="{C3380CC4-5D6E-409C-BE32-E72D297353CC}">
                  <c16:uniqueId val="{0000000E-64CD-4419-9AF0-B03E950CC765}"/>
                </c:ext>
              </c:extLst>
            </c:dLbl>
            <c:dLbl>
              <c:idx val="15"/>
              <c:tx>
                <c:strRef>
                  <c:f>Daten_Diagramme!$D$29</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{F4A0B438-7209-41E3-B532-CA5646B644CE}</c15:txfldGUID>
                      <c15:f>Daten_Diagramme!$D$29</c15:f>
                      <c15:dlblFieldTableCache>
                        <c:ptCount val="1"/>
                        <c:pt idx="0">
                          <c:v>-10.0</c:v>
                        </c:pt>
                      </c15:dlblFieldTableCache>
                    </c15:dlblFTEntry>
                  </c15:dlblFieldTable>
                  <c15:showDataLabelsRange val="0"/>
                </c:ext>
                <c:ext xmlns:c16="http://schemas.microsoft.com/office/drawing/2014/chart" uri="{C3380CC4-5D6E-409C-BE32-E72D297353CC}">
                  <c16:uniqueId val="{0000000F-64CD-4419-9AF0-B03E950CC765}"/>
                </c:ext>
              </c:extLst>
            </c:dLbl>
            <c:dLbl>
              <c:idx val="16"/>
              <c:tx>
                <c:strRef>
                  <c:f>Daten_Diagramme!$D$30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{C21A936E-7D24-4E98-A885-61465C328BFA}</c15:txfldGUID>
                      <c15:f>Daten_Diagramme!$D$30</c15:f>
                      <c15:dlblFieldTableCache>
                        <c:ptCount val="1"/>
                        <c:pt idx="0">
                          <c:v>3.2</c:v>
                        </c:pt>
                      </c15:dlblFieldTableCache>
                    </c15:dlblFTEntry>
                  </c15:dlblFieldTable>
                  <c15:showDataLabelsRange val="0"/>
                </c:ext>
                <c:ext xmlns:c16="http://schemas.microsoft.com/office/drawing/2014/chart" uri="{C3380CC4-5D6E-409C-BE32-E72D297353CC}">
                  <c16:uniqueId val="{00000010-64CD-4419-9AF0-B03E950CC765}"/>
                </c:ext>
              </c:extLst>
            </c:dLbl>
            <c:dLbl>
              <c:idx val="17"/>
              <c:tx>
                <c:strRef>
                  <c:f>Daten_Diagramme!$D$31</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{CD61D8CC-07EF-408D-BD1D-0BD15B6C60C4}</c15:txfldGUID>
                      <c15:f>Daten_Diagramme!$D$31</c15:f>
                      <c15:dlblFieldTableCache>
                        <c:ptCount val="1"/>
                        <c:pt idx="0">
                          <c:v>2.8</c:v>
                        </c:pt>
                      </c15:dlblFieldTableCache>
                    </c15:dlblFTEntry>
                  </c15:dlblFieldTable>
                  <c15:showDataLabelsRange val="0"/>
                </c:ext>
                <c:ext xmlns:c16="http://schemas.microsoft.com/office/drawing/2014/chart" uri="{C3380CC4-5D6E-409C-BE32-E72D297353CC}">
                  <c16:uniqueId val="{00000011-64CD-4419-9AF0-B03E950CC765}"/>
                </c:ext>
              </c:extLst>
            </c:dLbl>
            <c:dLbl>
              <c:idx val="18"/>
              <c:tx>
                <c:strRef>
                  <c:f>Daten_Diagramme!$D$32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{BEEC376E-3296-4363-8267-16090DD77C6C}</c15:txfldGUID>
                      <c15:f>Daten_Diagramme!$D$32</c15:f>
                      <c15:dlblFieldTableCache>
                        <c:ptCount val="1"/>
                        <c:pt idx="0">
                          <c:v>1.2</c:v>
                        </c:pt>
                      </c15:dlblFieldTableCache>
                    </c15:dlblFTEntry>
                  </c15:dlblFieldTable>
                  <c15:showDataLabelsRange val="0"/>
                </c:ext>
                <c:ext xmlns:c16="http://schemas.microsoft.com/office/drawing/2014/chart" uri="{C3380CC4-5D6E-409C-BE32-E72D297353CC}">
                  <c16:uniqueId val="{00000012-64CD-4419-9AF0-B03E950CC765}"/>
                </c:ext>
              </c:extLst>
            </c:dLbl>
            <c:dLbl>
              <c:idx val="19"/>
              <c:tx>
                <c:strRef>
                  <c:f>Daten_Diagramme!$D$33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{FE207EFE-7354-44CC-A1A1-6C2B13600C9A}</c15:txfldGUID>
                      <c15:f>Daten_Diagramme!$D$33</c15:f>
                      <c15:dlblFieldTableCache>
                        <c:ptCount val="1"/>
                        <c:pt idx="0">
                          <c:v>1.0</c:v>
                        </c:pt>
                      </c15:dlblFieldTableCache>
                    </c15:dlblFTEntry>
                  </c15:dlblFieldTable>
                  <c15:showDataLabelsRange val="0"/>
                </c:ext>
                <c:ext xmlns:c16="http://schemas.microsoft.com/office/drawing/2014/chart" uri="{C3380CC4-5D6E-409C-BE32-E72D297353CC}">
                  <c16:uniqueId val="{00000013-64CD-4419-9AF0-B03E950CC765}"/>
                </c:ext>
              </c:extLst>
            </c:dLbl>
            <c:dLbl>
              <c:idx val="20"/>
              <c:tx>
                <c:strRef>
                  <c:f>Daten_Diagramme!$D$34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{D38DC9B0-00A5-427D-90D2-E0C33EADD326}</c15:txfldGUID>
                      <c15:f>Daten_Diagramme!$D$34</c15:f>
                      <c15:dlblFieldTableCache>
                        <c:ptCount val="1"/>
                        <c:pt idx="0">
                          <c:v>3.7</c:v>
                        </c:pt>
                      </c15:dlblFieldTableCache>
                    </c15:dlblFTEntry>
                  </c15:dlblFieldTable>
                  <c15:showDataLabelsRange val="0"/>
                </c:ext>
                <c:ext xmlns:c16="http://schemas.microsoft.com/office/drawing/2014/chart" uri="{C3380CC4-5D6E-409C-BE32-E72D297353CC}">
                  <c16:uniqueId val="{00000014-64CD-4419-9AF0-B03E950CC765}"/>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{9FA7385C-CFC9-40A5-89F6-A2F454CA19AB}</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64CD-4419-9AF0-B03E950CC76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{DC0D9A5E-5D38-48A9-A7FE-30068A289F88}</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4CD-4419-9AF0-B03E950CC765}"/>
                </c:ext>
              </c:extLst>
            </c:dLbl>
            <c:dLbl>
              <c:idx val="23"/>
              <c:tx>
                <c:strRef>
                  <c:f>Daten_Diagramme!$D$37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{CDABA486-3582-4FD6-B991-31D9F98CBF58}</c15:txfldGUID>
                      <c15:f>Daten_Diagramme!$D$37</c15:f>
                      <c15:dlblFieldTableCache>
                        <c:ptCount val="1"/>
                        <c:pt idx="0">
                          <c:v>-1.2</c:v>
                        </c:pt>
                      </c15:dlblFieldTableCache>
                    </c15:dlblFTEntry>
                  </c15:dlblFieldTable>
                  <c15:showDataLabelsRange val="0"/>
                </c:ext>
                <c:ext xmlns:c16="http://schemas.microsoft.com/office/drawing/2014/chart" uri="{C3380CC4-5D6E-409C-BE32-E72D297353CC}">
                  <c16:uniqueId val="{00000017-64CD-4419-9AF0-B03E950CC765}"/>
                </c:ext>
              </c:extLst>
            </c:dLbl>
            <c:dLbl>
              <c:idx val="24"/>
              <c:layout>
                <c:manualLayout>
                  <c:x val="4.7769028871392123E-3"/>
                  <c:y val="-4.6876052205785108E-5"/>
                </c:manualLayout>
              </c:layout>
              <c:tx>
                <c:strRef>
                  <c:f>Daten_Diagramme!$D$38</c:f>
                  <c:strCache>
                    <c:ptCount val="1"/>
                    <c:pt idx="0">
                      <c:v>-1.3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{2EA519C5-9211-4376-B58B-8366C9DA70C7}</c15:txfldGUID>
                      <c15:f>Daten_Diagramme!$D$38</c15:f>
                      <c15:dlblFieldTableCache>
                        <c:ptCount val="1"/>
                        <c:pt idx="0">
                          <c:v>-1.3</c:v>
                        </c:pt>
                      </c15:dlblFieldTableCache>
                    </c15:dlblFTEntry>
                  </c15:dlblFieldTable>
                  <c15:showDataLabelsRange val="0"/>
                </c:ext>
                <c:ext xmlns:c16="http://schemas.microsoft.com/office/drawing/2014/chart" uri="{C3380CC4-5D6E-409C-BE32-E72D297353CC}">
                  <c16:uniqueId val="{00000018-64CD-4419-9AF0-B03E950CC765}"/>
                </c:ext>
              </c:extLst>
            </c:dLbl>
            <c:dLbl>
              <c:idx val="25"/>
              <c:tx>
                <c:strRef>
                  <c:f>Daten_Diagramme!$D$39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{109D38FA-1913-4ADD-9566-CCB9D0D2A396}</c15:txfldGUID>
                      <c15:f>Daten_Diagramme!$D$39</c15:f>
                      <c15:dlblFieldTableCache>
                        <c:ptCount val="1"/>
                        <c:pt idx="0">
                          <c:v>1.2</c:v>
                        </c:pt>
                      </c15:dlblFieldTableCache>
                    </c15:dlblFTEntry>
                  </c15:dlblFieldTable>
                  <c15:showDataLabelsRange val="0"/>
                </c:ext>
                <c:ext xmlns:c16="http://schemas.microsoft.com/office/drawing/2014/chart" uri="{C3380CC4-5D6E-409C-BE32-E72D297353CC}">
                  <c16:uniqueId val="{00000019-64CD-4419-9AF0-B03E950CC76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{E9A0A123-7476-4247-88A0-74DBE52436E9}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4CD-4419-9AF0-B03E950CC76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{804CE13A-D110-42D1-B91D-15A214811F23}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4CD-4419-9AF0-B03E950CC76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{7C8395EC-757E-4495-82A5-FCC44E73D8AA}</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4CD-4419-9AF0-B03E950CC76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{4016CED8-8D71-4FC2-A7D7-CE297EC46314}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4CD-4419-9AF0-B03E950CC76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{EE3B8BBC-626E-495C-B29D-52D0FE8D8BF6}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4CD-4419-9AF0-B03E950CC765}"/>
                </c:ext>
              </c:extLst>
            </c:dLbl>
            <c:dLbl>
              <c:idx val="31"/>
              <c:tx>
                <c:strRef>
                  <c:f>Daten_Diagramme!$D$45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{B1BDB47D-12F8-4DEB-94BF-BFF7F2D35409}</c15:txfldGUID>
                      <c15:f>Daten_Diagramme!$D$45</c15:f>
                      <c15:dlblFieldTableCache>
                        <c:ptCount val="1"/>
                        <c:pt idx="0">
                          <c:v>1.2</c:v>
                        </c:pt>
                      </c15:dlblFieldTableCache>
                    </c15:dlblFTEntry>
                  </c15:dlblFieldTable>
                  <c15:showDataLabelsRange val="0"/>
                </c:ext>
                <c:ext xmlns:c16="http://schemas.microsoft.com/office/drawing/2014/chart" uri="{C3380CC4-5D6E-409C-BE32-E72D297353CC}">
                  <c16:uniqueId val="{0000001F-64CD-4419-9AF0-B03E950CC76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0.55730803675837248</c:v>
                </c:pt>
                <c:pt idx="1">
                  <c:v>-1.1627906976744187</c:v>
                </c:pt>
                <c:pt idx="2">
                  <c:v>79.698681732580042</c:v>
                </c:pt>
                <c:pt idx="3">
                  <c:v>-8.1165689566850698</c:v>
                </c:pt>
                <c:pt idx="4">
                  <c:v>-1.9215686274509804</c:v>
                </c:pt>
                <c:pt idx="5">
                  <c:v>-9.8680738786279676</c:v>
                </c:pt>
                <c:pt idx="6">
                  <c:v>4.8042277203939464E-2</c:v>
                </c:pt>
                <c:pt idx="7">
                  <c:v>1.4893866541573824</c:v>
                </c:pt>
                <c:pt idx="8">
                  <c:v>1.3543709243467554</c:v>
                </c:pt>
                <c:pt idx="9">
                  <c:v>4.0631501652184552</c:v>
                </c:pt>
                <c:pt idx="10">
                  <c:v>0.10101010101010101</c:v>
                </c:pt>
                <c:pt idx="11">
                  <c:v>-2.014218009478673</c:v>
                </c:pt>
                <c:pt idx="12">
                  <c:v>5.7469212921649113</c:v>
                </c:pt>
                <c:pt idx="13">
                  <c:v>0.33814022874191946</c:v>
                </c:pt>
                <c:pt idx="14">
                  <c:v>1.1475122634898389</c:v>
                </c:pt>
                <c:pt idx="15">
                  <c:v>-10.019291053773813</c:v>
                </c:pt>
                <c:pt idx="16">
                  <c:v>3.1619899014982202</c:v>
                </c:pt>
                <c:pt idx="17">
                  <c:v>2.7735498055132757</c:v>
                </c:pt>
                <c:pt idx="18">
                  <c:v>1.1794500723589001</c:v>
                </c:pt>
                <c:pt idx="19">
                  <c:v>0.95890410958904104</c:v>
                </c:pt>
                <c:pt idx="20">
                  <c:v>3.7149355572403335</c:v>
                </c:pt>
                <c:pt idx="21">
                  <c:v>0</c:v>
                </c:pt>
                <c:pt idx="23">
                  <c:v>-1.1627906976744187</c:v>
                </c:pt>
                <c:pt idx="24">
                  <c:v>-1.3147668393782384</c:v>
                </c:pt>
                <c:pt idx="25">
                  <c:v>1.2311774152256383</c:v>
                </c:pt>
              </c:numCache>
            </c:numRef>
          </c:val>
          <c:extLst>
            <c:ext xmlns:c16="http://schemas.microsoft.com/office/drawing/2014/chart" uri="{C3380CC4-5D6E-409C-BE32-E72D297353CC}">
              <c16:uniqueId val="{00000020-64CD-4419-9AF0-B03E950CC76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{1CFB8FCA-A8B8-4CE6-9CAB-4E7E988A9BCF}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4CD-4419-9AF0-B03E950CC76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{3726E339-78D2-4C21-99B0-A8CAB425361A}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4CD-4419-9AF0-B03E950CC765}"/>
                </c:ext>
              </c:extLst>
            </c:dLbl>
            <c:dLbl>
              <c:idx val="2"/>
              <c:tx>
                <c:strRef>
                  <c:f>Daten_Diagramme!$F$16</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{8CD62816-C2E7-4857-B4E4-2E98A938EBE9}</c15:txfldGUID>
                      <c15:f>Daten_Diagramme!$F$16</c15:f>
                      <c15:dlblFieldTableCache>
                        <c:ptCount val="1"/>
                        <c:pt idx="0">
                          <c:v>&gt; 50</c:v>
                        </c:pt>
                      </c15:dlblFieldTableCache>
                    </c15:dlblFTEntry>
                  </c15:dlblFieldTable>
                  <c15:showDataLabelsRange val="0"/>
                </c:ext>
                <c:ext xmlns:c16="http://schemas.microsoft.com/office/drawing/2014/chart" uri="{C3380CC4-5D6E-409C-BE32-E72D297353CC}">
                  <c16:uniqueId val="{00000023-64CD-4419-9AF0-B03E950CC76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{9997AE98-40D2-4E53-8639-A2342804696B}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4CD-4419-9AF0-B03E950CC76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{E95B4387-37FD-4EF1-BD62-E7495D340D32}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4CD-4419-9AF0-B03E950CC76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{73434E7C-389C-4B07-8D79-BF127891B121}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4CD-4419-9AF0-B03E950CC76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{75347191-B6A0-4204-82AA-5029983428DD}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4CD-4419-9AF0-B03E950CC76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{A934132B-51F6-4684-B822-BA01B6A4031E}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4CD-4419-9AF0-B03E950CC76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{E5AF899A-2BD8-421D-8A6B-465CBF949829}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4CD-4419-9AF0-B03E950CC76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{F28B5360-D2B5-4DD8-A938-DBF8F8EFCDB7}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4CD-4419-9AF0-B03E950CC76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{23E5662E-5B9E-482A-815A-BA6B45081D92}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4CD-4419-9AF0-B03E950CC76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{60AFD9AC-EE58-4970-A59F-2C1C998B758C}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4CD-4419-9AF0-B03E950CC76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{34181800-1EF5-4A51-B949-4635EFCE91F6}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4CD-4419-9AF0-B03E950CC76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{4DB47784-47E9-4863-8A0C-905BF083B9C0}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4CD-4419-9AF0-B03E950CC76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{196CCA61-0287-4BB5-90B3-C9846D767A30}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4CD-4419-9AF0-B03E950CC76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{27D380A7-BFBF-4309-8F28-D213F4F3D4B8}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4CD-4419-9AF0-B03E950CC76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{409F6F62-1E5A-43B4-B860-CADB6724F79D}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4CD-4419-9AF0-B03E950CC76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{A43AA128-5D32-4184-BFA5-F8C52CC96022}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4CD-4419-9AF0-B03E950CC76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{49C0109F-7D72-4947-879D-6F25A2794001}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4CD-4419-9AF0-B03E950CC76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{582C00BD-7DB9-4514-82ED-3308EE56230F}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4CD-4419-9AF0-B03E950CC76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{907E2DD9-BC8E-4B55-94EA-94BE417A98F4}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4CD-4419-9AF0-B03E950CC76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{BDB6206E-85CF-4D3D-9251-466E81C9E2F4}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4CD-4419-9AF0-B03E950CC76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{29E813D6-2CC3-4E2F-86F0-7790283EA4F1}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4CD-4419-9AF0-B03E950CC76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{B9361564-FDB4-4E87-915E-E7FC60381B77}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4CD-4419-9AF0-B03E950CC76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{B4537BE4-8FFE-45E7-B7D4-2E4E8C15FC1E}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4CD-4419-9AF0-B03E950CC76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{4AD83E7A-7D70-449E-9627-18BD0EF8B49A}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4CD-4419-9AF0-B03E950CC76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{1876C17B-116B-4B92-9BCE-9809D48B79B0}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4CD-4419-9AF0-B03E950CC76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{D99A8599-FA29-4BE4-93AD-38EDFF241BC1}</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4CD-4419-9AF0-B03E950CC76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{3EF76F6F-CD20-4AC1-A897-EBD46F1EB479}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4CD-4419-9AF0-B03E950CC76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{2064F109-045A-419C-90B5-911C991BB404}</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4CD-4419-9AF0-B03E950CC76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{5806D78B-645A-492A-ACB4-E0DCA09587BF}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4CD-4419-9AF0-B03E950CC76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{E30F8EC2-A74A-49E0-B9C4-F75ACECCDEBE}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4CD-4419-9AF0-B03E950CC76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-0.75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4CD-4419-9AF0-B03E950CC76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45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25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4CD-4419-9AF0-B03E950CC76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{CE2AFD4B-DF4D-44EE-AA5C-05409AB1E08E}</c15:txfldGUID>
                      <c15:f>Daten_Diagramme!$E$14</c15:f>
                      <c15:dlblFieldTableCache>
                        <c:ptCount val="1"/>
                        <c:pt idx="0">
                          <c:v>-3.8</c:v>
                        </c:pt>
                      </c15:dlblFieldTableCache>
                    </c15:dlblFTEntry>
                  </c15:dlblFieldTable>
                  <c15:showDataLabelsRange val="0"/>
                </c:ext>
                <c:ext xmlns:c16="http://schemas.microsoft.com/office/drawing/2014/chart" uri="{C3380CC4-5D6E-409C-BE32-E72D297353CC}">
                  <c16:uniqueId val="{00000000-EA75-474D-A15C-E21D03C284B5}"/>
                </c:ext>
              </c:extLst>
            </c:dLbl>
            <c:dLbl>
              <c:idx val="1"/>
              <c:tx>
                <c:strRef>
                  <c:f>Daten_Diagramme!$E$15</c:f>
                  <c:strCache>
                    <c:ptCount val="1"/>
                    <c:pt idx="0">
                      <c:v>12.8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{B63847BE-5596-4D34-AFAA-D73607A6AAC5}</c15:txfldGUID>
                      <c15:f>Daten_Diagramme!$E$15</c15:f>
                      <c15:dlblFieldTableCache>
                        <c:ptCount val="1"/>
                        <c:pt idx="0">
                          <c:v>12.8</c:v>
                        </c:pt>
                      </c15:dlblFieldTableCache>
                    </c15:dlblFTEntry>
                  </c15:dlblFieldTable>
                  <c15:showDataLabelsRange val="0"/>
                </c:ext>
                <c:ext xmlns:c16="http://schemas.microsoft.com/office/drawing/2014/chart" uri="{C3380CC4-5D6E-409C-BE32-E72D297353CC}">
                  <c16:uniqueId val="{00000001-EA75-474D-A15C-E21D03C284B5}"/>
                </c:ext>
              </c:extLst>
            </c:dLbl>
            <c:dLbl>
              <c:idx val="2"/>
              <c:tx>
                <c:strRef>
                  <c:f>Daten_Diagramme!$E$16</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{CC39A979-A34D-4FD4-8F9B-838A79513AF2}</c15:txfldGUID>
                      <c15:f>Daten_Diagramme!$E$16</c15:f>
                      <c15:dlblFieldTableCache>
                        <c:ptCount val="1"/>
                        <c:pt idx="0">
                          <c:v>3.9</c:v>
                        </c:pt>
                      </c15:dlblFieldTableCache>
                    </c15:dlblFTEntry>
                  </c15:dlblFieldTable>
                  <c15:showDataLabelsRange val="0"/>
                </c:ext>
                <c:ext xmlns:c16="http://schemas.microsoft.com/office/drawing/2014/chart" uri="{C3380CC4-5D6E-409C-BE32-E72D297353CC}">
                  <c16:uniqueId val="{00000002-EA75-474D-A15C-E21D03C284B5}"/>
                </c:ext>
              </c:extLst>
            </c:dLbl>
            <c:dLbl>
              <c:idx val="3"/>
              <c:tx>
                <c:strRef>
                  <c:f>Daten_Diagramme!$E$17</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{1B6305F1-B302-4BE5-A63C-D93A5708416F}</c15:txfldGUID>
                      <c15:f>Daten_Diagramme!$E$17</c15:f>
                      <c15:dlblFieldTableCache>
                        <c:ptCount val="1"/>
                        <c:pt idx="0">
                          <c:v>-4.1</c:v>
                        </c:pt>
                      </c15:dlblFieldTableCache>
                    </c15:dlblFTEntry>
                  </c15:dlblFieldTable>
                  <c15:showDataLabelsRange val="0"/>
                </c:ext>
                <c:ext xmlns:c16="http://schemas.microsoft.com/office/drawing/2014/chart" uri="{C3380CC4-5D6E-409C-BE32-E72D297353CC}">
                  <c16:uniqueId val="{00000003-EA75-474D-A15C-E21D03C284B5}"/>
                </c:ext>
              </c:extLst>
            </c:dLbl>
            <c:dLbl>
              <c:idx val="4"/>
              <c:tx>
                <c:strRef>
                  <c:f>Daten_Diagramme!$E$18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{E6F719E2-B975-4401-AA65-85B7C5FCBBB8}</c15:txfldGUID>
                      <c15:f>Daten_Diagramme!$E$18</c15:f>
                      <c15:dlblFieldTableCache>
                        <c:ptCount val="1"/>
                        <c:pt idx="0">
                          <c:v>-2.7</c:v>
                        </c:pt>
                      </c15:dlblFieldTableCache>
                    </c15:dlblFTEntry>
                  </c15:dlblFieldTable>
                  <c15:showDataLabelsRange val="0"/>
                </c:ext>
                <c:ext xmlns:c16="http://schemas.microsoft.com/office/drawing/2014/chart" uri="{C3380CC4-5D6E-409C-BE32-E72D297353CC}">
                  <c16:uniqueId val="{00000004-EA75-474D-A15C-E21D03C284B5}"/>
                </c:ext>
              </c:extLst>
            </c:dLbl>
            <c:dLbl>
              <c:idx val="5"/>
              <c:tx>
                <c:strRef>
                  <c:f>Daten_Diagramme!$E$19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{E3B4EF0A-7386-4CD1-BD29-D596991E28A1}</c15:txfldGUID>
                      <c15:f>Daten_Diagramme!$E$19</c15:f>
                      <c15:dlblFieldTableCache>
                        <c:ptCount val="1"/>
                        <c:pt idx="0">
                          <c:v>-4.9</c:v>
                        </c:pt>
                      </c15:dlblFieldTableCache>
                    </c15:dlblFTEntry>
                  </c15:dlblFieldTable>
                  <c15:showDataLabelsRange val="0"/>
                </c:ext>
                <c:ext xmlns:c16="http://schemas.microsoft.com/office/drawing/2014/chart" uri="{C3380CC4-5D6E-409C-BE32-E72D297353CC}">
                  <c16:uniqueId val="{00000005-EA75-474D-A15C-E21D03C284B5}"/>
                </c:ext>
              </c:extLst>
            </c:dLbl>
            <c:dLbl>
              <c:idx val="6"/>
              <c:tx>
                <c:strRef>
                  <c:f>Daten_Diagramme!$E$20</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{3B77080B-FFF3-4226-943D-95AAD302D42F}</c15:txfldGUID>
                      <c15:f>Daten_Diagramme!$E$20</c15:f>
                      <c15:dlblFieldTableCache>
                        <c:ptCount val="1"/>
                        <c:pt idx="0">
                          <c:v>-7.2</c:v>
                        </c:pt>
                      </c15:dlblFieldTableCache>
                    </c15:dlblFTEntry>
                  </c15:dlblFieldTable>
                  <c15:showDataLabelsRange val="0"/>
                </c:ext>
                <c:ext xmlns:c16="http://schemas.microsoft.com/office/drawing/2014/chart" uri="{C3380CC4-5D6E-409C-BE32-E72D297353CC}">
                  <c16:uniqueId val="{00000006-EA75-474D-A15C-E21D03C284B5}"/>
                </c:ext>
              </c:extLst>
            </c:dLbl>
            <c:dLbl>
              <c:idx val="7"/>
              <c:tx>
                <c:strRef>
                  <c:f>Daten_Diagramme!$E$21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{A0CACA9E-6818-4D8C-A6C9-4F1BBFAE3137}</c15:txfldGUID>
                      <c15:f>Daten_Diagramme!$E$21</c15:f>
                      <c15:dlblFieldTableCache>
                        <c:ptCount val="1"/>
                        <c:pt idx="0">
                          <c:v>-1.8</c:v>
                        </c:pt>
                      </c15:dlblFieldTableCache>
                    </c15:dlblFTEntry>
                  </c15:dlblFieldTable>
                  <c15:showDataLabelsRange val="0"/>
                </c:ext>
                <c:ext xmlns:c16="http://schemas.microsoft.com/office/drawing/2014/chart" uri="{C3380CC4-5D6E-409C-BE32-E72D297353CC}">
                  <c16:uniqueId val="{00000007-EA75-474D-A15C-E21D03C284B5}"/>
                </c:ext>
              </c:extLst>
            </c:dLbl>
            <c:dLbl>
              <c:idx val="8"/>
              <c:tx>
                <c:strRef>
                  <c:f>Daten_Diagramme!$E$22</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{E38C5552-7005-4AF0-A08E-7E82F22D307F}</c15:txfldGUID>
                      <c15:f>Daten_Diagramme!$E$22</c15:f>
                      <c15:dlblFieldTableCache>
                        <c:ptCount val="1"/>
                        <c:pt idx="0">
                          <c:v>-6.3</c:v>
                        </c:pt>
                      </c15:dlblFieldTableCache>
                    </c15:dlblFTEntry>
                  </c15:dlblFieldTable>
                  <c15:showDataLabelsRange val="0"/>
                </c:ext>
                <c:ext xmlns:c16="http://schemas.microsoft.com/office/drawing/2014/chart" uri="{C3380CC4-5D6E-409C-BE32-E72D297353CC}">
                  <c16:uniqueId val="{00000008-EA75-474D-A15C-E21D03C284B5}"/>
                </c:ext>
              </c:extLst>
            </c:dLbl>
            <c:dLbl>
              <c:idx val="9"/>
              <c:tx>
                <c:strRef>
                  <c:f>Daten_Diagramme!$E$23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{EF917863-93AA-4A71-989F-4658D1567C15}</c15:txfldGUID>
                      <c15:f>Daten_Diagramme!$E$23</c15:f>
                      <c15:dlblFieldTableCache>
                        <c:ptCount val="1"/>
                        <c:pt idx="0">
                          <c:v>-1.9</c:v>
                        </c:pt>
                      </c15:dlblFieldTableCache>
                    </c15:dlblFTEntry>
                  </c15:dlblFieldTable>
                  <c15:showDataLabelsRange val="0"/>
                </c:ext>
                <c:ext xmlns:c16="http://schemas.microsoft.com/office/drawing/2014/chart" uri="{C3380CC4-5D6E-409C-BE32-E72D297353CC}">
                  <c16:uniqueId val="{00000009-EA75-474D-A15C-E21D03C284B5}"/>
                </c:ext>
              </c:extLst>
            </c:dLbl>
            <c:dLbl>
              <c:idx val="10"/>
              <c:tx>
                <c:strRef>
                  <c:f>Daten_Diagramme!$E$24</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{956323D9-1712-4E79-938D-2FB93BFBA5E8}</c15:txfldGUID>
                      <c15:f>Daten_Diagramme!$E$24</c15:f>
                      <c15:dlblFieldTableCache>
                        <c:ptCount val="1"/>
                        <c:pt idx="0">
                          <c:v>-10.2</c:v>
                        </c:pt>
                      </c15:dlblFieldTableCache>
                    </c15:dlblFTEntry>
                  </c15:dlblFieldTable>
                  <c15:showDataLabelsRange val="0"/>
                </c:ext>
                <c:ext xmlns:c16="http://schemas.microsoft.com/office/drawing/2014/chart" uri="{C3380CC4-5D6E-409C-BE32-E72D297353CC}">
                  <c16:uniqueId val="{0000000A-EA75-474D-A15C-E21D03C284B5}"/>
                </c:ext>
              </c:extLst>
            </c:dLbl>
            <c:dLbl>
              <c:idx val="11"/>
              <c:tx>
                <c:strRef>
                  <c:f>Daten_Diagramme!$E$25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{A77A5C6F-68B1-461F-A953-6BB71C42B3FD}</c15:txfldGUID>
                      <c15:f>Daten_Diagramme!$E$25</c15:f>
                      <c15:dlblFieldTableCache>
                        <c:ptCount val="1"/>
                        <c:pt idx="0">
                          <c:v>-1.1</c:v>
                        </c:pt>
                      </c15:dlblFieldTableCache>
                    </c15:dlblFTEntry>
                  </c15:dlblFieldTable>
                  <c15:showDataLabelsRange val="0"/>
                </c:ext>
                <c:ext xmlns:c16="http://schemas.microsoft.com/office/drawing/2014/chart" uri="{C3380CC4-5D6E-409C-BE32-E72D297353CC}">
                  <c16:uniqueId val="{0000000B-EA75-474D-A15C-E21D03C284B5}"/>
                </c:ext>
              </c:extLst>
            </c:dLbl>
            <c:dLbl>
              <c:idx val="12"/>
              <c:tx>
                <c:strRef>
                  <c:f>Daten_Diagramme!$E$26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{B397C634-4CF4-431D-938B-2EB603F6E646}</c15:txfldGUID>
                      <c15:f>Daten_Diagramme!$E$26</c15:f>
                      <c15:dlblFieldTableCache>
                        <c:ptCount val="1"/>
                        <c:pt idx="0">
                          <c:v>2.3</c:v>
                        </c:pt>
                      </c15:dlblFieldTableCache>
                    </c15:dlblFTEntry>
                  </c15:dlblFieldTable>
                  <c15:showDataLabelsRange val="0"/>
                </c:ext>
                <c:ext xmlns:c16="http://schemas.microsoft.com/office/drawing/2014/chart" uri="{C3380CC4-5D6E-409C-BE32-E72D297353CC}">
                  <c16:uniqueId val="{0000000C-EA75-474D-A15C-E21D03C284B5}"/>
                </c:ext>
              </c:extLst>
            </c:dLbl>
            <c:dLbl>
              <c:idx val="13"/>
              <c:tx>
                <c:strRef>
                  <c:f>Daten_Diagramme!$E$27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{3C102C69-0DBA-4D41-AE4B-ACF2060C19DE}</c15:txfldGUID>
                      <c15:f>Daten_Diagramme!$E$27</c15:f>
                      <c15:dlblFieldTableCache>
                        <c:ptCount val="1"/>
                        <c:pt idx="0">
                          <c:v>-0.7</c:v>
                        </c:pt>
                      </c15:dlblFieldTableCache>
                    </c15:dlblFTEntry>
                  </c15:dlblFieldTable>
                  <c15:showDataLabelsRange val="0"/>
                </c:ext>
                <c:ext xmlns:c16="http://schemas.microsoft.com/office/drawing/2014/chart" uri="{C3380CC4-5D6E-409C-BE32-E72D297353CC}">
                  <c16:uniqueId val="{0000000D-EA75-474D-A15C-E21D03C284B5}"/>
                </c:ext>
              </c:extLst>
            </c:dLbl>
            <c:dLbl>
              <c:idx val="14"/>
              <c:tx>
                <c:strRef>
                  <c:f>Daten_Diagramme!$E$28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{7D588B9D-6B77-4016-A7D9-EE2C3C8C06AB}</c15:txfldGUID>
                      <c15:f>Daten_Diagramme!$E$28</c15:f>
                      <c15:dlblFieldTableCache>
                        <c:ptCount val="1"/>
                        <c:pt idx="0">
                          <c:v>-3.3</c:v>
                        </c:pt>
                      </c15:dlblFieldTableCache>
                    </c15:dlblFTEntry>
                  </c15:dlblFieldTable>
                  <c15:showDataLabelsRange val="0"/>
                </c:ext>
                <c:ext xmlns:c16="http://schemas.microsoft.com/office/drawing/2014/chart" uri="{C3380CC4-5D6E-409C-BE32-E72D297353CC}">
                  <c16:uniqueId val="{0000000E-EA75-474D-A15C-E21D03C284B5}"/>
                </c:ext>
              </c:extLst>
            </c:dLbl>
            <c:dLbl>
              <c:idx val="15"/>
              <c:tx>
                <c:strRef>
                  <c:f>Daten_Diagramme!$E$29</c:f>
                  <c:strCache>
                    <c:ptCount val="1"/>
                    <c:pt idx="0">
                      <c:v>-12.8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{19012C48-123C-4A28-B40E-B19B78F9B154}</c15:txfldGUID>
                      <c15:f>Daten_Diagramme!$E$29</c15:f>
                      <c15:dlblFieldTableCache>
                        <c:ptCount val="1"/>
                        <c:pt idx="0">
                          <c:v>-12.8</c:v>
                        </c:pt>
                      </c15:dlblFieldTableCache>
                    </c15:dlblFTEntry>
                  </c15:dlblFieldTable>
                  <c15:showDataLabelsRange val="0"/>
                </c:ext>
                <c:ext xmlns:c16="http://schemas.microsoft.com/office/drawing/2014/chart" uri="{C3380CC4-5D6E-409C-BE32-E72D297353CC}">
                  <c16:uniqueId val="{0000000F-EA75-474D-A15C-E21D03C284B5}"/>
                </c:ext>
              </c:extLst>
            </c:dLbl>
            <c:dLbl>
              <c:idx val="16"/>
              <c:tx>
                <c:strRef>
                  <c:f>Daten_Diagramme!$E$30</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{18745CF0-C075-40B5-ABD4-E674A977C5FD}</c15:txfldGUID>
                      <c15:f>Daten_Diagramme!$E$30</c15:f>
                      <c15:dlblFieldTableCache>
                        <c:ptCount val="1"/>
                        <c:pt idx="0">
                          <c:v>-8.1</c:v>
                        </c:pt>
                      </c15:dlblFieldTableCache>
                    </c15:dlblFTEntry>
                  </c15:dlblFieldTable>
                  <c15:showDataLabelsRange val="0"/>
                </c:ext>
                <c:ext xmlns:c16="http://schemas.microsoft.com/office/drawing/2014/chart" uri="{C3380CC4-5D6E-409C-BE32-E72D297353CC}">
                  <c16:uniqueId val="{00000010-EA75-474D-A15C-E21D03C284B5}"/>
                </c:ext>
              </c:extLst>
            </c:dLbl>
            <c:dLbl>
              <c:idx val="17"/>
              <c:tx>
                <c:strRef>
                  <c:f>Daten_Diagramme!$E$31</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{DBC3B6A4-3089-46E6-8CC3-152AC07B9119}</c15:txfldGUID>
                      <c15:f>Daten_Diagramme!$E$31</c15:f>
                      <c15:dlblFieldTableCache>
                        <c:ptCount val="1"/>
                        <c:pt idx="0">
                          <c:v>-4.1</c:v>
                        </c:pt>
                      </c15:dlblFieldTableCache>
                    </c15:dlblFTEntry>
                  </c15:dlblFieldTable>
                  <c15:showDataLabelsRange val="0"/>
                </c:ext>
                <c:ext xmlns:c16="http://schemas.microsoft.com/office/drawing/2014/chart" uri="{C3380CC4-5D6E-409C-BE32-E72D297353CC}">
                  <c16:uniqueId val="{00000011-EA75-474D-A15C-E21D03C284B5}"/>
                </c:ext>
              </c:extLst>
            </c:dLbl>
            <c:dLbl>
              <c:idx val="18"/>
              <c:tx>
                <c:strRef>
                  <c:f>Daten_Diagramme!$E$32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{566224B2-D922-4603-B567-8B69DC0018EF}</c15:txfldGUID>
                      <c15:f>Daten_Diagramme!$E$32</c15:f>
                      <c15:dlblFieldTableCache>
                        <c:ptCount val="1"/>
                        <c:pt idx="0">
                          <c:v>1.8</c:v>
                        </c:pt>
                      </c15:dlblFieldTableCache>
                    </c15:dlblFTEntry>
                  </c15:dlblFieldTable>
                  <c15:showDataLabelsRange val="0"/>
                </c:ext>
                <c:ext xmlns:c16="http://schemas.microsoft.com/office/drawing/2014/chart" uri="{C3380CC4-5D6E-409C-BE32-E72D297353CC}">
                  <c16:uniqueId val="{00000012-EA75-474D-A15C-E21D03C284B5}"/>
                </c:ext>
              </c:extLst>
            </c:dLbl>
            <c:dLbl>
              <c:idx val="19"/>
              <c:tx>
                <c:strRef>
                  <c:f>Daten_Diagramme!$E$33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{24CD39B7-D5DF-4A8F-81D9-B813434C7514}</c15:txfldGUID>
                      <c15:f>Daten_Diagramme!$E$33</c15:f>
                      <c15:dlblFieldTableCache>
                        <c:ptCount val="1"/>
                        <c:pt idx="0">
                          <c:v>0.6</c:v>
                        </c:pt>
                      </c15:dlblFieldTableCache>
                    </c15:dlblFTEntry>
                  </c15:dlblFieldTable>
                  <c15:showDataLabelsRange val="0"/>
                </c:ext>
                <c:ext xmlns:c16="http://schemas.microsoft.com/office/drawing/2014/chart" uri="{C3380CC4-5D6E-409C-BE32-E72D297353CC}">
                  <c16:uniqueId val="{00000013-EA75-474D-A15C-E21D03C284B5}"/>
                </c:ext>
              </c:extLst>
            </c:dLbl>
            <c:dLbl>
              <c:idx val="20"/>
              <c:tx>
                <c:strRef>
                  <c:f>Daten_Diagramme!$E$34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{5A4582C8-904A-4CF5-9A52-11C8F3A3B974}</c15:txfldGUID>
                      <c15:f>Daten_Diagramme!$E$34</c15:f>
                      <c15:dlblFieldTableCache>
                        <c:ptCount val="1"/>
                        <c:pt idx="0">
                          <c:v>-3.4</c:v>
                        </c:pt>
                      </c15:dlblFieldTableCache>
                    </c15:dlblFTEntry>
                  </c15:dlblFieldTable>
                  <c15:showDataLabelsRange val="0"/>
                </c:ext>
                <c:ext xmlns:c16="http://schemas.microsoft.com/office/drawing/2014/chart" uri="{C3380CC4-5D6E-409C-BE32-E72D297353CC}">
                  <c16:uniqueId val="{00000014-EA75-474D-A15C-E21D03C284B5}"/>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{2B272A48-C309-4FE7-B231-51EBB73D469B}</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EA75-474D-A15C-E21D03C284B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{5C569AD9-9BA3-42B7-A8E5-24A533DB7B50}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A75-474D-A15C-E21D03C284B5}"/>
                </c:ext>
              </c:extLst>
            </c:dLbl>
            <c:dLbl>
              <c:idx val="23"/>
              <c:tx>
                <c:strRef>
                  <c:f>Daten_Diagramme!$E$37</c:f>
                  <c:strCache>
                    <c:ptCount val="1"/>
                    <c:pt idx="0">
                      <c:v>12.8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{1F899995-9A3B-4859-9ABA-EF78C672474D}</c15:txfldGUID>
                      <c15:f>Daten_Diagramme!$E$37</c15:f>
                      <c15:dlblFieldTableCache>
                        <c:ptCount val="1"/>
                        <c:pt idx="0">
                          <c:v>12.8</c:v>
                        </c:pt>
                      </c15:dlblFieldTableCache>
                    </c15:dlblFTEntry>
                  </c15:dlblFieldTable>
                  <c15:showDataLabelsRange val="0"/>
                </c:ext>
                <c:ext xmlns:c16="http://schemas.microsoft.com/office/drawing/2014/chart" uri="{C3380CC4-5D6E-409C-BE32-E72D297353CC}">
                  <c16:uniqueId val="{00000017-EA75-474D-A15C-E21D03C284B5}"/>
                </c:ext>
              </c:extLst>
            </c:dLbl>
            <c:dLbl>
              <c:idx val="24"/>
              <c:tx>
                <c:strRef>
                  <c:f>Daten_Diagramme!$E$38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{97C538EE-E7DB-470E-9C1D-C720C0C4E4EF}</c15:txfldGUID>
                      <c15:f>Daten_Diagramme!$E$38</c15:f>
                      <c15:dlblFieldTableCache>
                        <c:ptCount val="1"/>
                        <c:pt idx="0">
                          <c:v>-2.7</c:v>
                        </c:pt>
                      </c15:dlblFieldTableCache>
                    </c15:dlblFTEntry>
                  </c15:dlblFieldTable>
                  <c15:showDataLabelsRange val="0"/>
                </c:ext>
                <c:ext xmlns:c16="http://schemas.microsoft.com/office/drawing/2014/chart" uri="{C3380CC4-5D6E-409C-BE32-E72D297353CC}">
                  <c16:uniqueId val="{00000018-EA75-474D-A15C-E21D03C284B5}"/>
                </c:ext>
              </c:extLst>
            </c:dLbl>
            <c:dLbl>
              <c:idx val="25"/>
              <c:tx>
                <c:strRef>
                  <c:f>Daten_Diagramme!$E$39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{B7EF453F-FF0D-490D-8878-BE26C612D9B4}</c15:txfldGUID>
                      <c15:f>Daten_Diagramme!$E$39</c15:f>
                      <c15:dlblFieldTableCache>
                        <c:ptCount val="1"/>
                        <c:pt idx="0">
                          <c:v>-4.0</c:v>
                        </c:pt>
                      </c15:dlblFieldTableCache>
                    </c15:dlblFTEntry>
                  </c15:dlblFieldTable>
                  <c15:showDataLabelsRange val="0"/>
                </c:ext>
                <c:ext xmlns:c16="http://schemas.microsoft.com/office/drawing/2014/chart" uri="{C3380CC4-5D6E-409C-BE32-E72D297353CC}">
                  <c16:uniqueId val="{00000019-EA75-474D-A15C-E21D03C284B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{EB4E25B2-D212-4927-A5E3-6AA14E19AB81}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A75-474D-A15C-E21D03C284B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{127BBE57-FECB-4563-A3DE-197D224D42DD}</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A75-474D-A15C-E21D03C284B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{1E199EE5-4F50-44D8-B0B6-277E3BECA6BA}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A75-474D-A15C-E21D03C284B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{D26D20D8-3D31-440E-B241-B42E096546F3}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A75-474D-A15C-E21D03C284B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{A752B780-737D-41B9-A260-1D50426D6382}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A75-474D-A15C-E21D03C284B5}"/>
                </c:ext>
              </c:extLst>
            </c:dLbl>
            <c:dLbl>
              <c:idx val="31"/>
              <c:tx>
                <c:strRef>
                  <c:f>Daten_Diagramme!$E$45</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{A1D2489D-CFE0-4510-8167-A2FFD1E0A4B9}</c15:txfldGUID>
                      <c15:f>Daten_Diagramme!$E$45</c15:f>
                      <c15:dlblFieldTableCache>
                        <c:ptCount val="1"/>
                        <c:pt idx="0">
                          <c:v>-4.0</c:v>
                        </c:pt>
                      </c15:dlblFieldTableCache>
                    </c15:dlblFTEntry>
                  </c15:dlblFieldTable>
                  <c15:showDataLabelsRange val="0"/>
                </c:ext>
                <c:ext xmlns:c16="http://schemas.microsoft.com/office/drawing/2014/chart" uri="{C3380CC4-5D6E-409C-BE32-E72D297353CC}">
                  <c16:uniqueId val="{0000001F-EA75-474D-A15C-E21D03C284B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-3.8255263308039025</c:v>
                </c:pt>
                <c:pt idx="1">
                  <c:v>12.790697674418604</c:v>
                </c:pt>
                <c:pt idx="2">
                  <c:v>3.883495145631068</c:v>
                </c:pt>
                <c:pt idx="3">
                  <c:v>-4.144385026737968</c:v>
                </c:pt>
                <c:pt idx="4">
                  <c:v>-2.7104136947218258</c:v>
                </c:pt>
                <c:pt idx="5">
                  <c:v>-4.9284578696343404</c:v>
                </c:pt>
                <c:pt idx="6">
                  <c:v>-7.2289156626506026</c:v>
                </c:pt>
                <c:pt idx="7">
                  <c:v>-1.7964071856287425</c:v>
                </c:pt>
                <c:pt idx="8">
                  <c:v>-6.288677036293695</c:v>
                </c:pt>
                <c:pt idx="9">
                  <c:v>-1.8953752843062925</c:v>
                </c:pt>
                <c:pt idx="10">
                  <c:v>-10.173058933582787</c:v>
                </c:pt>
                <c:pt idx="11">
                  <c:v>-1.1152416356877324</c:v>
                </c:pt>
                <c:pt idx="12">
                  <c:v>2.3346303501945527</c:v>
                </c:pt>
                <c:pt idx="13">
                  <c:v>-0.71539657853810268</c:v>
                </c:pt>
                <c:pt idx="14">
                  <c:v>-3.3171083468541553</c:v>
                </c:pt>
                <c:pt idx="15">
                  <c:v>-12.76595744680851</c:v>
                </c:pt>
                <c:pt idx="16">
                  <c:v>-8.1081081081081088</c:v>
                </c:pt>
                <c:pt idx="17">
                  <c:v>-4.1152263374485596</c:v>
                </c:pt>
                <c:pt idx="18">
                  <c:v>1.8352730528200538</c:v>
                </c:pt>
                <c:pt idx="19">
                  <c:v>0.57471264367816088</c:v>
                </c:pt>
                <c:pt idx="20">
                  <c:v>-3.4420289855072466</c:v>
                </c:pt>
                <c:pt idx="21">
                  <c:v>0</c:v>
                </c:pt>
                <c:pt idx="23">
                  <c:v>12.790697674418604</c:v>
                </c:pt>
                <c:pt idx="24">
                  <c:v>-2.740167633784655</c:v>
                </c:pt>
                <c:pt idx="25">
                  <c:v>-3.9760246030251678</c:v>
                </c:pt>
              </c:numCache>
            </c:numRef>
          </c:val>
          <c:extLst>
            <c:ext xmlns:c16="http://schemas.microsoft.com/office/drawing/2014/chart" uri="{C3380CC4-5D6E-409C-BE32-E72D297353CC}">
              <c16:uniqueId val="{00000020-EA75-474D-A15C-E21D03C284B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{20C3C74D-6644-4AC0-A44A-1E368FCBDA5D}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A75-474D-A15C-E21D03C284B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{BA55D79D-6622-4D2F-AA4F-489D6EE956E3}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A75-474D-A15C-E21D03C284B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{5980FB24-3C42-45CB-8054-69010429F7FA}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A75-474D-A15C-E21D03C284B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{A64349D3-2DB8-4A35-B9B0-173C3C811CED}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A75-474D-A15C-E21D03C284B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{23BF8BFE-93BD-48CA-826D-54B64EA655F2}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A75-474D-A15C-E21D03C284B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{44F7F9B0-9932-4CF8-A5C2-6540160AC183}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A75-474D-A15C-E21D03C284B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{5D83FA32-1E53-4D75-B332-082ECD7BDF90}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A75-474D-A15C-E21D03C284B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{DE0C419F-1001-4151-BB17-5F877E93E7B9}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A75-474D-A15C-E21D03C284B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{ECF50C6A-D5AC-4A42-89AB-1694DCB7351E}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A75-474D-A15C-E21D03C284B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{7BAD84C0-2489-4323-AB45-0EBE170ACDC7}</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A75-474D-A15C-E21D03C284B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{715EF5F7-F2D1-4776-8429-514EDDC2B510}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A75-474D-A15C-E21D03C284B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{C79F1329-E96D-4A64-8DD8-7B5B848CC376}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A75-474D-A15C-E21D03C284B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{B2001E90-45D4-4485-855D-F381357A30AE}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A75-474D-A15C-E21D03C284B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{946EF1F4-A291-4EE6-BDB4-2A7A9AF4D184}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A75-474D-A15C-E21D03C284B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{7EAAD53B-4EFB-456C-8BFF-D630140B8A04}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A75-474D-A15C-E21D03C284B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{851ABB48-CB6D-464B-BDAB-E6332C7CA6E2}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A75-474D-A15C-E21D03C284B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{E3DD7336-4FAC-4E54-8BA4-3C77FA49D579}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A75-474D-A15C-E21D03C284B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{1F913520-2B94-4BDA-A358-E3B4751C4C08}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A75-474D-A15C-E21D03C284B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{663B80A7-3BD5-45AE-8963-605E78863AFD}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A75-474D-A15C-E21D03C284B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{D9270845-30F0-4E1D-9514-F2F865D95067}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A75-474D-A15C-E21D03C284B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{C7622EE0-50A0-4289-811E-804895F6C139}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A75-474D-A15C-E21D03C284B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{DB497BEC-08A8-4373-911B-3D69177F178E}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A75-474D-A15C-E21D03C284B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{F62D0751-C011-475A-BB0B-3C9589804526}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A75-474D-A15C-E21D03C284B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{8F54D04D-BB07-4D5A-AF79-C06DAC0F9CC1}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A75-474D-A15C-E21D03C284B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{D7C644FC-24B2-4DD4-BC85-B88319B4FD96}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A75-474D-A15C-E21D03C284B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{8259B101-B966-4FB6-AB2C-550D07511C10}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A75-474D-A15C-E21D03C284B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{3BCA58FE-5E35-42E4-A3A3-59DCA5975396}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A75-474D-A15C-E21D03C284B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{1BA5D08F-C73C-41C4-B0D1-05D1FC70B7AA}</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A75-474D-A15C-E21D03C284B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{14CA7B4F-9B00-48E8-89B6-7F61D23808F9}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A75-474D-A15C-E21D03C284B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{1F7B0A8E-73BB-4C11-85A7-B98B2C6AE9A1}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A75-474D-A15C-E21D03C284B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{E4B8E469-263D-4E78-B552-ABE409FFA592}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A75-474D-A15C-E21D03C284B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{2423A8B7-0D32-41B2-9861-702714CB318F}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A75-474D-A15C-E21D03C284B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A75-474D-A15C-E21D03C284B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A75-474D-A15C-E21D03C284B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{D71D990D-127B-40B1-92CC-99515FDF44AF}</c15:txfldGUID>
                      <c15:f>Diagramm!$I$46</c15:f>
                      <c15:dlblFieldTableCache>
                        <c:ptCount val="1"/>
                      </c15:dlblFieldTableCache>
                    </c15:dlblFTEntry>
                  </c15:dlblFieldTable>
                  <c15:showDataLabelsRange val="0"/>
                </c:ext>
                <c:ext xmlns:c16="http://schemas.microsoft.com/office/drawing/2014/chart" uri="{C3380CC4-5D6E-409C-BE32-E72D297353CC}">
                  <c16:uniqueId val="{00000000-EBC6-437E-9F60-3A785472484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{CD7190F0-D462-41B7-B659-766D1D8F94F0}</c15:txfldGUID>
                      <c15:f>Diagramm!$I$47</c15:f>
                      <c15:dlblFieldTableCache>
                        <c:ptCount val="1"/>
                      </c15:dlblFieldTableCache>
                    </c15:dlblFTEntry>
                  </c15:dlblFieldTable>
                  <c15:showDataLabelsRange val="0"/>
                </c:ext>
                <c:ext xmlns:c16="http://schemas.microsoft.com/office/drawing/2014/chart" uri="{C3380CC4-5D6E-409C-BE32-E72D297353CC}">
                  <c16:uniqueId val="{00000001-EBC6-437E-9F60-3A785472484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{F530351D-F2B7-4AC3-8EB2-63E1ECDAB166}</c15:txfldGUID>
                      <c15:f>Diagramm!$I$48</c15:f>
                      <c15:dlblFieldTableCache>
                        <c:ptCount val="1"/>
                      </c15:dlblFieldTableCache>
                    </c15:dlblFTEntry>
                  </c15:dlblFieldTable>
                  <c15:showDataLabelsRange val="0"/>
                </c:ext>
                <c:ext xmlns:c16="http://schemas.microsoft.com/office/drawing/2014/chart" uri="{C3380CC4-5D6E-409C-BE32-E72D297353CC}">
                  <c16:uniqueId val="{00000002-EBC6-437E-9F60-3A785472484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{BA9F016C-2EA9-4609-B84C-8FA5AA9F918F}</c15:txfldGUID>
                      <c15:f>Diagramm!$I$49</c15:f>
                      <c15:dlblFieldTableCache>
                        <c:ptCount val="1"/>
                      </c15:dlblFieldTableCache>
                    </c15:dlblFTEntry>
                  </c15:dlblFieldTable>
                  <c15:showDataLabelsRange val="0"/>
                </c:ext>
                <c:ext xmlns:c16="http://schemas.microsoft.com/office/drawing/2014/chart" uri="{C3380CC4-5D6E-409C-BE32-E72D297353CC}">
                  <c16:uniqueId val="{00000003-EBC6-437E-9F60-3A785472484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{B23491DF-E165-47D3-864D-98860BC7656D}</c15:txfldGUID>
                      <c15:f>Diagramm!$I$50</c15:f>
                      <c15:dlblFieldTableCache>
                        <c:ptCount val="1"/>
                      </c15:dlblFieldTableCache>
                    </c15:dlblFTEntry>
                  </c15:dlblFieldTable>
                  <c15:showDataLabelsRange val="0"/>
                </c:ext>
                <c:ext xmlns:c16="http://schemas.microsoft.com/office/drawing/2014/chart" uri="{C3380CC4-5D6E-409C-BE32-E72D297353CC}">
                  <c16:uniqueId val="{00000004-EBC6-437E-9F60-3A785472484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{8E4075FA-786C-488F-9678-6B0C7955057B}</c15:txfldGUID>
                      <c15:f>Diagramm!$I$51</c15:f>
                      <c15:dlblFieldTableCache>
                        <c:ptCount val="1"/>
                      </c15:dlblFieldTableCache>
                    </c15:dlblFTEntry>
                  </c15:dlblFieldTable>
                  <c15:showDataLabelsRange val="0"/>
                </c:ext>
                <c:ext xmlns:c16="http://schemas.microsoft.com/office/drawing/2014/chart" uri="{C3380CC4-5D6E-409C-BE32-E72D297353CC}">
                  <c16:uniqueId val="{00000005-EBC6-437E-9F60-3A785472484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{CF4CF750-D8F8-44AA-ADCB-24D0178A4128}</c15:txfldGUID>
                      <c15:f>Diagramm!$I$52</c15:f>
                      <c15:dlblFieldTableCache>
                        <c:ptCount val="1"/>
                      </c15:dlblFieldTableCache>
                    </c15:dlblFTEntry>
                  </c15:dlblFieldTable>
                  <c15:showDataLabelsRange val="0"/>
                </c:ext>
                <c:ext xmlns:c16="http://schemas.microsoft.com/office/drawing/2014/chart" uri="{C3380CC4-5D6E-409C-BE32-E72D297353CC}">
                  <c16:uniqueId val="{00000006-EBC6-437E-9F60-3A785472484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{93F32806-27A8-4734-A0BE-EFCD979E3111}</c15:txfldGUID>
                      <c15:f>Diagramm!$I$53</c15:f>
                      <c15:dlblFieldTableCache>
                        <c:ptCount val="1"/>
                      </c15:dlblFieldTableCache>
                    </c15:dlblFTEntry>
                  </c15:dlblFieldTable>
                  <c15:showDataLabelsRange val="0"/>
                </c:ext>
                <c:ext xmlns:c16="http://schemas.microsoft.com/office/drawing/2014/chart" uri="{C3380CC4-5D6E-409C-BE32-E72D297353CC}">
                  <c16:uniqueId val="{00000007-EBC6-437E-9F60-3A785472484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{4DFA39AF-CA6B-456B-BD21-FA087EEB6830}</c15:txfldGUID>
                      <c15:f>Diagramm!$I$54</c15:f>
                      <c15:dlblFieldTableCache>
                        <c:ptCount val="1"/>
                      </c15:dlblFieldTableCache>
                    </c15:dlblFTEntry>
                  </c15:dlblFieldTable>
                  <c15:showDataLabelsRange val="0"/>
                </c:ext>
                <c:ext xmlns:c16="http://schemas.microsoft.com/office/drawing/2014/chart" uri="{C3380CC4-5D6E-409C-BE32-E72D297353CC}">
                  <c16:uniqueId val="{00000008-EBC6-437E-9F60-3A785472484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{8EA7B96E-C23C-4FF3-BD54-A2D37AEF9E11}</c15:txfldGUID>
                      <c15:f>Diagramm!$I$55</c15:f>
                      <c15:dlblFieldTableCache>
                        <c:ptCount val="1"/>
                      </c15:dlblFieldTableCache>
                    </c15:dlblFTEntry>
                  </c15:dlblFieldTable>
                  <c15:showDataLabelsRange val="0"/>
                </c:ext>
                <c:ext xmlns:c16="http://schemas.microsoft.com/office/drawing/2014/chart" uri="{C3380CC4-5D6E-409C-BE32-E72D297353CC}">
                  <c16:uniqueId val="{00000009-EBC6-437E-9F60-3A785472484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{5F3F6A3F-478D-4247-8FF6-B14597B453C3}</c15:txfldGUID>
                      <c15:f>Diagramm!$I$56</c15:f>
                      <c15:dlblFieldTableCache>
                        <c:ptCount val="1"/>
                      </c15:dlblFieldTableCache>
                    </c15:dlblFTEntry>
                  </c15:dlblFieldTable>
                  <c15:showDataLabelsRange val="0"/>
                </c:ext>
                <c:ext xmlns:c16="http://schemas.microsoft.com/office/drawing/2014/chart" uri="{C3380CC4-5D6E-409C-BE32-E72D297353CC}">
                  <c16:uniqueId val="{0000000A-EBC6-437E-9F60-3A785472484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{34301274-0EAD-4F13-AE11-F91CFE13625B}</c15:txfldGUID>
                      <c15:f>Diagramm!$I$57</c15:f>
                      <c15:dlblFieldTableCache>
                        <c:ptCount val="1"/>
                      </c15:dlblFieldTableCache>
                    </c15:dlblFTEntry>
                  </c15:dlblFieldTable>
                  <c15:showDataLabelsRange val="0"/>
                </c:ext>
                <c:ext xmlns:c16="http://schemas.microsoft.com/office/drawing/2014/chart" uri="{C3380CC4-5D6E-409C-BE32-E72D297353CC}">
                  <c16:uniqueId val="{0000000B-EBC6-437E-9F60-3A785472484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{FE419AD8-2951-4506-B0D3-C732932F6154}</c15:txfldGUID>
                      <c15:f>Diagramm!$I$58</c15:f>
                      <c15:dlblFieldTableCache>
                        <c:ptCount val="1"/>
                      </c15:dlblFieldTableCache>
                    </c15:dlblFTEntry>
                  </c15:dlblFieldTable>
                  <c15:showDataLabelsRange val="0"/>
                </c:ext>
                <c:ext xmlns:c16="http://schemas.microsoft.com/office/drawing/2014/chart" uri="{C3380CC4-5D6E-409C-BE32-E72D297353CC}">
                  <c16:uniqueId val="{0000000C-EBC6-437E-9F60-3A785472484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{E2F71212-5BB1-48D6-85F3-9AD3D867D44A}</c15:txfldGUID>
                      <c15:f>Diagramm!$I$59</c15:f>
                      <c15:dlblFieldTableCache>
                        <c:ptCount val="1"/>
                      </c15:dlblFieldTableCache>
                    </c15:dlblFTEntry>
                  </c15:dlblFieldTable>
                  <c15:showDataLabelsRange val="0"/>
                </c:ext>
                <c:ext xmlns:c16="http://schemas.microsoft.com/office/drawing/2014/chart" uri="{C3380CC4-5D6E-409C-BE32-E72D297353CC}">
                  <c16:uniqueId val="{0000000D-EBC6-437E-9F60-3A785472484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{06349799-2CAB-4E64-8C9C-AFA8E0791281}</c15:txfldGUID>
                      <c15:f>Diagramm!$I$60</c15:f>
                      <c15:dlblFieldTableCache>
                        <c:ptCount val="1"/>
                      </c15:dlblFieldTableCache>
                    </c15:dlblFTEntry>
                  </c15:dlblFieldTable>
                  <c15:showDataLabelsRange val="0"/>
                </c:ext>
                <c:ext xmlns:c16="http://schemas.microsoft.com/office/drawing/2014/chart" uri="{C3380CC4-5D6E-409C-BE32-E72D297353CC}">
                  <c16:uniqueId val="{0000000E-EBC6-437E-9F60-3A785472484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{0F6016BA-29CB-4F5B-8497-64FA86CE7CCF}</c15:txfldGUID>
                      <c15:f>Diagramm!$I$61</c15:f>
                      <c15:dlblFieldTableCache>
                        <c:ptCount val="1"/>
                      </c15:dlblFieldTableCache>
                    </c15:dlblFTEntry>
                  </c15:dlblFieldTable>
                  <c15:showDataLabelsRange val="0"/>
                </c:ext>
                <c:ext xmlns:c16="http://schemas.microsoft.com/office/drawing/2014/chart" uri="{C3380CC4-5D6E-409C-BE32-E72D297353CC}">
                  <c16:uniqueId val="{0000000F-EBC6-437E-9F60-3A785472484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{E387AFAF-E910-4E50-829A-CCFD6C5CE026}</c15:txfldGUID>
                      <c15:f>Diagramm!$I$62</c15:f>
                      <c15:dlblFieldTableCache>
                        <c:ptCount val="1"/>
                      </c15:dlblFieldTableCache>
                    </c15:dlblFTEntry>
                  </c15:dlblFieldTable>
                  <c15:showDataLabelsRange val="0"/>
                </c:ext>
                <c:ext xmlns:c16="http://schemas.microsoft.com/office/drawing/2014/chart" uri="{C3380CC4-5D6E-409C-BE32-E72D297353CC}">
                  <c16:uniqueId val="{00000010-EBC6-437E-9F60-3A785472484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{72932040-08CF-4E11-B6AA-F1A865434C9A}</c15:txfldGUID>
                      <c15:f>Diagramm!$I$63</c15:f>
                      <c15:dlblFieldTableCache>
                        <c:ptCount val="1"/>
                      </c15:dlblFieldTableCache>
                    </c15:dlblFTEntry>
                  </c15:dlblFieldTable>
                  <c15:showDataLabelsRange val="0"/>
                </c:ext>
                <c:ext xmlns:c16="http://schemas.microsoft.com/office/drawing/2014/chart" uri="{C3380CC4-5D6E-409C-BE32-E72D297353CC}">
                  <c16:uniqueId val="{00000011-EBC6-437E-9F60-3A785472484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{1911D2D6-BDF0-48A2-8CA1-91FDF10D5FE3}</c15:txfldGUID>
                      <c15:f>Diagramm!$I$64</c15:f>
                      <c15:dlblFieldTableCache>
                        <c:ptCount val="1"/>
                      </c15:dlblFieldTableCache>
                    </c15:dlblFTEntry>
                  </c15:dlblFieldTable>
                  <c15:showDataLabelsRange val="0"/>
                </c:ext>
                <c:ext xmlns:c16="http://schemas.microsoft.com/office/drawing/2014/chart" uri="{C3380CC4-5D6E-409C-BE32-E72D297353CC}">
                  <c16:uniqueId val="{00000012-EBC6-437E-9F60-3A785472484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{00BDC545-AF24-4442-A979-1437B6F04D80}</c15:txfldGUID>
                      <c15:f>Diagramm!$I$65</c15:f>
                      <c15:dlblFieldTableCache>
                        <c:ptCount val="1"/>
                      </c15:dlblFieldTableCache>
                    </c15:dlblFTEntry>
                  </c15:dlblFieldTable>
                  <c15:showDataLabelsRange val="0"/>
                </c:ext>
                <c:ext xmlns:c16="http://schemas.microsoft.com/office/drawing/2014/chart" uri="{C3380CC4-5D6E-409C-BE32-E72D297353CC}">
                  <c16:uniqueId val="{00000013-EBC6-437E-9F60-3A785472484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{8C3B3085-1461-49BB-B3E1-CD685CD1F946}</c15:txfldGUID>
                      <c15:f>Diagramm!$I$66</c15:f>
                      <c15:dlblFieldTableCache>
                        <c:ptCount val="1"/>
                      </c15:dlblFieldTableCache>
                    </c15:dlblFTEntry>
                  </c15:dlblFieldTable>
                  <c15:showDataLabelsRange val="0"/>
                </c:ext>
                <c:ext xmlns:c16="http://schemas.microsoft.com/office/drawing/2014/chart" uri="{C3380CC4-5D6E-409C-BE32-E72D297353CC}">
                  <c16:uniqueId val="{00000014-EBC6-437E-9F60-3A785472484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{E7193167-9D16-4B23-A956-293795F119AC}</c15:txfldGUID>
                      <c15:f>Diagramm!$I$67</c15:f>
                      <c15:dlblFieldTableCache>
                        <c:ptCount val="1"/>
                      </c15:dlblFieldTableCache>
                    </c15:dlblFTEntry>
                  </c15:dlblFieldTable>
                  <c15:showDataLabelsRange val="0"/>
                </c:ext>
                <c:ext xmlns:c16="http://schemas.microsoft.com/office/drawing/2014/chart" uri="{C3380CC4-5D6E-409C-BE32-E72D297353CC}">
                  <c16:uniqueId val="{00000015-EBC6-437E-9F60-3A785472484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BC6-437E-9F60-3A785472484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{7685F046-6356-4509-A5B7-CC3B2232DBA1}</c15:txfldGUID>
                      <c15:f>Diagramm!$K$46</c15:f>
                      <c15:dlblFieldTableCache>
                        <c:ptCount val="1"/>
                      </c15:dlblFieldTableCache>
                    </c15:dlblFTEntry>
                  </c15:dlblFieldTable>
                  <c15:showDataLabelsRange val="0"/>
                </c:ext>
                <c:ext xmlns:c16="http://schemas.microsoft.com/office/drawing/2014/chart" uri="{C3380CC4-5D6E-409C-BE32-E72D297353CC}">
                  <c16:uniqueId val="{00000017-EBC6-437E-9F60-3A785472484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{5A37A7BD-85BB-4715-9CD9-89598DE38E78}</c15:txfldGUID>
                      <c15:f>Diagramm!$K$47</c15:f>
                      <c15:dlblFieldTableCache>
                        <c:ptCount val="1"/>
                      </c15:dlblFieldTableCache>
                    </c15:dlblFTEntry>
                  </c15:dlblFieldTable>
                  <c15:showDataLabelsRange val="0"/>
                </c:ext>
                <c:ext xmlns:c16="http://schemas.microsoft.com/office/drawing/2014/chart" uri="{C3380CC4-5D6E-409C-BE32-E72D297353CC}">
                  <c16:uniqueId val="{00000018-EBC6-437E-9F60-3A785472484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{2D516B66-4CF5-426A-BE73-8CF92AD368FF}</c15:txfldGUID>
                      <c15:f>Diagramm!$K$48</c15:f>
                      <c15:dlblFieldTableCache>
                        <c:ptCount val="1"/>
                      </c15:dlblFieldTableCache>
                    </c15:dlblFTEntry>
                  </c15:dlblFieldTable>
                  <c15:showDataLabelsRange val="0"/>
                </c:ext>
                <c:ext xmlns:c16="http://schemas.microsoft.com/office/drawing/2014/chart" uri="{C3380CC4-5D6E-409C-BE32-E72D297353CC}">
                  <c16:uniqueId val="{00000019-EBC6-437E-9F60-3A785472484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{6109ECF3-783C-4580-88E7-ED4E08032F47}</c15:txfldGUID>
                      <c15:f>Diagramm!$K$49</c15:f>
                      <c15:dlblFieldTableCache>
                        <c:ptCount val="1"/>
                      </c15:dlblFieldTableCache>
                    </c15:dlblFTEntry>
                  </c15:dlblFieldTable>
                  <c15:showDataLabelsRange val="0"/>
                </c:ext>
                <c:ext xmlns:c16="http://schemas.microsoft.com/office/drawing/2014/chart" uri="{C3380CC4-5D6E-409C-BE32-E72D297353CC}">
                  <c16:uniqueId val="{0000001A-EBC6-437E-9F60-3A785472484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{D7462668-D0E4-40C5-8D27-6630595D3EEB}</c15:txfldGUID>
                      <c15:f>Diagramm!$K$50</c15:f>
                      <c15:dlblFieldTableCache>
                        <c:ptCount val="1"/>
                      </c15:dlblFieldTableCache>
                    </c15:dlblFTEntry>
                  </c15:dlblFieldTable>
                  <c15:showDataLabelsRange val="0"/>
                </c:ext>
                <c:ext xmlns:c16="http://schemas.microsoft.com/office/drawing/2014/chart" uri="{C3380CC4-5D6E-409C-BE32-E72D297353CC}">
                  <c16:uniqueId val="{0000001B-EBC6-437E-9F60-3A785472484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{AF292869-F9AE-49C3-AAF7-556C965CE303}</c15:txfldGUID>
                      <c15:f>Diagramm!$K$51</c15:f>
                      <c15:dlblFieldTableCache>
                        <c:ptCount val="1"/>
                      </c15:dlblFieldTableCache>
                    </c15:dlblFTEntry>
                  </c15:dlblFieldTable>
                  <c15:showDataLabelsRange val="0"/>
                </c:ext>
                <c:ext xmlns:c16="http://schemas.microsoft.com/office/drawing/2014/chart" uri="{C3380CC4-5D6E-409C-BE32-E72D297353CC}">
                  <c16:uniqueId val="{0000001C-EBC6-437E-9F60-3A785472484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{7F573AA7-A302-4534-A70B-8AA5C8EE8EBE}</c15:txfldGUID>
                      <c15:f>Diagramm!$K$52</c15:f>
                      <c15:dlblFieldTableCache>
                        <c:ptCount val="1"/>
                      </c15:dlblFieldTableCache>
                    </c15:dlblFTEntry>
                  </c15:dlblFieldTable>
                  <c15:showDataLabelsRange val="0"/>
                </c:ext>
                <c:ext xmlns:c16="http://schemas.microsoft.com/office/drawing/2014/chart" uri="{C3380CC4-5D6E-409C-BE32-E72D297353CC}">
                  <c16:uniqueId val="{0000001D-EBC6-437E-9F60-3A785472484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{14FC5008-8479-43F9-ABA7-E836A45DCC90}</c15:txfldGUID>
                      <c15:f>Diagramm!$K$53</c15:f>
                      <c15:dlblFieldTableCache>
                        <c:ptCount val="1"/>
                      </c15:dlblFieldTableCache>
                    </c15:dlblFTEntry>
                  </c15:dlblFieldTable>
                  <c15:showDataLabelsRange val="0"/>
                </c:ext>
                <c:ext xmlns:c16="http://schemas.microsoft.com/office/drawing/2014/chart" uri="{C3380CC4-5D6E-409C-BE32-E72D297353CC}">
                  <c16:uniqueId val="{0000001E-EBC6-437E-9F60-3A785472484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{30BC913D-07E8-4E83-8915-6F5655C3B30B}</c15:txfldGUID>
                      <c15:f>Diagramm!$K$54</c15:f>
                      <c15:dlblFieldTableCache>
                        <c:ptCount val="1"/>
                      </c15:dlblFieldTableCache>
                    </c15:dlblFTEntry>
                  </c15:dlblFieldTable>
                  <c15:showDataLabelsRange val="0"/>
                </c:ext>
                <c:ext xmlns:c16="http://schemas.microsoft.com/office/drawing/2014/chart" uri="{C3380CC4-5D6E-409C-BE32-E72D297353CC}">
                  <c16:uniqueId val="{0000001F-EBC6-437E-9F60-3A785472484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{CAB82AED-3262-4B93-994A-8A478A74E354}</c15:txfldGUID>
                      <c15:f>Diagramm!$K$55</c15:f>
                      <c15:dlblFieldTableCache>
                        <c:ptCount val="1"/>
                      </c15:dlblFieldTableCache>
                    </c15:dlblFTEntry>
                  </c15:dlblFieldTable>
                  <c15:showDataLabelsRange val="0"/>
                </c:ext>
                <c:ext xmlns:c16="http://schemas.microsoft.com/office/drawing/2014/chart" uri="{C3380CC4-5D6E-409C-BE32-E72D297353CC}">
                  <c16:uniqueId val="{00000020-EBC6-437E-9F60-3A785472484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{B9A943F3-73D0-4654-8CF8-5214D3A532EE}</c15:txfldGUID>
                      <c15:f>Diagramm!$K$56</c15:f>
                      <c15:dlblFieldTableCache>
                        <c:ptCount val="1"/>
                      </c15:dlblFieldTableCache>
                    </c15:dlblFTEntry>
                  </c15:dlblFieldTable>
                  <c15:showDataLabelsRange val="0"/>
                </c:ext>
                <c:ext xmlns:c16="http://schemas.microsoft.com/office/drawing/2014/chart" uri="{C3380CC4-5D6E-409C-BE32-E72D297353CC}">
                  <c16:uniqueId val="{00000021-EBC6-437E-9F60-3A785472484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{8F56F4C9-2468-4647-8954-46B7CA112F0A}</c15:txfldGUID>
                      <c15:f>Diagramm!$K$57</c15:f>
                      <c15:dlblFieldTableCache>
                        <c:ptCount val="1"/>
                      </c15:dlblFieldTableCache>
                    </c15:dlblFTEntry>
                  </c15:dlblFieldTable>
                  <c15:showDataLabelsRange val="0"/>
                </c:ext>
                <c:ext xmlns:c16="http://schemas.microsoft.com/office/drawing/2014/chart" uri="{C3380CC4-5D6E-409C-BE32-E72D297353CC}">
                  <c16:uniqueId val="{00000022-EBC6-437E-9F60-3A785472484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{0268DFC0-BABC-4229-A32A-626DD2B5BD42}</c15:txfldGUID>
                      <c15:f>Diagramm!$K$58</c15:f>
                      <c15:dlblFieldTableCache>
                        <c:ptCount val="1"/>
                      </c15:dlblFieldTableCache>
                    </c15:dlblFTEntry>
                  </c15:dlblFieldTable>
                  <c15:showDataLabelsRange val="0"/>
                </c:ext>
                <c:ext xmlns:c16="http://schemas.microsoft.com/office/drawing/2014/chart" uri="{C3380CC4-5D6E-409C-BE32-E72D297353CC}">
                  <c16:uniqueId val="{00000023-EBC6-437E-9F60-3A785472484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{7F5622D4-F46F-4E70-9E8A-9D1A3E282158}</c15:txfldGUID>
                      <c15:f>Diagramm!$K$59</c15:f>
                      <c15:dlblFieldTableCache>
                        <c:ptCount val="1"/>
                      </c15:dlblFieldTableCache>
                    </c15:dlblFTEntry>
                  </c15:dlblFieldTable>
                  <c15:showDataLabelsRange val="0"/>
                </c:ext>
                <c:ext xmlns:c16="http://schemas.microsoft.com/office/drawing/2014/chart" uri="{C3380CC4-5D6E-409C-BE32-E72D297353CC}">
                  <c16:uniqueId val="{00000024-EBC6-437E-9F60-3A785472484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{DD87C1BB-D315-4837-A414-5C996A0AC0F7}</c15:txfldGUID>
                      <c15:f>Diagramm!$K$60</c15:f>
                      <c15:dlblFieldTableCache>
                        <c:ptCount val="1"/>
                      </c15:dlblFieldTableCache>
                    </c15:dlblFTEntry>
                  </c15:dlblFieldTable>
                  <c15:showDataLabelsRange val="0"/>
                </c:ext>
                <c:ext xmlns:c16="http://schemas.microsoft.com/office/drawing/2014/chart" uri="{C3380CC4-5D6E-409C-BE32-E72D297353CC}">
                  <c16:uniqueId val="{00000025-EBC6-437E-9F60-3A785472484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{80AE7181-7887-44B6-8E2C-8B7A43136C03}</c15:txfldGUID>
                      <c15:f>Diagramm!$K$61</c15:f>
                      <c15:dlblFieldTableCache>
                        <c:ptCount val="1"/>
                      </c15:dlblFieldTableCache>
                    </c15:dlblFTEntry>
                  </c15:dlblFieldTable>
                  <c15:showDataLabelsRange val="0"/>
                </c:ext>
                <c:ext xmlns:c16="http://schemas.microsoft.com/office/drawing/2014/chart" uri="{C3380CC4-5D6E-409C-BE32-E72D297353CC}">
                  <c16:uniqueId val="{00000026-EBC6-437E-9F60-3A785472484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{9AA8A778-47B4-4510-89F5-860B3F19D0D5}</c15:txfldGUID>
                      <c15:f>Diagramm!$K$62</c15:f>
                      <c15:dlblFieldTableCache>
                        <c:ptCount val="1"/>
                      </c15:dlblFieldTableCache>
                    </c15:dlblFTEntry>
                  </c15:dlblFieldTable>
                  <c15:showDataLabelsRange val="0"/>
                </c:ext>
                <c:ext xmlns:c16="http://schemas.microsoft.com/office/drawing/2014/chart" uri="{C3380CC4-5D6E-409C-BE32-E72D297353CC}">
                  <c16:uniqueId val="{00000027-EBC6-437E-9F60-3A785472484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{5B7445CE-CB1A-4C53-B151-5163197DE9F1}</c15:txfldGUID>
                      <c15:f>Diagramm!$K$63</c15:f>
                      <c15:dlblFieldTableCache>
                        <c:ptCount val="1"/>
                      </c15:dlblFieldTableCache>
                    </c15:dlblFTEntry>
                  </c15:dlblFieldTable>
                  <c15:showDataLabelsRange val="0"/>
                </c:ext>
                <c:ext xmlns:c16="http://schemas.microsoft.com/office/drawing/2014/chart" uri="{C3380CC4-5D6E-409C-BE32-E72D297353CC}">
                  <c16:uniqueId val="{00000028-EBC6-437E-9F60-3A785472484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{BA157E22-2AC9-4A76-8C11-996605CA296D}</c15:txfldGUID>
                      <c15:f>Diagramm!$K$64</c15:f>
                      <c15:dlblFieldTableCache>
                        <c:ptCount val="1"/>
                      </c15:dlblFieldTableCache>
                    </c15:dlblFTEntry>
                  </c15:dlblFieldTable>
                  <c15:showDataLabelsRange val="0"/>
                </c:ext>
                <c:ext xmlns:c16="http://schemas.microsoft.com/office/drawing/2014/chart" uri="{C3380CC4-5D6E-409C-BE32-E72D297353CC}">
                  <c16:uniqueId val="{00000029-EBC6-437E-9F60-3A785472484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{CE34E59B-E661-472B-827B-8F7247937FE9}</c15:txfldGUID>
                      <c15:f>Diagramm!$K$65</c15:f>
                      <c15:dlblFieldTableCache>
                        <c:ptCount val="1"/>
                      </c15:dlblFieldTableCache>
                    </c15:dlblFTEntry>
                  </c15:dlblFieldTable>
                  <c15:showDataLabelsRange val="0"/>
                </c:ext>
                <c:ext xmlns:c16="http://schemas.microsoft.com/office/drawing/2014/chart" uri="{C3380CC4-5D6E-409C-BE32-E72D297353CC}">
                  <c16:uniqueId val="{0000002A-EBC6-437E-9F60-3A785472484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{71955491-B245-478A-ACFB-667AD44151ED}</c15:txfldGUID>
                      <c15:f>Diagramm!$K$66</c15:f>
                      <c15:dlblFieldTableCache>
                        <c:ptCount val="1"/>
                      </c15:dlblFieldTableCache>
                    </c15:dlblFTEntry>
                  </c15:dlblFieldTable>
                  <c15:showDataLabelsRange val="0"/>
                </c:ext>
                <c:ext xmlns:c16="http://schemas.microsoft.com/office/drawing/2014/chart" uri="{C3380CC4-5D6E-409C-BE32-E72D297353CC}">
                  <c16:uniqueId val="{0000002B-EBC6-437E-9F60-3A785472484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{E908F463-8BC7-49C7-BE80-2EC569432C1E}</c15:txfldGUID>
                      <c15:f>Diagramm!$K$67</c15:f>
                      <c15:dlblFieldTableCache>
                        <c:ptCount val="1"/>
                      </c15:dlblFieldTableCache>
                    </c15:dlblFTEntry>
                  </c15:dlblFieldTable>
                  <c15:showDataLabelsRange val="0"/>
                </c:ext>
                <c:ext xmlns:c16="http://schemas.microsoft.com/office/drawing/2014/chart" uri="{C3380CC4-5D6E-409C-BE32-E72D297353CC}">
                  <c16:uniqueId val="{0000002C-EBC6-437E-9F60-3A785472484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BC6-437E-9F60-3A785472484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{E38E3C25-4BD0-490E-AA4E-97B7F3F8552F}</c15:txfldGUID>
                      <c15:f>Diagramm!$J$46</c15:f>
                      <c15:dlblFieldTableCache>
                        <c:ptCount val="1"/>
                      </c15:dlblFieldTableCache>
                    </c15:dlblFTEntry>
                  </c15:dlblFieldTable>
                  <c15:showDataLabelsRange val="0"/>
                </c:ext>
                <c:ext xmlns:c16="http://schemas.microsoft.com/office/drawing/2014/chart" uri="{C3380CC4-5D6E-409C-BE32-E72D297353CC}">
                  <c16:uniqueId val="{0000002E-EBC6-437E-9F60-3A785472484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{C74E5E8A-CE76-4135-BD67-AD6E22B57618}</c15:txfldGUID>
                      <c15:f>Diagramm!$J$47</c15:f>
                      <c15:dlblFieldTableCache>
                        <c:ptCount val="1"/>
                      </c15:dlblFieldTableCache>
                    </c15:dlblFTEntry>
                  </c15:dlblFieldTable>
                  <c15:showDataLabelsRange val="0"/>
                </c:ext>
                <c:ext xmlns:c16="http://schemas.microsoft.com/office/drawing/2014/chart" uri="{C3380CC4-5D6E-409C-BE32-E72D297353CC}">
                  <c16:uniqueId val="{0000002F-EBC6-437E-9F60-3A785472484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{59508529-A94F-47CE-BD94-4E2619261353}</c15:txfldGUID>
                      <c15:f>Diagramm!$J$48</c15:f>
                      <c15:dlblFieldTableCache>
                        <c:ptCount val="1"/>
                      </c15:dlblFieldTableCache>
                    </c15:dlblFTEntry>
                  </c15:dlblFieldTable>
                  <c15:showDataLabelsRange val="0"/>
                </c:ext>
                <c:ext xmlns:c16="http://schemas.microsoft.com/office/drawing/2014/chart" uri="{C3380CC4-5D6E-409C-BE32-E72D297353CC}">
                  <c16:uniqueId val="{00000030-EBC6-437E-9F60-3A785472484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{81F3E21A-5107-4E91-AA8D-DE92FC67FFE1}</c15:txfldGUID>
                      <c15:f>Diagramm!$J$49</c15:f>
                      <c15:dlblFieldTableCache>
                        <c:ptCount val="1"/>
                      </c15:dlblFieldTableCache>
                    </c15:dlblFTEntry>
                  </c15:dlblFieldTable>
                  <c15:showDataLabelsRange val="0"/>
                </c:ext>
                <c:ext xmlns:c16="http://schemas.microsoft.com/office/drawing/2014/chart" uri="{C3380CC4-5D6E-409C-BE32-E72D297353CC}">
                  <c16:uniqueId val="{00000031-EBC6-437E-9F60-3A785472484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{B28A7995-CEDD-4250-B470-8F1E33066D01}</c15:txfldGUID>
                      <c15:f>Diagramm!$J$50</c15:f>
                      <c15:dlblFieldTableCache>
                        <c:ptCount val="1"/>
                      </c15:dlblFieldTableCache>
                    </c15:dlblFTEntry>
                  </c15:dlblFieldTable>
                  <c15:showDataLabelsRange val="0"/>
                </c:ext>
                <c:ext xmlns:c16="http://schemas.microsoft.com/office/drawing/2014/chart" uri="{C3380CC4-5D6E-409C-BE32-E72D297353CC}">
                  <c16:uniqueId val="{00000032-EBC6-437E-9F60-3A785472484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{18862230-C0BF-4BFE-BDA7-25DCDFC8EF26}</c15:txfldGUID>
                      <c15:f>Diagramm!$J$51</c15:f>
                      <c15:dlblFieldTableCache>
                        <c:ptCount val="1"/>
                      </c15:dlblFieldTableCache>
                    </c15:dlblFTEntry>
                  </c15:dlblFieldTable>
                  <c15:showDataLabelsRange val="0"/>
                </c:ext>
                <c:ext xmlns:c16="http://schemas.microsoft.com/office/drawing/2014/chart" uri="{C3380CC4-5D6E-409C-BE32-E72D297353CC}">
                  <c16:uniqueId val="{00000033-EBC6-437E-9F60-3A785472484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{93E72343-9652-41F3-959A-CC76409F9791}</c15:txfldGUID>
                      <c15:f>Diagramm!$J$52</c15:f>
                      <c15:dlblFieldTableCache>
                        <c:ptCount val="1"/>
                      </c15:dlblFieldTableCache>
                    </c15:dlblFTEntry>
                  </c15:dlblFieldTable>
                  <c15:showDataLabelsRange val="0"/>
                </c:ext>
                <c:ext xmlns:c16="http://schemas.microsoft.com/office/drawing/2014/chart" uri="{C3380CC4-5D6E-409C-BE32-E72D297353CC}">
                  <c16:uniqueId val="{00000034-EBC6-437E-9F60-3A785472484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{5C0A794F-89AD-4283-A05D-AE3EFB42293A}</c15:txfldGUID>
                      <c15:f>Diagramm!$J$53</c15:f>
                      <c15:dlblFieldTableCache>
                        <c:ptCount val="1"/>
                      </c15:dlblFieldTableCache>
                    </c15:dlblFTEntry>
                  </c15:dlblFieldTable>
                  <c15:showDataLabelsRange val="0"/>
                </c:ext>
                <c:ext xmlns:c16="http://schemas.microsoft.com/office/drawing/2014/chart" uri="{C3380CC4-5D6E-409C-BE32-E72D297353CC}">
                  <c16:uniqueId val="{00000035-EBC6-437E-9F60-3A785472484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{4829EAF6-73CB-4AA7-95D2-34E530B2B4B9}</c15:txfldGUID>
                      <c15:f>Diagramm!$J$54</c15:f>
                      <c15:dlblFieldTableCache>
                        <c:ptCount val="1"/>
                      </c15:dlblFieldTableCache>
                    </c15:dlblFTEntry>
                  </c15:dlblFieldTable>
                  <c15:showDataLabelsRange val="0"/>
                </c:ext>
                <c:ext xmlns:c16="http://schemas.microsoft.com/office/drawing/2014/chart" uri="{C3380CC4-5D6E-409C-BE32-E72D297353CC}">
                  <c16:uniqueId val="{00000036-EBC6-437E-9F60-3A785472484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{ED18E4D7-C531-4C0D-A0F4-591EEEBC46BD}</c15:txfldGUID>
                      <c15:f>Diagramm!$J$55</c15:f>
                      <c15:dlblFieldTableCache>
                        <c:ptCount val="1"/>
                      </c15:dlblFieldTableCache>
                    </c15:dlblFTEntry>
                  </c15:dlblFieldTable>
                  <c15:showDataLabelsRange val="0"/>
                </c:ext>
                <c:ext xmlns:c16="http://schemas.microsoft.com/office/drawing/2014/chart" uri="{C3380CC4-5D6E-409C-BE32-E72D297353CC}">
                  <c16:uniqueId val="{00000037-EBC6-437E-9F60-3A785472484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{047FBB46-CC4C-418E-8266-3FA060DECDA1}</c15:txfldGUID>
                      <c15:f>Diagramm!$J$56</c15:f>
                      <c15:dlblFieldTableCache>
                        <c:ptCount val="1"/>
                      </c15:dlblFieldTableCache>
                    </c15:dlblFTEntry>
                  </c15:dlblFieldTable>
                  <c15:showDataLabelsRange val="0"/>
                </c:ext>
                <c:ext xmlns:c16="http://schemas.microsoft.com/office/drawing/2014/chart" uri="{C3380CC4-5D6E-409C-BE32-E72D297353CC}">
                  <c16:uniqueId val="{00000038-EBC6-437E-9F60-3A785472484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{5F83B571-D07E-4D73-9BB7-A4FE0EB1012C}</c15:txfldGUID>
                      <c15:f>Diagramm!$J$57</c15:f>
                      <c15:dlblFieldTableCache>
                        <c:ptCount val="1"/>
                      </c15:dlblFieldTableCache>
                    </c15:dlblFTEntry>
                  </c15:dlblFieldTable>
                  <c15:showDataLabelsRange val="0"/>
                </c:ext>
                <c:ext xmlns:c16="http://schemas.microsoft.com/office/drawing/2014/chart" uri="{C3380CC4-5D6E-409C-BE32-E72D297353CC}">
                  <c16:uniqueId val="{00000039-EBC6-437E-9F60-3A785472484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{CC8B4F99-02D6-4FB3-B1C6-A5724D58E151}</c15:txfldGUID>
                      <c15:f>Diagramm!$J$58</c15:f>
                      <c15:dlblFieldTableCache>
                        <c:ptCount val="1"/>
                      </c15:dlblFieldTableCache>
                    </c15:dlblFTEntry>
                  </c15:dlblFieldTable>
                  <c15:showDataLabelsRange val="0"/>
                </c:ext>
                <c:ext xmlns:c16="http://schemas.microsoft.com/office/drawing/2014/chart" uri="{C3380CC4-5D6E-409C-BE32-E72D297353CC}">
                  <c16:uniqueId val="{0000003A-EBC6-437E-9F60-3A785472484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{8219E98C-7604-4379-A73D-CB95E2A41FA4}</c15:txfldGUID>
                      <c15:f>Diagramm!$J$59</c15:f>
                      <c15:dlblFieldTableCache>
                        <c:ptCount val="1"/>
                      </c15:dlblFieldTableCache>
                    </c15:dlblFTEntry>
                  </c15:dlblFieldTable>
                  <c15:showDataLabelsRange val="0"/>
                </c:ext>
                <c:ext xmlns:c16="http://schemas.microsoft.com/office/drawing/2014/chart" uri="{C3380CC4-5D6E-409C-BE32-E72D297353CC}">
                  <c16:uniqueId val="{0000003B-EBC6-437E-9F60-3A785472484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{0F692F79-FC1F-4841-A3AD-7CAC5B48F2D2}</c15:txfldGUID>
                      <c15:f>Diagramm!$J$60</c15:f>
                      <c15:dlblFieldTableCache>
                        <c:ptCount val="1"/>
                      </c15:dlblFieldTableCache>
                    </c15:dlblFTEntry>
                  </c15:dlblFieldTable>
                  <c15:showDataLabelsRange val="0"/>
                </c:ext>
                <c:ext xmlns:c16="http://schemas.microsoft.com/office/drawing/2014/chart" uri="{C3380CC4-5D6E-409C-BE32-E72D297353CC}">
                  <c16:uniqueId val="{0000003C-EBC6-437E-9F60-3A785472484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{3E9D0A05-AF3E-45CD-A689-0336A894B86B}</c15:txfldGUID>
                      <c15:f>Diagramm!$J$61</c15:f>
                      <c15:dlblFieldTableCache>
                        <c:ptCount val="1"/>
                      </c15:dlblFieldTableCache>
                    </c15:dlblFTEntry>
                  </c15:dlblFieldTable>
                  <c15:showDataLabelsRange val="0"/>
                </c:ext>
                <c:ext xmlns:c16="http://schemas.microsoft.com/office/drawing/2014/chart" uri="{C3380CC4-5D6E-409C-BE32-E72D297353CC}">
                  <c16:uniqueId val="{0000003D-EBC6-437E-9F60-3A785472484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{032F7FE1-F4DF-47F3-9FD4-D7562A15280B}</c15:txfldGUID>
                      <c15:f>Diagramm!$J$62</c15:f>
                      <c15:dlblFieldTableCache>
                        <c:ptCount val="1"/>
                      </c15:dlblFieldTableCache>
                    </c15:dlblFTEntry>
                  </c15:dlblFieldTable>
                  <c15:showDataLabelsRange val="0"/>
                </c:ext>
                <c:ext xmlns:c16="http://schemas.microsoft.com/office/drawing/2014/chart" uri="{C3380CC4-5D6E-409C-BE32-E72D297353CC}">
                  <c16:uniqueId val="{0000003E-EBC6-437E-9F60-3A785472484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{52FCB463-2964-4918-A4C3-8477C98BACB7}</c15:txfldGUID>
                      <c15:f>Diagramm!$J$63</c15:f>
                      <c15:dlblFieldTableCache>
                        <c:ptCount val="1"/>
                      </c15:dlblFieldTableCache>
                    </c15:dlblFTEntry>
                  </c15:dlblFieldTable>
                  <c15:showDataLabelsRange val="0"/>
                </c:ext>
                <c:ext xmlns:c16="http://schemas.microsoft.com/office/drawing/2014/chart" uri="{C3380CC4-5D6E-409C-BE32-E72D297353CC}">
                  <c16:uniqueId val="{0000003F-EBC6-437E-9F60-3A785472484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{9FDBA113-3C16-4276-82ED-86F1E86E133A}</c15:txfldGUID>
                      <c15:f>Diagramm!$J$64</c15:f>
                      <c15:dlblFieldTableCache>
                        <c:ptCount val="1"/>
                      </c15:dlblFieldTableCache>
                    </c15:dlblFTEntry>
                  </c15:dlblFieldTable>
                  <c15:showDataLabelsRange val="0"/>
                </c:ext>
                <c:ext xmlns:c16="http://schemas.microsoft.com/office/drawing/2014/chart" uri="{C3380CC4-5D6E-409C-BE32-E72D297353CC}">
                  <c16:uniqueId val="{00000040-EBC6-437E-9F60-3A785472484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{917651AF-1A00-42B8-A6AD-A2BDF3B6B326}</c15:txfldGUID>
                      <c15:f>Diagramm!$J$65</c15:f>
                      <c15:dlblFieldTableCache>
                        <c:ptCount val="1"/>
                      </c15:dlblFieldTableCache>
                    </c15:dlblFTEntry>
                  </c15:dlblFieldTable>
                  <c15:showDataLabelsRange val="0"/>
                </c:ext>
                <c:ext xmlns:c16="http://schemas.microsoft.com/office/drawing/2014/chart" uri="{C3380CC4-5D6E-409C-BE32-E72D297353CC}">
                  <c16:uniqueId val="{00000041-EBC6-437E-9F60-3A785472484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{9D1DB795-CB85-439A-8C75-31B2AA22BE8B}</c15:txfldGUID>
                      <c15:f>Diagramm!$J$66</c15:f>
                      <c15:dlblFieldTableCache>
                        <c:ptCount val="1"/>
                      </c15:dlblFieldTableCache>
                    </c15:dlblFTEntry>
                  </c15:dlblFieldTable>
                  <c15:showDataLabelsRange val="0"/>
                </c:ext>
                <c:ext xmlns:c16="http://schemas.microsoft.com/office/drawing/2014/chart" uri="{C3380CC4-5D6E-409C-BE32-E72D297353CC}">
                  <c16:uniqueId val="{00000042-EBC6-437E-9F60-3A785472484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{13876D72-6DA5-4572-929A-32FD7B29C69F}</c15:txfldGUID>
                      <c15:f>Diagramm!$J$67</c15:f>
                      <c15:dlblFieldTableCache>
                        <c:ptCount val="1"/>
                      </c15:dlblFieldTableCache>
                    </c15:dlblFTEntry>
                  </c15:dlblFieldTable>
                  <c15:showDataLabelsRange val="0"/>
                </c:ext>
                <c:ext xmlns:c16="http://schemas.microsoft.com/office/drawing/2014/chart" uri="{C3380CC4-5D6E-409C-BE32-E72D297353CC}">
                  <c16:uniqueId val="{00000043-EBC6-437E-9F60-3A785472484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BC6-437E-9F60-3A785472484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978-42AF-8B3E-84A773069E3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978-42AF-8B3E-84A773069E3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978-42AF-8B3E-84A773069E3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978-42AF-8B3E-84A773069E3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978-42AF-8B3E-84A773069E3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978-42AF-8B3E-84A773069E3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978-42AF-8B3E-84A773069E3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978-42AF-8B3E-84A773069E3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978-42AF-8B3E-84A773069E3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978-42AF-8B3E-84A773069E3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978-42AF-8B3E-84A773069E3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978-42AF-8B3E-84A773069E3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978-42AF-8B3E-84A773069E3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978-42AF-8B3E-84A773069E3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978-42AF-8B3E-84A773069E3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978-42AF-8B3E-84A773069E3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978-42AF-8B3E-84A773069E3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978-42AF-8B3E-84A773069E3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978-42AF-8B3E-84A773069E3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978-42AF-8B3E-84A773069E3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978-42AF-8B3E-84A773069E3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978-42AF-8B3E-84A773069E3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978-42AF-8B3E-84A773069E3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978-42AF-8B3E-84A773069E3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978-42AF-8B3E-84A773069E3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978-42AF-8B3E-84A773069E3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978-42AF-8B3E-84A773069E3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978-42AF-8B3E-84A773069E3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978-42AF-8B3E-84A773069E3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978-42AF-8B3E-84A773069E3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978-42AF-8B3E-84A773069E3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978-42AF-8B3E-84A773069E3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978-42AF-8B3E-84A773069E3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978-42AF-8B3E-84A773069E3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978-42AF-8B3E-84A773069E3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978-42AF-8B3E-84A773069E3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978-42AF-8B3E-84A773069E3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978-42AF-8B3E-84A773069E3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978-42AF-8B3E-84A773069E3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978-42AF-8B3E-84A773069E3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978-42AF-8B3E-84A773069E3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978-42AF-8B3E-84A773069E3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978-42AF-8B3E-84A773069E3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978-42AF-8B3E-84A773069E3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978-42AF-8B3E-84A773069E3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978-42AF-8B3E-84A773069E3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978-42AF-8B3E-84A773069E3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978-42AF-8B3E-84A773069E3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978-42AF-8B3E-84A773069E3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978-42AF-8B3E-84A773069E3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978-42AF-8B3E-84A773069E3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978-42AF-8B3E-84A773069E3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978-42AF-8B3E-84A773069E3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978-42AF-8B3E-84A773069E3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978-42AF-8B3E-84A773069E3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978-42AF-8B3E-84A773069E3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978-42AF-8B3E-84A773069E3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978-42AF-8B3E-84A773069E3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978-42AF-8B3E-84A773069E3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978-42AF-8B3E-84A773069E3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978-42AF-8B3E-84A773069E3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978-42AF-8B3E-84A773069E3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978-42AF-8B3E-84A773069E3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978-42AF-8B3E-84A773069E3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978-42AF-8B3E-84A773069E3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978-42AF-8B3E-84A773069E3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978-42AF-8B3E-84A773069E3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978-42AF-8B3E-84A773069E3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978-42AF-8B3E-84A773069E3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99.996321094842173</c:v>
                </c:pt>
                <c:pt idx="2">
                  <c:v>101.67696760110859</c:v>
                </c:pt>
                <c:pt idx="3">
                  <c:v>100.51872562725333</c:v>
                </c:pt>
                <c:pt idx="4">
                  <c:v>101.4274152012361</c:v>
                </c:pt>
                <c:pt idx="5">
                  <c:v>100.61560346307606</c:v>
                </c:pt>
                <c:pt idx="6">
                  <c:v>102.74752900203565</c:v>
                </c:pt>
                <c:pt idx="7">
                  <c:v>102.43666151619945</c:v>
                </c:pt>
                <c:pt idx="8">
                  <c:v>101.72172761386211</c:v>
                </c:pt>
                <c:pt idx="9">
                  <c:v>101.93633041473524</c:v>
                </c:pt>
                <c:pt idx="10">
                  <c:v>104.23319353493734</c:v>
                </c:pt>
                <c:pt idx="11">
                  <c:v>104.16942584553503</c:v>
                </c:pt>
                <c:pt idx="12">
                  <c:v>104.18414146616632</c:v>
                </c:pt>
                <c:pt idx="13">
                  <c:v>104.88190714443381</c:v>
                </c:pt>
                <c:pt idx="14">
                  <c:v>106.67476025801388</c:v>
                </c:pt>
                <c:pt idx="15">
                  <c:v>106.8139455031516</c:v>
                </c:pt>
                <c:pt idx="16">
                  <c:v>106.48468349152624</c:v>
                </c:pt>
                <c:pt idx="17">
                  <c:v>106.59750324969957</c:v>
                </c:pt>
                <c:pt idx="18">
                  <c:v>108.831211831359</c:v>
                </c:pt>
                <c:pt idx="19">
                  <c:v>108.45044514752409</c:v>
                </c:pt>
                <c:pt idx="20">
                  <c:v>107.48963775047213</c:v>
                </c:pt>
                <c:pt idx="21">
                  <c:v>107.48963775047213</c:v>
                </c:pt>
                <c:pt idx="22">
                  <c:v>109.33583498884065</c:v>
                </c:pt>
                <c:pt idx="23">
                  <c:v>109.20278125229932</c:v>
                </c:pt>
                <c:pt idx="24">
                  <c:v>108.08868614033797</c:v>
                </c:pt>
              </c:numCache>
            </c:numRef>
          </c:val>
          <c:smooth val="0"/>
          <c:extLst>
            <c:ext xmlns:c16="http://schemas.microsoft.com/office/drawing/2014/chart" uri="{C3380CC4-5D6E-409C-BE32-E72D297353CC}">
              <c16:uniqueId val="{00000000-6DE7-447B-AA94-5ADED7CFA1A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100.66850594227503</c:v>
                </c:pt>
                <c:pt idx="2">
                  <c:v>103.7669779286927</c:v>
                </c:pt>
                <c:pt idx="3">
                  <c:v>101.68718166383701</c:v>
                </c:pt>
                <c:pt idx="4">
                  <c:v>99.267826825127344</c:v>
                </c:pt>
                <c:pt idx="5">
                  <c:v>100.19100169779287</c:v>
                </c:pt>
                <c:pt idx="6">
                  <c:v>104.17020373514431</c:v>
                </c:pt>
                <c:pt idx="7">
                  <c:v>103.86247877758915</c:v>
                </c:pt>
                <c:pt idx="8">
                  <c:v>100.87011884550085</c:v>
                </c:pt>
                <c:pt idx="9">
                  <c:v>102.30263157894737</c:v>
                </c:pt>
                <c:pt idx="10">
                  <c:v>106.10144312393888</c:v>
                </c:pt>
                <c:pt idx="11">
                  <c:v>105.97410865874363</c:v>
                </c:pt>
                <c:pt idx="12">
                  <c:v>103.75636672325976</c:v>
                </c:pt>
                <c:pt idx="13">
                  <c:v>104.87054329371817</c:v>
                </c:pt>
                <c:pt idx="14">
                  <c:v>108.84974533106961</c:v>
                </c:pt>
                <c:pt idx="15">
                  <c:v>108.76485568760611</c:v>
                </c:pt>
                <c:pt idx="16">
                  <c:v>108.03268251273343</c:v>
                </c:pt>
                <c:pt idx="17">
                  <c:v>110.00636672325976</c:v>
                </c:pt>
                <c:pt idx="18">
                  <c:v>114.6116298811545</c:v>
                </c:pt>
                <c:pt idx="19">
                  <c:v>114.86629881154499</c:v>
                </c:pt>
                <c:pt idx="20">
                  <c:v>113.37011884550085</c:v>
                </c:pt>
                <c:pt idx="21">
                  <c:v>114.9299660441426</c:v>
                </c:pt>
                <c:pt idx="22">
                  <c:v>118.16638370118847</c:v>
                </c:pt>
                <c:pt idx="23">
                  <c:v>119.1213921901528</c:v>
                </c:pt>
                <c:pt idx="24">
                  <c:v>114.42062818336163</c:v>
                </c:pt>
              </c:numCache>
            </c:numRef>
          </c:val>
          <c:smooth val="0"/>
          <c:extLst>
            <c:ext xmlns:c16="http://schemas.microsoft.com/office/drawing/2014/chart" uri="{C3380CC4-5D6E-409C-BE32-E72D297353CC}">
              <c16:uniqueId val="{00000001-6DE7-447B-AA94-5ADED7CFA1A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99.49503743687967</c:v>
                </c:pt>
                <c:pt idx="2">
                  <c:v>97.475187184398393</c:v>
                </c:pt>
                <c:pt idx="3">
                  <c:v>96.775204596900579</c:v>
                </c:pt>
                <c:pt idx="4">
                  <c:v>93.553891694236455</c:v>
                </c:pt>
                <c:pt idx="5">
                  <c:v>94.974751871843992</c:v>
                </c:pt>
                <c:pt idx="6">
                  <c:v>94.086714260839287</c:v>
                </c:pt>
                <c:pt idx="7">
                  <c:v>94.563816820477101</c:v>
                </c:pt>
                <c:pt idx="8">
                  <c:v>93.390214173776769</c:v>
                </c:pt>
                <c:pt idx="9">
                  <c:v>94.584711823088981</c:v>
                </c:pt>
                <c:pt idx="10">
                  <c:v>93.09420163677521</c:v>
                </c:pt>
                <c:pt idx="11">
                  <c:v>92.742469092808633</c:v>
                </c:pt>
                <c:pt idx="12">
                  <c:v>91.809158976144872</c:v>
                </c:pt>
                <c:pt idx="13">
                  <c:v>91.467873933484242</c:v>
                </c:pt>
                <c:pt idx="14">
                  <c:v>89.542051192756404</c:v>
                </c:pt>
                <c:pt idx="15">
                  <c:v>89.078878634859819</c:v>
                </c:pt>
                <c:pt idx="16">
                  <c:v>87.706773463346693</c:v>
                </c:pt>
                <c:pt idx="17">
                  <c:v>88.570433571304193</c:v>
                </c:pt>
                <c:pt idx="18">
                  <c:v>86.648093331011665</c:v>
                </c:pt>
                <c:pt idx="19">
                  <c:v>86.383423297927905</c:v>
                </c:pt>
                <c:pt idx="20">
                  <c:v>84.868535608566958</c:v>
                </c:pt>
                <c:pt idx="21">
                  <c:v>85.930698241337282</c:v>
                </c:pt>
                <c:pt idx="22">
                  <c:v>83.541702942712874</c:v>
                </c:pt>
                <c:pt idx="23">
                  <c:v>83.064600383075046</c:v>
                </c:pt>
                <c:pt idx="24">
                  <c:v>79.853734981716869</c:v>
                </c:pt>
              </c:numCache>
            </c:numRef>
          </c:val>
          <c:smooth val="0"/>
          <c:extLst>
            <c:ext xmlns:c16="http://schemas.microsoft.com/office/drawing/2014/chart" uri="{C3380CC4-5D6E-409C-BE32-E72D297353CC}">
              <c16:uniqueId val="{00000002-6DE7-447B-AA94-5ADED7CFA1A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DE7-447B-AA94-5ADED7CFA1AD}"/>
                </c:ext>
              </c:extLst>
            </c:dLbl>
            <c:dLbl>
              <c:idx val="1"/>
              <c:delete val="1"/>
              <c:extLst>
                <c:ext xmlns:c15="http://schemas.microsoft.com/office/drawing/2012/chart" uri="{CE6537A1-D6FC-4f65-9D91-7224C49458BB}"/>
                <c:ext xmlns:c16="http://schemas.microsoft.com/office/drawing/2014/chart" uri="{C3380CC4-5D6E-409C-BE32-E72D297353CC}">
                  <c16:uniqueId val="{00000004-6DE7-447B-AA94-5ADED7CFA1AD}"/>
                </c:ext>
              </c:extLst>
            </c:dLbl>
            <c:dLbl>
              <c:idx val="2"/>
              <c:delete val="1"/>
              <c:extLst>
                <c:ext xmlns:c15="http://schemas.microsoft.com/office/drawing/2012/chart" uri="{CE6537A1-D6FC-4f65-9D91-7224C49458BB}"/>
                <c:ext xmlns:c16="http://schemas.microsoft.com/office/drawing/2014/chart" uri="{C3380CC4-5D6E-409C-BE32-E72D297353CC}">
                  <c16:uniqueId val="{00000005-6DE7-447B-AA94-5ADED7CFA1AD}"/>
                </c:ext>
              </c:extLst>
            </c:dLbl>
            <c:dLbl>
              <c:idx val="3"/>
              <c:delete val="1"/>
              <c:extLst>
                <c:ext xmlns:c15="http://schemas.microsoft.com/office/drawing/2012/chart" uri="{CE6537A1-D6FC-4f65-9D91-7224C49458BB}"/>
                <c:ext xmlns:c16="http://schemas.microsoft.com/office/drawing/2014/chart" uri="{C3380CC4-5D6E-409C-BE32-E72D297353CC}">
                  <c16:uniqueId val="{00000006-6DE7-447B-AA94-5ADED7CFA1AD}"/>
                </c:ext>
              </c:extLst>
            </c:dLbl>
            <c:dLbl>
              <c:idx val="4"/>
              <c:delete val="1"/>
              <c:extLst>
                <c:ext xmlns:c15="http://schemas.microsoft.com/office/drawing/2012/chart" uri="{CE6537A1-D6FC-4f65-9D91-7224C49458BB}"/>
                <c:ext xmlns:c16="http://schemas.microsoft.com/office/drawing/2014/chart" uri="{C3380CC4-5D6E-409C-BE32-E72D297353CC}">
                  <c16:uniqueId val="{00000007-6DE7-447B-AA94-5ADED7CFA1AD}"/>
                </c:ext>
              </c:extLst>
            </c:dLbl>
            <c:dLbl>
              <c:idx val="5"/>
              <c:delete val="1"/>
              <c:extLst>
                <c:ext xmlns:c15="http://schemas.microsoft.com/office/drawing/2012/chart" uri="{CE6537A1-D6FC-4f65-9D91-7224C49458BB}"/>
                <c:ext xmlns:c16="http://schemas.microsoft.com/office/drawing/2014/chart" uri="{C3380CC4-5D6E-409C-BE32-E72D297353CC}">
                  <c16:uniqueId val="{00000008-6DE7-447B-AA94-5ADED7CFA1AD}"/>
                </c:ext>
              </c:extLst>
            </c:dLbl>
            <c:dLbl>
              <c:idx val="6"/>
              <c:delete val="1"/>
              <c:extLst>
                <c:ext xmlns:c15="http://schemas.microsoft.com/office/drawing/2012/chart" uri="{CE6537A1-D6FC-4f65-9D91-7224C49458BB}"/>
                <c:ext xmlns:c16="http://schemas.microsoft.com/office/drawing/2014/chart" uri="{C3380CC4-5D6E-409C-BE32-E72D297353CC}">
                  <c16:uniqueId val="{00000009-6DE7-447B-AA94-5ADED7CFA1AD}"/>
                </c:ext>
              </c:extLst>
            </c:dLbl>
            <c:dLbl>
              <c:idx val="7"/>
              <c:delete val="1"/>
              <c:extLst>
                <c:ext xmlns:c15="http://schemas.microsoft.com/office/drawing/2012/chart" uri="{CE6537A1-D6FC-4f65-9D91-7224C49458BB}"/>
                <c:ext xmlns:c16="http://schemas.microsoft.com/office/drawing/2014/chart" uri="{C3380CC4-5D6E-409C-BE32-E72D297353CC}">
                  <c16:uniqueId val="{0000000A-6DE7-447B-AA94-5ADED7CFA1AD}"/>
                </c:ext>
              </c:extLst>
            </c:dLbl>
            <c:dLbl>
              <c:idx val="8"/>
              <c:delete val="1"/>
              <c:extLst>
                <c:ext xmlns:c15="http://schemas.microsoft.com/office/drawing/2012/chart" uri="{CE6537A1-D6FC-4f65-9D91-7224C49458BB}"/>
                <c:ext xmlns:c16="http://schemas.microsoft.com/office/drawing/2014/chart" uri="{C3380CC4-5D6E-409C-BE32-E72D297353CC}">
                  <c16:uniqueId val="{0000000B-6DE7-447B-AA94-5ADED7CFA1AD}"/>
                </c:ext>
              </c:extLst>
            </c:dLbl>
            <c:dLbl>
              <c:idx val="9"/>
              <c:delete val="1"/>
              <c:extLst>
                <c:ext xmlns:c15="http://schemas.microsoft.com/office/drawing/2012/chart" uri="{CE6537A1-D6FC-4f65-9D91-7224C49458BB}"/>
                <c:ext xmlns:c16="http://schemas.microsoft.com/office/drawing/2014/chart" uri="{C3380CC4-5D6E-409C-BE32-E72D297353CC}">
                  <c16:uniqueId val="{0000000C-6DE7-447B-AA94-5ADED7CFA1AD}"/>
                </c:ext>
              </c:extLst>
            </c:dLbl>
            <c:dLbl>
              <c:idx val="10"/>
              <c:delete val="1"/>
              <c:extLst>
                <c:ext xmlns:c15="http://schemas.microsoft.com/office/drawing/2012/chart" uri="{CE6537A1-D6FC-4f65-9D91-7224C49458BB}"/>
                <c:ext xmlns:c16="http://schemas.microsoft.com/office/drawing/2014/chart" uri="{C3380CC4-5D6E-409C-BE32-E72D297353CC}">
                  <c16:uniqueId val="{0000000D-6DE7-447B-AA94-5ADED7CFA1AD}"/>
                </c:ext>
              </c:extLst>
            </c:dLbl>
            <c:dLbl>
              <c:idx val="11"/>
              <c:delete val="1"/>
              <c:extLst>
                <c:ext xmlns:c15="http://schemas.microsoft.com/office/drawing/2012/chart" uri="{CE6537A1-D6FC-4f65-9D91-7224C49458BB}"/>
                <c:ext xmlns:c16="http://schemas.microsoft.com/office/drawing/2014/chart" uri="{C3380CC4-5D6E-409C-BE32-E72D297353CC}">
                  <c16:uniqueId val="{0000000E-6DE7-447B-AA94-5ADED7CFA1AD}"/>
                </c:ext>
              </c:extLst>
            </c:dLbl>
            <c:dLbl>
              <c:idx val="12"/>
              <c:delete val="1"/>
              <c:extLst>
                <c:ext xmlns:c15="http://schemas.microsoft.com/office/drawing/2012/chart" uri="{CE6537A1-D6FC-4f65-9D91-7224C49458BB}"/>
                <c:ext xmlns:c16="http://schemas.microsoft.com/office/drawing/2014/chart" uri="{C3380CC4-5D6E-409C-BE32-E72D297353CC}">
                  <c16:uniqueId val="{0000000F-6DE7-447B-AA94-5ADED7CFA1A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DE7-447B-AA94-5ADED7CFA1AD}"/>
                </c:ext>
              </c:extLst>
            </c:dLbl>
            <c:dLbl>
              <c:idx val="14"/>
              <c:delete val="1"/>
              <c:extLst>
                <c:ext xmlns:c15="http://schemas.microsoft.com/office/drawing/2012/chart" uri="{CE6537A1-D6FC-4f65-9D91-7224C49458BB}"/>
                <c:ext xmlns:c16="http://schemas.microsoft.com/office/drawing/2014/chart" uri="{C3380CC4-5D6E-409C-BE32-E72D297353CC}">
                  <c16:uniqueId val="{00000011-6DE7-447B-AA94-5ADED7CFA1AD}"/>
                </c:ext>
              </c:extLst>
            </c:dLbl>
            <c:dLbl>
              <c:idx val="15"/>
              <c:delete val="1"/>
              <c:extLst>
                <c:ext xmlns:c15="http://schemas.microsoft.com/office/drawing/2012/chart" uri="{CE6537A1-D6FC-4f65-9D91-7224C49458BB}"/>
                <c:ext xmlns:c16="http://schemas.microsoft.com/office/drawing/2014/chart" uri="{C3380CC4-5D6E-409C-BE32-E72D297353CC}">
                  <c16:uniqueId val="{00000012-6DE7-447B-AA94-5ADED7CFA1AD}"/>
                </c:ext>
              </c:extLst>
            </c:dLbl>
            <c:dLbl>
              <c:idx val="16"/>
              <c:delete val="1"/>
              <c:extLst>
                <c:ext xmlns:c15="http://schemas.microsoft.com/office/drawing/2012/chart" uri="{CE6537A1-D6FC-4f65-9D91-7224C49458BB}"/>
                <c:ext xmlns:c16="http://schemas.microsoft.com/office/drawing/2014/chart" uri="{C3380CC4-5D6E-409C-BE32-E72D297353CC}">
                  <c16:uniqueId val="{00000013-6DE7-447B-AA94-5ADED7CFA1AD}"/>
                </c:ext>
              </c:extLst>
            </c:dLbl>
            <c:dLbl>
              <c:idx val="17"/>
              <c:delete val="1"/>
              <c:extLst>
                <c:ext xmlns:c15="http://schemas.microsoft.com/office/drawing/2012/chart" uri="{CE6537A1-D6FC-4f65-9D91-7224C49458BB}"/>
                <c:ext xmlns:c16="http://schemas.microsoft.com/office/drawing/2014/chart" uri="{C3380CC4-5D6E-409C-BE32-E72D297353CC}">
                  <c16:uniqueId val="{00000014-6DE7-447B-AA94-5ADED7CFA1AD}"/>
                </c:ext>
              </c:extLst>
            </c:dLbl>
            <c:dLbl>
              <c:idx val="18"/>
              <c:delete val="1"/>
              <c:extLst>
                <c:ext xmlns:c15="http://schemas.microsoft.com/office/drawing/2012/chart" uri="{CE6537A1-D6FC-4f65-9D91-7224C49458BB}"/>
                <c:ext xmlns:c16="http://schemas.microsoft.com/office/drawing/2014/chart" uri="{C3380CC4-5D6E-409C-BE32-E72D297353CC}">
                  <c16:uniqueId val="{00000015-6DE7-447B-AA94-5ADED7CFA1AD}"/>
                </c:ext>
              </c:extLst>
            </c:dLbl>
            <c:dLbl>
              <c:idx val="19"/>
              <c:delete val="1"/>
              <c:extLst>
                <c:ext xmlns:c15="http://schemas.microsoft.com/office/drawing/2012/chart" uri="{CE6537A1-D6FC-4f65-9D91-7224C49458BB}"/>
                <c:ext xmlns:c16="http://schemas.microsoft.com/office/drawing/2014/chart" uri="{C3380CC4-5D6E-409C-BE32-E72D297353CC}">
                  <c16:uniqueId val="{00000016-6DE7-447B-AA94-5ADED7CFA1AD}"/>
                </c:ext>
              </c:extLst>
            </c:dLbl>
            <c:dLbl>
              <c:idx val="20"/>
              <c:delete val="1"/>
              <c:extLst>
                <c:ext xmlns:c15="http://schemas.microsoft.com/office/drawing/2012/chart" uri="{CE6537A1-D6FC-4f65-9D91-7224C49458BB}"/>
                <c:ext xmlns:c16="http://schemas.microsoft.com/office/drawing/2014/chart" uri="{C3380CC4-5D6E-409C-BE32-E72D297353CC}">
                  <c16:uniqueId val="{00000017-6DE7-447B-AA94-5ADED7CFA1AD}"/>
                </c:ext>
              </c:extLst>
            </c:dLbl>
            <c:dLbl>
              <c:idx val="21"/>
              <c:delete val="1"/>
              <c:extLst>
                <c:ext xmlns:c15="http://schemas.microsoft.com/office/drawing/2012/chart" uri="{CE6537A1-D6FC-4f65-9D91-7224C49458BB}"/>
                <c:ext xmlns:c16="http://schemas.microsoft.com/office/drawing/2014/chart" uri="{C3380CC4-5D6E-409C-BE32-E72D297353CC}">
                  <c16:uniqueId val="{00000018-6DE7-447B-AA94-5ADED7CFA1AD}"/>
                </c:ext>
              </c:extLst>
            </c:dLbl>
            <c:dLbl>
              <c:idx val="22"/>
              <c:delete val="1"/>
              <c:extLst>
                <c:ext xmlns:c15="http://schemas.microsoft.com/office/drawing/2012/chart" uri="{CE6537A1-D6FC-4f65-9D91-7224C49458BB}"/>
                <c:ext xmlns:c16="http://schemas.microsoft.com/office/drawing/2014/chart" uri="{C3380CC4-5D6E-409C-BE32-E72D297353CC}">
                  <c16:uniqueId val="{00000019-6DE7-447B-AA94-5ADED7CFA1AD}"/>
                </c:ext>
              </c:extLst>
            </c:dLbl>
            <c:dLbl>
              <c:idx val="23"/>
              <c:delete val="1"/>
              <c:extLst>
                <c:ext xmlns:c15="http://schemas.microsoft.com/office/drawing/2012/chart" uri="{CE6537A1-D6FC-4f65-9D91-7224C49458BB}"/>
                <c:ext xmlns:c16="http://schemas.microsoft.com/office/drawing/2014/chart" uri="{C3380CC4-5D6E-409C-BE32-E72D297353CC}">
                  <c16:uniqueId val="{0000001A-6DE7-447B-AA94-5ADED7CFA1AD}"/>
                </c:ext>
              </c:extLst>
            </c:dLbl>
            <c:dLbl>
              <c:idx val="24"/>
              <c:delete val="1"/>
              <c:extLst>
                <c:ext xmlns:c15="http://schemas.microsoft.com/office/drawing/2012/chart" uri="{CE6537A1-D6FC-4f65-9D91-7224C49458BB}"/>
                <c:ext xmlns:c16="http://schemas.microsoft.com/office/drawing/2014/chart" uri="{C3380CC4-5D6E-409C-BE32-E72D297353CC}">
                  <c16:uniqueId val="{0000001B-6DE7-447B-AA94-5ADED7CFA1A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DE7-447B-AA94-5ADED7CFA1A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Duisburg, Stadt (05112)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176284</v>
      </c>
      <c r="F11" s="238">
        <v>178101</v>
      </c>
      <c r="G11" s="238">
        <v>178318</v>
      </c>
      <c r="H11" s="238">
        <v>175307</v>
      </c>
      <c r="I11" s="265">
        <v>175307</v>
      </c>
      <c r="J11" s="263">
        <v>977</v>
      </c>
      <c r="K11" s="266">
        <v>0.55730803675837248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14.371695672891471</v>
      </c>
      <c r="E13" s="115">
        <v>25335</v>
      </c>
      <c r="F13" s="114">
        <v>25492</v>
      </c>
      <c r="G13" s="114">
        <v>25695</v>
      </c>
      <c r="H13" s="114">
        <v>25728</v>
      </c>
      <c r="I13" s="140">
        <v>25406</v>
      </c>
      <c r="J13" s="115">
        <v>-71</v>
      </c>
      <c r="K13" s="116">
        <v>-0.27946154451704319</v>
      </c>
    </row>
    <row r="14" spans="1:255" ht="14.1" customHeight="1" x14ac:dyDescent="0.2">
      <c r="A14" s="306" t="s">
        <v>230</v>
      </c>
      <c r="B14" s="307"/>
      <c r="C14" s="308"/>
      <c r="D14" s="113">
        <v>62.11227337705067</v>
      </c>
      <c r="E14" s="115">
        <v>109494</v>
      </c>
      <c r="F14" s="114">
        <v>110875</v>
      </c>
      <c r="G14" s="114">
        <v>111069</v>
      </c>
      <c r="H14" s="114">
        <v>108643</v>
      </c>
      <c r="I14" s="140">
        <v>109054</v>
      </c>
      <c r="J14" s="115">
        <v>440</v>
      </c>
      <c r="K14" s="116">
        <v>0.40346984062941293</v>
      </c>
    </row>
    <row r="15" spans="1:255" ht="14.1" customHeight="1" x14ac:dyDescent="0.2">
      <c r="A15" s="306" t="s">
        <v>231</v>
      </c>
      <c r="B15" s="307"/>
      <c r="C15" s="308"/>
      <c r="D15" s="113">
        <v>11.004969254158063</v>
      </c>
      <c r="E15" s="115">
        <v>19400</v>
      </c>
      <c r="F15" s="114">
        <v>19443</v>
      </c>
      <c r="G15" s="114">
        <v>19358</v>
      </c>
      <c r="H15" s="114">
        <v>19120</v>
      </c>
      <c r="I15" s="140">
        <v>19050</v>
      </c>
      <c r="J15" s="115">
        <v>350</v>
      </c>
      <c r="K15" s="116">
        <v>1.837270341207349</v>
      </c>
    </row>
    <row r="16" spans="1:255" ht="14.1" customHeight="1" x14ac:dyDescent="0.2">
      <c r="A16" s="306" t="s">
        <v>232</v>
      </c>
      <c r="B16" s="307"/>
      <c r="C16" s="308"/>
      <c r="D16" s="113">
        <v>12.360168818497424</v>
      </c>
      <c r="E16" s="115">
        <v>21789</v>
      </c>
      <c r="F16" s="114">
        <v>22019</v>
      </c>
      <c r="G16" s="114">
        <v>21920</v>
      </c>
      <c r="H16" s="114">
        <v>21570</v>
      </c>
      <c r="I16" s="140">
        <v>21514</v>
      </c>
      <c r="J16" s="115">
        <v>275</v>
      </c>
      <c r="K16" s="116">
        <v>1.2782374267918564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0.13330761725397655</v>
      </c>
      <c r="E18" s="115">
        <v>235</v>
      </c>
      <c r="F18" s="114">
        <v>232</v>
      </c>
      <c r="G18" s="114">
        <v>233</v>
      </c>
      <c r="H18" s="114">
        <v>222</v>
      </c>
      <c r="I18" s="140">
        <v>217</v>
      </c>
      <c r="J18" s="115">
        <v>18</v>
      </c>
      <c r="K18" s="116">
        <v>8.2949308755760374</v>
      </c>
    </row>
    <row r="19" spans="1:255" ht="14.1" customHeight="1" x14ac:dyDescent="0.2">
      <c r="A19" s="306" t="s">
        <v>235</v>
      </c>
      <c r="B19" s="307" t="s">
        <v>236</v>
      </c>
      <c r="C19" s="308"/>
      <c r="D19" s="113">
        <v>4.3679517142792314E-2</v>
      </c>
      <c r="E19" s="115">
        <v>77</v>
      </c>
      <c r="F19" s="114">
        <v>74</v>
      </c>
      <c r="G19" s="114">
        <v>76</v>
      </c>
      <c r="H19" s="114">
        <v>78</v>
      </c>
      <c r="I19" s="140">
        <v>70</v>
      </c>
      <c r="J19" s="115">
        <v>7</v>
      </c>
      <c r="K19" s="116">
        <v>10</v>
      </c>
    </row>
    <row r="20" spans="1:255" ht="14.1" customHeight="1" x14ac:dyDescent="0.2">
      <c r="A20" s="306">
        <v>12</v>
      </c>
      <c r="B20" s="307" t="s">
        <v>237</v>
      </c>
      <c r="C20" s="308"/>
      <c r="D20" s="113">
        <v>0.72893739647387168</v>
      </c>
      <c r="E20" s="115">
        <v>1285</v>
      </c>
      <c r="F20" s="114">
        <v>1288</v>
      </c>
      <c r="G20" s="114">
        <v>1299</v>
      </c>
      <c r="H20" s="114">
        <v>1275</v>
      </c>
      <c r="I20" s="140">
        <v>1251</v>
      </c>
      <c r="J20" s="115">
        <v>34</v>
      </c>
      <c r="K20" s="116">
        <v>2.7178257394084731</v>
      </c>
    </row>
    <row r="21" spans="1:255" ht="14.1" customHeight="1" x14ac:dyDescent="0.2">
      <c r="A21" s="306">
        <v>21</v>
      </c>
      <c r="B21" s="307" t="s">
        <v>238</v>
      </c>
      <c r="C21" s="308"/>
      <c r="D21" s="113">
        <v>0.35567606816273739</v>
      </c>
      <c r="E21" s="115">
        <v>627</v>
      </c>
      <c r="F21" s="114">
        <v>637</v>
      </c>
      <c r="G21" s="114">
        <v>665</v>
      </c>
      <c r="H21" s="114">
        <v>656</v>
      </c>
      <c r="I21" s="140">
        <v>666</v>
      </c>
      <c r="J21" s="115">
        <v>-39</v>
      </c>
      <c r="K21" s="116">
        <v>-5.8558558558558556</v>
      </c>
    </row>
    <row r="22" spans="1:255" ht="14.1" customHeight="1" x14ac:dyDescent="0.2">
      <c r="A22" s="306">
        <v>22</v>
      </c>
      <c r="B22" s="307" t="s">
        <v>239</v>
      </c>
      <c r="C22" s="308"/>
      <c r="D22" s="113">
        <v>0.53266320255950628</v>
      </c>
      <c r="E22" s="115">
        <v>939</v>
      </c>
      <c r="F22" s="114">
        <v>943</v>
      </c>
      <c r="G22" s="114">
        <v>938</v>
      </c>
      <c r="H22" s="114">
        <v>911</v>
      </c>
      <c r="I22" s="140">
        <v>915</v>
      </c>
      <c r="J22" s="115">
        <v>24</v>
      </c>
      <c r="K22" s="116">
        <v>2.622950819672131</v>
      </c>
    </row>
    <row r="23" spans="1:255" ht="14.1" customHeight="1" x14ac:dyDescent="0.2">
      <c r="A23" s="306">
        <v>23</v>
      </c>
      <c r="B23" s="307" t="s">
        <v>240</v>
      </c>
      <c r="C23" s="308"/>
      <c r="D23" s="113">
        <v>0.33525447573234102</v>
      </c>
      <c r="E23" s="115">
        <v>591</v>
      </c>
      <c r="F23" s="114">
        <v>594</v>
      </c>
      <c r="G23" s="114">
        <v>600</v>
      </c>
      <c r="H23" s="114">
        <v>596</v>
      </c>
      <c r="I23" s="140">
        <v>611</v>
      </c>
      <c r="J23" s="115">
        <v>-20</v>
      </c>
      <c r="K23" s="116">
        <v>-3.2733224222585924</v>
      </c>
    </row>
    <row r="24" spans="1:255" ht="14.1" customHeight="1" x14ac:dyDescent="0.2">
      <c r="A24" s="306">
        <v>24</v>
      </c>
      <c r="B24" s="307" t="s">
        <v>241</v>
      </c>
      <c r="C24" s="308"/>
      <c r="D24" s="113">
        <v>5.6119670531642125</v>
      </c>
      <c r="E24" s="115">
        <v>9893</v>
      </c>
      <c r="F24" s="114">
        <v>9965</v>
      </c>
      <c r="G24" s="114">
        <v>10154</v>
      </c>
      <c r="H24" s="114">
        <v>10147</v>
      </c>
      <c r="I24" s="140">
        <v>10302</v>
      </c>
      <c r="J24" s="115">
        <v>-409</v>
      </c>
      <c r="K24" s="116">
        <v>-3.9701028926422053</v>
      </c>
    </row>
    <row r="25" spans="1:255" ht="14.1" customHeight="1" x14ac:dyDescent="0.2">
      <c r="A25" s="306">
        <v>25</v>
      </c>
      <c r="B25" s="307" t="s">
        <v>242</v>
      </c>
      <c r="C25" s="308"/>
      <c r="D25" s="113">
        <v>5.4690159061514372</v>
      </c>
      <c r="E25" s="115">
        <v>9641</v>
      </c>
      <c r="F25" s="114">
        <v>9871</v>
      </c>
      <c r="G25" s="114">
        <v>9849</v>
      </c>
      <c r="H25" s="114">
        <v>9754</v>
      </c>
      <c r="I25" s="140">
        <v>9848</v>
      </c>
      <c r="J25" s="115">
        <v>-207</v>
      </c>
      <c r="K25" s="116">
        <v>-2.101949634443542</v>
      </c>
    </row>
    <row r="26" spans="1:255" ht="14.1" customHeight="1" x14ac:dyDescent="0.2">
      <c r="A26" s="306">
        <v>26</v>
      </c>
      <c r="B26" s="307" t="s">
        <v>243</v>
      </c>
      <c r="C26" s="308"/>
      <c r="D26" s="113">
        <v>3.8727280978421184</v>
      </c>
      <c r="E26" s="115">
        <v>6827</v>
      </c>
      <c r="F26" s="114">
        <v>7024</v>
      </c>
      <c r="G26" s="114">
        <v>7097</v>
      </c>
      <c r="H26" s="114">
        <v>6907</v>
      </c>
      <c r="I26" s="140">
        <v>7017</v>
      </c>
      <c r="J26" s="115">
        <v>-190</v>
      </c>
      <c r="K26" s="116">
        <v>-2.7077098475131822</v>
      </c>
    </row>
    <row r="27" spans="1:255" ht="14.1" customHeight="1" x14ac:dyDescent="0.2">
      <c r="A27" s="306">
        <v>27</v>
      </c>
      <c r="B27" s="307" t="s">
        <v>244</v>
      </c>
      <c r="C27" s="308"/>
      <c r="D27" s="113">
        <v>2.5487281886047515</v>
      </c>
      <c r="E27" s="115">
        <v>4493</v>
      </c>
      <c r="F27" s="114">
        <v>4510</v>
      </c>
      <c r="G27" s="114">
        <v>4546</v>
      </c>
      <c r="H27" s="114">
        <v>4505</v>
      </c>
      <c r="I27" s="140">
        <v>4545</v>
      </c>
      <c r="J27" s="115">
        <v>-52</v>
      </c>
      <c r="K27" s="116">
        <v>-1.1441144114411441</v>
      </c>
    </row>
    <row r="28" spans="1:255" ht="14.1" customHeight="1" x14ac:dyDescent="0.2">
      <c r="A28" s="306">
        <v>28</v>
      </c>
      <c r="B28" s="307" t="s">
        <v>245</v>
      </c>
      <c r="C28" s="308"/>
      <c r="D28" s="113">
        <v>0.19400512808876585</v>
      </c>
      <c r="E28" s="115">
        <v>342</v>
      </c>
      <c r="F28" s="114">
        <v>338</v>
      </c>
      <c r="G28" s="114">
        <v>338</v>
      </c>
      <c r="H28" s="114">
        <v>360</v>
      </c>
      <c r="I28" s="140">
        <v>356</v>
      </c>
      <c r="J28" s="115">
        <v>-14</v>
      </c>
      <c r="K28" s="116">
        <v>-3.9325842696629212</v>
      </c>
    </row>
    <row r="29" spans="1:255" ht="14.1" customHeight="1" x14ac:dyDescent="0.2">
      <c r="A29" s="306">
        <v>29</v>
      </c>
      <c r="B29" s="307" t="s">
        <v>246</v>
      </c>
      <c r="C29" s="308"/>
      <c r="D29" s="113">
        <v>1.789725669941685</v>
      </c>
      <c r="E29" s="115">
        <v>3155</v>
      </c>
      <c r="F29" s="114">
        <v>3191</v>
      </c>
      <c r="G29" s="114">
        <v>3199</v>
      </c>
      <c r="H29" s="114">
        <v>3173</v>
      </c>
      <c r="I29" s="140">
        <v>3186</v>
      </c>
      <c r="J29" s="115">
        <v>-31</v>
      </c>
      <c r="K29" s="116">
        <v>-0.97300690521029509</v>
      </c>
    </row>
    <row r="30" spans="1:255" ht="14.1" customHeight="1" x14ac:dyDescent="0.2">
      <c r="A30" s="306" t="s">
        <v>247</v>
      </c>
      <c r="B30" s="307" t="s">
        <v>248</v>
      </c>
      <c r="C30" s="308"/>
      <c r="D30" s="113">
        <v>0.68695967870027907</v>
      </c>
      <c r="E30" s="115">
        <v>1211</v>
      </c>
      <c r="F30" s="114">
        <v>1239</v>
      </c>
      <c r="G30" s="114">
        <v>1258</v>
      </c>
      <c r="H30" s="114">
        <v>1246</v>
      </c>
      <c r="I30" s="140">
        <v>1239</v>
      </c>
      <c r="J30" s="115">
        <v>-28</v>
      </c>
      <c r="K30" s="116">
        <v>-2.2598870056497176</v>
      </c>
    </row>
    <row r="31" spans="1:255" ht="14.1" customHeight="1" x14ac:dyDescent="0.2">
      <c r="A31" s="306" t="s">
        <v>249</v>
      </c>
      <c r="B31" s="307" t="s">
        <v>250</v>
      </c>
      <c r="C31" s="308"/>
      <c r="D31" s="113">
        <v>1.0483084114270156</v>
      </c>
      <c r="E31" s="115">
        <v>1848</v>
      </c>
      <c r="F31" s="114">
        <v>1874</v>
      </c>
      <c r="G31" s="114">
        <v>1862</v>
      </c>
      <c r="H31" s="114">
        <v>1825</v>
      </c>
      <c r="I31" s="140">
        <v>1843</v>
      </c>
      <c r="J31" s="115">
        <v>5</v>
      </c>
      <c r="K31" s="116">
        <v>0.27129679869777534</v>
      </c>
    </row>
    <row r="32" spans="1:255" ht="14.1" customHeight="1" x14ac:dyDescent="0.2">
      <c r="A32" s="306">
        <v>31</v>
      </c>
      <c r="B32" s="307" t="s">
        <v>251</v>
      </c>
      <c r="C32" s="308"/>
      <c r="D32" s="113">
        <v>0.88266660615824466</v>
      </c>
      <c r="E32" s="115">
        <v>1556</v>
      </c>
      <c r="F32" s="114">
        <v>1529</v>
      </c>
      <c r="G32" s="114">
        <v>1492</v>
      </c>
      <c r="H32" s="114">
        <v>1469</v>
      </c>
      <c r="I32" s="140">
        <v>1451</v>
      </c>
      <c r="J32" s="115">
        <v>105</v>
      </c>
      <c r="K32" s="116">
        <v>7.2363886974500344</v>
      </c>
    </row>
    <row r="33" spans="1:11" ht="14.1" customHeight="1" x14ac:dyDescent="0.2">
      <c r="A33" s="306">
        <v>32</v>
      </c>
      <c r="B33" s="307" t="s">
        <v>252</v>
      </c>
      <c r="C33" s="308"/>
      <c r="D33" s="113">
        <v>1.7267590932812962</v>
      </c>
      <c r="E33" s="115">
        <v>3044</v>
      </c>
      <c r="F33" s="114">
        <v>2941</v>
      </c>
      <c r="G33" s="114">
        <v>3016</v>
      </c>
      <c r="H33" s="114">
        <v>3056</v>
      </c>
      <c r="I33" s="140">
        <v>3025</v>
      </c>
      <c r="J33" s="115">
        <v>19</v>
      </c>
      <c r="K33" s="116">
        <v>0.62809917355371903</v>
      </c>
    </row>
    <row r="34" spans="1:11" ht="14.1" customHeight="1" x14ac:dyDescent="0.2">
      <c r="A34" s="306">
        <v>33</v>
      </c>
      <c r="B34" s="307" t="s">
        <v>253</v>
      </c>
      <c r="C34" s="308"/>
      <c r="D34" s="113">
        <v>0.8440924871230514</v>
      </c>
      <c r="E34" s="115">
        <v>1488</v>
      </c>
      <c r="F34" s="114">
        <v>1479</v>
      </c>
      <c r="G34" s="114">
        <v>1544</v>
      </c>
      <c r="H34" s="114">
        <v>1503</v>
      </c>
      <c r="I34" s="140">
        <v>1558</v>
      </c>
      <c r="J34" s="115">
        <v>-70</v>
      </c>
      <c r="K34" s="116">
        <v>-4.4929396662387679</v>
      </c>
    </row>
    <row r="35" spans="1:11" ht="14.1" customHeight="1" x14ac:dyDescent="0.2">
      <c r="A35" s="306">
        <v>34</v>
      </c>
      <c r="B35" s="307" t="s">
        <v>254</v>
      </c>
      <c r="C35" s="308"/>
      <c r="D35" s="113">
        <v>2.1754668602936169</v>
      </c>
      <c r="E35" s="115">
        <v>3835</v>
      </c>
      <c r="F35" s="114">
        <v>3864</v>
      </c>
      <c r="G35" s="114">
        <v>3831</v>
      </c>
      <c r="H35" s="114">
        <v>3797</v>
      </c>
      <c r="I35" s="140">
        <v>3798</v>
      </c>
      <c r="J35" s="115">
        <v>37</v>
      </c>
      <c r="K35" s="116">
        <v>0.97419694576092686</v>
      </c>
    </row>
    <row r="36" spans="1:11" ht="14.1" customHeight="1" x14ac:dyDescent="0.2">
      <c r="A36" s="306">
        <v>41</v>
      </c>
      <c r="B36" s="307" t="s">
        <v>255</v>
      </c>
      <c r="C36" s="308"/>
      <c r="D36" s="113">
        <v>1.8084454630028817</v>
      </c>
      <c r="E36" s="115">
        <v>3188</v>
      </c>
      <c r="F36" s="114">
        <v>3235</v>
      </c>
      <c r="G36" s="114">
        <v>3264</v>
      </c>
      <c r="H36" s="114">
        <v>3150</v>
      </c>
      <c r="I36" s="140">
        <v>3151</v>
      </c>
      <c r="J36" s="115">
        <v>37</v>
      </c>
      <c r="K36" s="116">
        <v>1.1742304030466519</v>
      </c>
    </row>
    <row r="37" spans="1:11" ht="14.1" customHeight="1" x14ac:dyDescent="0.2">
      <c r="A37" s="306">
        <v>42</v>
      </c>
      <c r="B37" s="307" t="s">
        <v>256</v>
      </c>
      <c r="C37" s="308"/>
      <c r="D37" s="113">
        <v>8.3388169090785322E-2</v>
      </c>
      <c r="E37" s="115">
        <v>147</v>
      </c>
      <c r="F37" s="114">
        <v>145</v>
      </c>
      <c r="G37" s="114">
        <v>143</v>
      </c>
      <c r="H37" s="114">
        <v>127</v>
      </c>
      <c r="I37" s="140">
        <v>121</v>
      </c>
      <c r="J37" s="115">
        <v>26</v>
      </c>
      <c r="K37" s="116">
        <v>21.487603305785125</v>
      </c>
    </row>
    <row r="38" spans="1:11" ht="14.1" customHeight="1" x14ac:dyDescent="0.2">
      <c r="A38" s="306">
        <v>43</v>
      </c>
      <c r="B38" s="307" t="s">
        <v>257</v>
      </c>
      <c r="C38" s="308"/>
      <c r="D38" s="113">
        <v>1.7925620022236846</v>
      </c>
      <c r="E38" s="115">
        <v>3160</v>
      </c>
      <c r="F38" s="114">
        <v>3195</v>
      </c>
      <c r="G38" s="114">
        <v>3204</v>
      </c>
      <c r="H38" s="114">
        <v>3093</v>
      </c>
      <c r="I38" s="140">
        <v>3065</v>
      </c>
      <c r="J38" s="115">
        <v>95</v>
      </c>
      <c r="K38" s="116">
        <v>3.0995106035889068</v>
      </c>
    </row>
    <row r="39" spans="1:11" ht="14.1" customHeight="1" x14ac:dyDescent="0.2">
      <c r="A39" s="306">
        <v>51</v>
      </c>
      <c r="B39" s="307" t="s">
        <v>258</v>
      </c>
      <c r="C39" s="308"/>
      <c r="D39" s="113">
        <v>7.7216310045154408</v>
      </c>
      <c r="E39" s="115">
        <v>13612</v>
      </c>
      <c r="F39" s="114">
        <v>13829</v>
      </c>
      <c r="G39" s="114">
        <v>13885</v>
      </c>
      <c r="H39" s="114">
        <v>13386</v>
      </c>
      <c r="I39" s="140">
        <v>13283</v>
      </c>
      <c r="J39" s="115">
        <v>329</v>
      </c>
      <c r="K39" s="116">
        <v>2.4768501091620867</v>
      </c>
    </row>
    <row r="40" spans="1:11" ht="14.1" customHeight="1" x14ac:dyDescent="0.2">
      <c r="A40" s="306" t="s">
        <v>259</v>
      </c>
      <c r="B40" s="307" t="s">
        <v>260</v>
      </c>
      <c r="C40" s="308"/>
      <c r="D40" s="113">
        <v>5.4378162510494432</v>
      </c>
      <c r="E40" s="115">
        <v>9586</v>
      </c>
      <c r="F40" s="114">
        <v>9809</v>
      </c>
      <c r="G40" s="114">
        <v>9814</v>
      </c>
      <c r="H40" s="114">
        <v>9474</v>
      </c>
      <c r="I40" s="140">
        <v>9374</v>
      </c>
      <c r="J40" s="115">
        <v>212</v>
      </c>
      <c r="K40" s="116">
        <v>2.261574567953915</v>
      </c>
    </row>
    <row r="41" spans="1:11" ht="14.1" customHeight="1" x14ac:dyDescent="0.2">
      <c r="A41" s="306"/>
      <c r="B41" s="307" t="s">
        <v>261</v>
      </c>
      <c r="C41" s="308"/>
      <c r="D41" s="113">
        <v>4.5438043157632002</v>
      </c>
      <c r="E41" s="115">
        <v>8010</v>
      </c>
      <c r="F41" s="114">
        <v>8200</v>
      </c>
      <c r="G41" s="114">
        <v>8220</v>
      </c>
      <c r="H41" s="114">
        <v>7945</v>
      </c>
      <c r="I41" s="140">
        <v>7837</v>
      </c>
      <c r="J41" s="115">
        <v>173</v>
      </c>
      <c r="K41" s="116">
        <v>2.2074773510271788</v>
      </c>
    </row>
    <row r="42" spans="1:11" ht="14.1" customHeight="1" x14ac:dyDescent="0.2">
      <c r="A42" s="306">
        <v>52</v>
      </c>
      <c r="B42" s="307" t="s">
        <v>262</v>
      </c>
      <c r="C42" s="308"/>
      <c r="D42" s="113">
        <v>5.4179619250754465</v>
      </c>
      <c r="E42" s="115">
        <v>9551</v>
      </c>
      <c r="F42" s="114">
        <v>9471</v>
      </c>
      <c r="G42" s="114">
        <v>9477</v>
      </c>
      <c r="H42" s="114">
        <v>9251</v>
      </c>
      <c r="I42" s="140">
        <v>9212</v>
      </c>
      <c r="J42" s="115">
        <v>339</v>
      </c>
      <c r="K42" s="116">
        <v>3.6799826313504127</v>
      </c>
    </row>
    <row r="43" spans="1:11" ht="14.1" customHeight="1" x14ac:dyDescent="0.2">
      <c r="A43" s="306" t="s">
        <v>263</v>
      </c>
      <c r="B43" s="307" t="s">
        <v>264</v>
      </c>
      <c r="C43" s="308"/>
      <c r="D43" s="113">
        <v>3.8177032515713281</v>
      </c>
      <c r="E43" s="115">
        <v>6730</v>
      </c>
      <c r="F43" s="114">
        <v>6645</v>
      </c>
      <c r="G43" s="114">
        <v>6600</v>
      </c>
      <c r="H43" s="114">
        <v>6446</v>
      </c>
      <c r="I43" s="140">
        <v>6425</v>
      </c>
      <c r="J43" s="115">
        <v>305</v>
      </c>
      <c r="K43" s="116">
        <v>4.7470817120622568</v>
      </c>
    </row>
    <row r="44" spans="1:11" ht="14.1" customHeight="1" x14ac:dyDescent="0.2">
      <c r="A44" s="306">
        <v>53</v>
      </c>
      <c r="B44" s="307" t="s">
        <v>265</v>
      </c>
      <c r="C44" s="308"/>
      <c r="D44" s="113">
        <v>1.5554446234485262</v>
      </c>
      <c r="E44" s="115">
        <v>2742</v>
      </c>
      <c r="F44" s="114">
        <v>2728</v>
      </c>
      <c r="G44" s="114">
        <v>2734</v>
      </c>
      <c r="H44" s="114">
        <v>2696</v>
      </c>
      <c r="I44" s="140">
        <v>2657</v>
      </c>
      <c r="J44" s="115">
        <v>85</v>
      </c>
      <c r="K44" s="116">
        <v>3.1990967256304104</v>
      </c>
    </row>
    <row r="45" spans="1:11" ht="14.1" customHeight="1" x14ac:dyDescent="0.2">
      <c r="A45" s="306" t="s">
        <v>266</v>
      </c>
      <c r="B45" s="307" t="s">
        <v>267</v>
      </c>
      <c r="C45" s="308"/>
      <c r="D45" s="113">
        <v>1.4828345170293391</v>
      </c>
      <c r="E45" s="115">
        <v>2614</v>
      </c>
      <c r="F45" s="114">
        <v>2611</v>
      </c>
      <c r="G45" s="114">
        <v>2626</v>
      </c>
      <c r="H45" s="114">
        <v>2576</v>
      </c>
      <c r="I45" s="140">
        <v>2536</v>
      </c>
      <c r="J45" s="115">
        <v>78</v>
      </c>
      <c r="K45" s="116">
        <v>3.0757097791798107</v>
      </c>
    </row>
    <row r="46" spans="1:11" ht="14.1" customHeight="1" x14ac:dyDescent="0.2">
      <c r="A46" s="306">
        <v>54</v>
      </c>
      <c r="B46" s="307" t="s">
        <v>268</v>
      </c>
      <c r="C46" s="308"/>
      <c r="D46" s="113">
        <v>2.8936261940958907</v>
      </c>
      <c r="E46" s="115">
        <v>5101</v>
      </c>
      <c r="F46" s="114">
        <v>5114</v>
      </c>
      <c r="G46" s="114">
        <v>5223</v>
      </c>
      <c r="H46" s="114">
        <v>5280</v>
      </c>
      <c r="I46" s="140">
        <v>5150</v>
      </c>
      <c r="J46" s="115">
        <v>-49</v>
      </c>
      <c r="K46" s="116">
        <v>-0.95145631067961167</v>
      </c>
    </row>
    <row r="47" spans="1:11" ht="14.1" customHeight="1" x14ac:dyDescent="0.2">
      <c r="A47" s="306">
        <v>61</v>
      </c>
      <c r="B47" s="307" t="s">
        <v>269</v>
      </c>
      <c r="C47" s="308"/>
      <c r="D47" s="113">
        <v>2.7274171223707198</v>
      </c>
      <c r="E47" s="115">
        <v>4808</v>
      </c>
      <c r="F47" s="114">
        <v>4894</v>
      </c>
      <c r="G47" s="114">
        <v>4807</v>
      </c>
      <c r="H47" s="114">
        <v>4621</v>
      </c>
      <c r="I47" s="140">
        <v>4621</v>
      </c>
      <c r="J47" s="115">
        <v>187</v>
      </c>
      <c r="K47" s="116">
        <v>4.0467431291928158</v>
      </c>
    </row>
    <row r="48" spans="1:11" ht="14.1" customHeight="1" x14ac:dyDescent="0.2">
      <c r="A48" s="306">
        <v>62</v>
      </c>
      <c r="B48" s="307" t="s">
        <v>270</v>
      </c>
      <c r="C48" s="308"/>
      <c r="D48" s="113">
        <v>5.6000544575798141</v>
      </c>
      <c r="E48" s="115">
        <v>9872</v>
      </c>
      <c r="F48" s="114">
        <v>10158</v>
      </c>
      <c r="G48" s="114">
        <v>10137</v>
      </c>
      <c r="H48" s="114">
        <v>9962</v>
      </c>
      <c r="I48" s="140">
        <v>10066</v>
      </c>
      <c r="J48" s="115">
        <v>-194</v>
      </c>
      <c r="K48" s="116">
        <v>-1.9272799523147228</v>
      </c>
    </row>
    <row r="49" spans="1:11" ht="14.1" customHeight="1" x14ac:dyDescent="0.2">
      <c r="A49" s="306">
        <v>63</v>
      </c>
      <c r="B49" s="307" t="s">
        <v>271</v>
      </c>
      <c r="C49" s="308"/>
      <c r="D49" s="113">
        <v>1.6501781216673095</v>
      </c>
      <c r="E49" s="115">
        <v>2909</v>
      </c>
      <c r="F49" s="114">
        <v>2985</v>
      </c>
      <c r="G49" s="114">
        <v>3004</v>
      </c>
      <c r="H49" s="114">
        <v>3018</v>
      </c>
      <c r="I49" s="140">
        <v>2986</v>
      </c>
      <c r="J49" s="115">
        <v>-77</v>
      </c>
      <c r="K49" s="116">
        <v>-2.5787006028131279</v>
      </c>
    </row>
    <row r="50" spans="1:11" ht="14.1" customHeight="1" x14ac:dyDescent="0.2">
      <c r="A50" s="306" t="s">
        <v>272</v>
      </c>
      <c r="B50" s="307" t="s">
        <v>273</v>
      </c>
      <c r="C50" s="308"/>
      <c r="D50" s="113">
        <v>0.21783031925756166</v>
      </c>
      <c r="E50" s="115">
        <v>384</v>
      </c>
      <c r="F50" s="114">
        <v>390</v>
      </c>
      <c r="G50" s="114">
        <v>388</v>
      </c>
      <c r="H50" s="114">
        <v>382</v>
      </c>
      <c r="I50" s="140">
        <v>401</v>
      </c>
      <c r="J50" s="115">
        <v>-17</v>
      </c>
      <c r="K50" s="116">
        <v>-4.2394014962593518</v>
      </c>
    </row>
    <row r="51" spans="1:11" ht="14.1" customHeight="1" x14ac:dyDescent="0.2">
      <c r="A51" s="306" t="s">
        <v>274</v>
      </c>
      <c r="B51" s="307" t="s">
        <v>275</v>
      </c>
      <c r="C51" s="308"/>
      <c r="D51" s="113">
        <v>0.95981484422863106</v>
      </c>
      <c r="E51" s="115">
        <v>1692</v>
      </c>
      <c r="F51" s="114">
        <v>1733</v>
      </c>
      <c r="G51" s="114">
        <v>1753</v>
      </c>
      <c r="H51" s="114">
        <v>1793</v>
      </c>
      <c r="I51" s="140">
        <v>1726</v>
      </c>
      <c r="J51" s="115">
        <v>-34</v>
      </c>
      <c r="K51" s="116">
        <v>-1.969872537659328</v>
      </c>
    </row>
    <row r="52" spans="1:11" ht="14.1" customHeight="1" x14ac:dyDescent="0.2">
      <c r="A52" s="306">
        <v>71</v>
      </c>
      <c r="B52" s="307" t="s">
        <v>276</v>
      </c>
      <c r="C52" s="308"/>
      <c r="D52" s="113">
        <v>13.959292959088744</v>
      </c>
      <c r="E52" s="115">
        <v>24608</v>
      </c>
      <c r="F52" s="114">
        <v>24847</v>
      </c>
      <c r="G52" s="114">
        <v>24879</v>
      </c>
      <c r="H52" s="114">
        <v>24392</v>
      </c>
      <c r="I52" s="140">
        <v>24306</v>
      </c>
      <c r="J52" s="115">
        <v>302</v>
      </c>
      <c r="K52" s="116">
        <v>1.2424915658685098</v>
      </c>
    </row>
    <row r="53" spans="1:11" ht="14.1" customHeight="1" x14ac:dyDescent="0.2">
      <c r="A53" s="306" t="s">
        <v>277</v>
      </c>
      <c r="B53" s="307" t="s">
        <v>278</v>
      </c>
      <c r="C53" s="308"/>
      <c r="D53" s="113">
        <v>5.4752558371718365</v>
      </c>
      <c r="E53" s="115">
        <v>9652</v>
      </c>
      <c r="F53" s="114">
        <v>9732</v>
      </c>
      <c r="G53" s="114">
        <v>9696</v>
      </c>
      <c r="H53" s="114">
        <v>9491</v>
      </c>
      <c r="I53" s="140">
        <v>9475</v>
      </c>
      <c r="J53" s="115">
        <v>177</v>
      </c>
      <c r="K53" s="116">
        <v>1.8680738786279683</v>
      </c>
    </row>
    <row r="54" spans="1:11" ht="14.1" customHeight="1" x14ac:dyDescent="0.2">
      <c r="A54" s="306" t="s">
        <v>279</v>
      </c>
      <c r="B54" s="307" t="s">
        <v>280</v>
      </c>
      <c r="C54" s="308"/>
      <c r="D54" s="113">
        <v>6.9989335390619685</v>
      </c>
      <c r="E54" s="115">
        <v>12338</v>
      </c>
      <c r="F54" s="114">
        <v>12471</v>
      </c>
      <c r="G54" s="114">
        <v>12550</v>
      </c>
      <c r="H54" s="114">
        <v>12352</v>
      </c>
      <c r="I54" s="140">
        <v>12259</v>
      </c>
      <c r="J54" s="115">
        <v>79</v>
      </c>
      <c r="K54" s="116">
        <v>0.64442450444571331</v>
      </c>
    </row>
    <row r="55" spans="1:11" ht="14.1" customHeight="1" x14ac:dyDescent="0.2">
      <c r="A55" s="306">
        <v>72</v>
      </c>
      <c r="B55" s="307" t="s">
        <v>281</v>
      </c>
      <c r="C55" s="308"/>
      <c r="D55" s="113">
        <v>3.3156724376574163</v>
      </c>
      <c r="E55" s="115">
        <v>5845</v>
      </c>
      <c r="F55" s="114">
        <v>5904</v>
      </c>
      <c r="G55" s="114">
        <v>5906</v>
      </c>
      <c r="H55" s="114">
        <v>5837</v>
      </c>
      <c r="I55" s="140">
        <v>5755</v>
      </c>
      <c r="J55" s="115">
        <v>90</v>
      </c>
      <c r="K55" s="116">
        <v>1.5638575152041703</v>
      </c>
    </row>
    <row r="56" spans="1:11" ht="14.1" customHeight="1" x14ac:dyDescent="0.2">
      <c r="A56" s="306" t="s">
        <v>282</v>
      </c>
      <c r="B56" s="307" t="s">
        <v>283</v>
      </c>
      <c r="C56" s="308"/>
      <c r="D56" s="113">
        <v>1.6966939710921014</v>
      </c>
      <c r="E56" s="115">
        <v>2991</v>
      </c>
      <c r="F56" s="114">
        <v>3038</v>
      </c>
      <c r="G56" s="114">
        <v>3056</v>
      </c>
      <c r="H56" s="114">
        <v>3007</v>
      </c>
      <c r="I56" s="140">
        <v>2902</v>
      </c>
      <c r="J56" s="115">
        <v>89</v>
      </c>
      <c r="K56" s="116">
        <v>3.0668504479669192</v>
      </c>
    </row>
    <row r="57" spans="1:11" ht="14.1" customHeight="1" x14ac:dyDescent="0.2">
      <c r="A57" s="306" t="s">
        <v>284</v>
      </c>
      <c r="B57" s="307" t="s">
        <v>285</v>
      </c>
      <c r="C57" s="308"/>
      <c r="D57" s="113">
        <v>1.1997685552857889</v>
      </c>
      <c r="E57" s="115">
        <v>2115</v>
      </c>
      <c r="F57" s="114">
        <v>2113</v>
      </c>
      <c r="G57" s="114">
        <v>2071</v>
      </c>
      <c r="H57" s="114">
        <v>2079</v>
      </c>
      <c r="I57" s="140">
        <v>2097</v>
      </c>
      <c r="J57" s="115">
        <v>18</v>
      </c>
      <c r="K57" s="116">
        <v>0.85836909871244638</v>
      </c>
    </row>
    <row r="58" spans="1:11" ht="14.1" customHeight="1" x14ac:dyDescent="0.2">
      <c r="A58" s="306">
        <v>73</v>
      </c>
      <c r="B58" s="307" t="s">
        <v>286</v>
      </c>
      <c r="C58" s="308"/>
      <c r="D58" s="113">
        <v>3.0904676544666563</v>
      </c>
      <c r="E58" s="115">
        <v>5448</v>
      </c>
      <c r="F58" s="114">
        <v>5478</v>
      </c>
      <c r="G58" s="114">
        <v>5441</v>
      </c>
      <c r="H58" s="114">
        <v>5281</v>
      </c>
      <c r="I58" s="140">
        <v>5271</v>
      </c>
      <c r="J58" s="115">
        <v>177</v>
      </c>
      <c r="K58" s="116">
        <v>3.3579965850882187</v>
      </c>
    </row>
    <row r="59" spans="1:11" ht="14.1" customHeight="1" x14ac:dyDescent="0.2">
      <c r="A59" s="306" t="s">
        <v>287</v>
      </c>
      <c r="B59" s="307" t="s">
        <v>288</v>
      </c>
      <c r="C59" s="308"/>
      <c r="D59" s="113">
        <v>2.2696330920560004</v>
      </c>
      <c r="E59" s="115">
        <v>4001</v>
      </c>
      <c r="F59" s="114">
        <v>4016</v>
      </c>
      <c r="G59" s="114">
        <v>3999</v>
      </c>
      <c r="H59" s="114">
        <v>3873</v>
      </c>
      <c r="I59" s="140">
        <v>3868</v>
      </c>
      <c r="J59" s="115">
        <v>133</v>
      </c>
      <c r="K59" s="116">
        <v>3.4384694932781801</v>
      </c>
    </row>
    <row r="60" spans="1:11" ht="14.1" customHeight="1" x14ac:dyDescent="0.2">
      <c r="A60" s="306">
        <v>81</v>
      </c>
      <c r="B60" s="307" t="s">
        <v>289</v>
      </c>
      <c r="C60" s="308"/>
      <c r="D60" s="113">
        <v>7.875360214199814</v>
      </c>
      <c r="E60" s="115">
        <v>13883</v>
      </c>
      <c r="F60" s="114">
        <v>13999</v>
      </c>
      <c r="G60" s="114">
        <v>13999</v>
      </c>
      <c r="H60" s="114">
        <v>13849</v>
      </c>
      <c r="I60" s="140">
        <v>13907</v>
      </c>
      <c r="J60" s="115">
        <v>-24</v>
      </c>
      <c r="K60" s="116">
        <v>-0.172574962249227</v>
      </c>
    </row>
    <row r="61" spans="1:11" ht="14.1" customHeight="1" x14ac:dyDescent="0.2">
      <c r="A61" s="306" t="s">
        <v>290</v>
      </c>
      <c r="B61" s="307" t="s">
        <v>291</v>
      </c>
      <c r="C61" s="308"/>
      <c r="D61" s="113">
        <v>2.0461301082344399</v>
      </c>
      <c r="E61" s="115">
        <v>3607</v>
      </c>
      <c r="F61" s="114">
        <v>3655</v>
      </c>
      <c r="G61" s="114">
        <v>3682</v>
      </c>
      <c r="H61" s="114">
        <v>3547</v>
      </c>
      <c r="I61" s="140">
        <v>3617</v>
      </c>
      <c r="J61" s="115">
        <v>-10</v>
      </c>
      <c r="K61" s="116">
        <v>-0.27647221454243848</v>
      </c>
    </row>
    <row r="62" spans="1:11" ht="14.1" customHeight="1" x14ac:dyDescent="0.2">
      <c r="A62" s="306" t="s">
        <v>292</v>
      </c>
      <c r="B62" s="307" t="s">
        <v>293</v>
      </c>
      <c r="C62" s="308"/>
      <c r="D62" s="113">
        <v>3.3933879421842028</v>
      </c>
      <c r="E62" s="115">
        <v>5982</v>
      </c>
      <c r="F62" s="114">
        <v>6057</v>
      </c>
      <c r="G62" s="114">
        <v>6070</v>
      </c>
      <c r="H62" s="114">
        <v>6066</v>
      </c>
      <c r="I62" s="140">
        <v>6081</v>
      </c>
      <c r="J62" s="115">
        <v>-99</v>
      </c>
      <c r="K62" s="116">
        <v>-1.6280217069560927</v>
      </c>
    </row>
    <row r="63" spans="1:11" ht="14.1" customHeight="1" x14ac:dyDescent="0.2">
      <c r="A63" s="306"/>
      <c r="B63" s="307" t="s">
        <v>294</v>
      </c>
      <c r="C63" s="308"/>
      <c r="D63" s="113">
        <v>3.0337410088266661</v>
      </c>
      <c r="E63" s="115">
        <v>5348</v>
      </c>
      <c r="F63" s="114">
        <v>5429</v>
      </c>
      <c r="G63" s="114">
        <v>5428</v>
      </c>
      <c r="H63" s="114">
        <v>5453</v>
      </c>
      <c r="I63" s="140">
        <v>5471</v>
      </c>
      <c r="J63" s="115">
        <v>-123</v>
      </c>
      <c r="K63" s="116">
        <v>-2.248217876073844</v>
      </c>
    </row>
    <row r="64" spans="1:11" ht="14.1" customHeight="1" x14ac:dyDescent="0.2">
      <c r="A64" s="306" t="s">
        <v>295</v>
      </c>
      <c r="B64" s="307" t="s">
        <v>296</v>
      </c>
      <c r="C64" s="308"/>
      <c r="D64" s="113">
        <v>1.0244832202582197</v>
      </c>
      <c r="E64" s="115">
        <v>1806</v>
      </c>
      <c r="F64" s="114">
        <v>1793</v>
      </c>
      <c r="G64" s="114">
        <v>1781</v>
      </c>
      <c r="H64" s="114">
        <v>1777</v>
      </c>
      <c r="I64" s="140">
        <v>1759</v>
      </c>
      <c r="J64" s="115">
        <v>47</v>
      </c>
      <c r="K64" s="116">
        <v>2.6719727117680501</v>
      </c>
    </row>
    <row r="65" spans="1:11" ht="14.1" customHeight="1" x14ac:dyDescent="0.2">
      <c r="A65" s="306" t="s">
        <v>297</v>
      </c>
      <c r="B65" s="307" t="s">
        <v>298</v>
      </c>
      <c r="C65" s="308"/>
      <c r="D65" s="113">
        <v>0.66029815524948376</v>
      </c>
      <c r="E65" s="115">
        <v>1164</v>
      </c>
      <c r="F65" s="114">
        <v>1164</v>
      </c>
      <c r="G65" s="114">
        <v>1148</v>
      </c>
      <c r="H65" s="114">
        <v>1134</v>
      </c>
      <c r="I65" s="140">
        <v>1148</v>
      </c>
      <c r="J65" s="115">
        <v>16</v>
      </c>
      <c r="K65" s="116">
        <v>1.3937282229965158</v>
      </c>
    </row>
    <row r="66" spans="1:11" ht="14.1" customHeight="1" x14ac:dyDescent="0.2">
      <c r="A66" s="306">
        <v>82</v>
      </c>
      <c r="B66" s="307" t="s">
        <v>299</v>
      </c>
      <c r="C66" s="308"/>
      <c r="D66" s="113">
        <v>2.9815524948378753</v>
      </c>
      <c r="E66" s="115">
        <v>5256</v>
      </c>
      <c r="F66" s="114">
        <v>5361</v>
      </c>
      <c r="G66" s="114">
        <v>5267</v>
      </c>
      <c r="H66" s="114">
        <v>5206</v>
      </c>
      <c r="I66" s="140">
        <v>5192</v>
      </c>
      <c r="J66" s="115">
        <v>64</v>
      </c>
      <c r="K66" s="116">
        <v>1.2326656394453004</v>
      </c>
    </row>
    <row r="67" spans="1:11" ht="14.1" customHeight="1" x14ac:dyDescent="0.2">
      <c r="A67" s="306" t="s">
        <v>300</v>
      </c>
      <c r="B67" s="307" t="s">
        <v>301</v>
      </c>
      <c r="C67" s="308"/>
      <c r="D67" s="113">
        <v>2.1607179324272199</v>
      </c>
      <c r="E67" s="115">
        <v>3809</v>
      </c>
      <c r="F67" s="114">
        <v>3859</v>
      </c>
      <c r="G67" s="114">
        <v>3767</v>
      </c>
      <c r="H67" s="114">
        <v>3747</v>
      </c>
      <c r="I67" s="140">
        <v>3726</v>
      </c>
      <c r="J67" s="115">
        <v>83</v>
      </c>
      <c r="K67" s="116">
        <v>2.2275899087493292</v>
      </c>
    </row>
    <row r="68" spans="1:11" ht="14.1" customHeight="1" x14ac:dyDescent="0.2">
      <c r="A68" s="306" t="s">
        <v>302</v>
      </c>
      <c r="B68" s="307" t="s">
        <v>303</v>
      </c>
      <c r="C68" s="308"/>
      <c r="D68" s="113">
        <v>0.4396315037099226</v>
      </c>
      <c r="E68" s="115">
        <v>775</v>
      </c>
      <c r="F68" s="114">
        <v>806</v>
      </c>
      <c r="G68" s="114">
        <v>803</v>
      </c>
      <c r="H68" s="114">
        <v>784</v>
      </c>
      <c r="I68" s="140">
        <v>785</v>
      </c>
      <c r="J68" s="115">
        <v>-10</v>
      </c>
      <c r="K68" s="116">
        <v>-1.2738853503184713</v>
      </c>
    </row>
    <row r="69" spans="1:11" ht="14.1" customHeight="1" x14ac:dyDescent="0.2">
      <c r="A69" s="306">
        <v>83</v>
      </c>
      <c r="B69" s="307" t="s">
        <v>304</v>
      </c>
      <c r="C69" s="308"/>
      <c r="D69" s="113">
        <v>4.8977785845567379</v>
      </c>
      <c r="E69" s="115">
        <v>8634</v>
      </c>
      <c r="F69" s="114">
        <v>8658</v>
      </c>
      <c r="G69" s="114">
        <v>8547</v>
      </c>
      <c r="H69" s="114">
        <v>8300</v>
      </c>
      <c r="I69" s="140">
        <v>8305</v>
      </c>
      <c r="J69" s="115">
        <v>329</v>
      </c>
      <c r="K69" s="116">
        <v>3.9614689945815775</v>
      </c>
    </row>
    <row r="70" spans="1:11" ht="14.1" customHeight="1" x14ac:dyDescent="0.2">
      <c r="A70" s="306" t="s">
        <v>305</v>
      </c>
      <c r="B70" s="307" t="s">
        <v>306</v>
      </c>
      <c r="C70" s="308"/>
      <c r="D70" s="113">
        <v>4.1240271380272739</v>
      </c>
      <c r="E70" s="115">
        <v>7270</v>
      </c>
      <c r="F70" s="114">
        <v>7280</v>
      </c>
      <c r="G70" s="114">
        <v>7192</v>
      </c>
      <c r="H70" s="114">
        <v>7003</v>
      </c>
      <c r="I70" s="140">
        <v>7015</v>
      </c>
      <c r="J70" s="115">
        <v>255</v>
      </c>
      <c r="K70" s="116">
        <v>3.6350677120456165</v>
      </c>
    </row>
    <row r="71" spans="1:11" ht="14.1" customHeight="1" x14ac:dyDescent="0.2">
      <c r="A71" s="306"/>
      <c r="B71" s="307" t="s">
        <v>307</v>
      </c>
      <c r="C71" s="308"/>
      <c r="D71" s="113">
        <v>2.0206031176964445</v>
      </c>
      <c r="E71" s="115">
        <v>3562</v>
      </c>
      <c r="F71" s="114">
        <v>3581</v>
      </c>
      <c r="G71" s="114">
        <v>3517</v>
      </c>
      <c r="H71" s="114">
        <v>3377</v>
      </c>
      <c r="I71" s="140">
        <v>3393</v>
      </c>
      <c r="J71" s="115">
        <v>169</v>
      </c>
      <c r="K71" s="116">
        <v>4.9808429118773949</v>
      </c>
    </row>
    <row r="72" spans="1:11" ht="14.1" customHeight="1" x14ac:dyDescent="0.2">
      <c r="A72" s="306">
        <v>84</v>
      </c>
      <c r="B72" s="307" t="s">
        <v>308</v>
      </c>
      <c r="C72" s="308"/>
      <c r="D72" s="113">
        <v>2.2798438882711989</v>
      </c>
      <c r="E72" s="115">
        <v>4019</v>
      </c>
      <c r="F72" s="114">
        <v>4131</v>
      </c>
      <c r="G72" s="114">
        <v>4037</v>
      </c>
      <c r="H72" s="114">
        <v>4042</v>
      </c>
      <c r="I72" s="140">
        <v>3982</v>
      </c>
      <c r="J72" s="115">
        <v>37</v>
      </c>
      <c r="K72" s="116">
        <v>0.92918131592164743</v>
      </c>
    </row>
    <row r="73" spans="1:11" ht="14.1" customHeight="1" x14ac:dyDescent="0.2">
      <c r="A73" s="306" t="s">
        <v>309</v>
      </c>
      <c r="B73" s="307" t="s">
        <v>310</v>
      </c>
      <c r="C73" s="308"/>
      <c r="D73" s="113">
        <v>0.69773774137187716</v>
      </c>
      <c r="E73" s="115">
        <v>1230</v>
      </c>
      <c r="F73" s="114">
        <v>1220</v>
      </c>
      <c r="G73" s="114">
        <v>1204</v>
      </c>
      <c r="H73" s="114">
        <v>1219</v>
      </c>
      <c r="I73" s="140">
        <v>1214</v>
      </c>
      <c r="J73" s="115">
        <v>16</v>
      </c>
      <c r="K73" s="116">
        <v>1.3179571663920921</v>
      </c>
    </row>
    <row r="74" spans="1:11" ht="14.1" customHeight="1" x14ac:dyDescent="0.2">
      <c r="A74" s="306" t="s">
        <v>311</v>
      </c>
      <c r="B74" s="307" t="s">
        <v>312</v>
      </c>
      <c r="C74" s="308"/>
      <c r="D74" s="113">
        <v>0.34206167320913977</v>
      </c>
      <c r="E74" s="115">
        <v>603</v>
      </c>
      <c r="F74" s="114">
        <v>619</v>
      </c>
      <c r="G74" s="114">
        <v>617</v>
      </c>
      <c r="H74" s="114">
        <v>600</v>
      </c>
      <c r="I74" s="140">
        <v>583</v>
      </c>
      <c r="J74" s="115">
        <v>20</v>
      </c>
      <c r="K74" s="116">
        <v>3.4305317324185247</v>
      </c>
    </row>
    <row r="75" spans="1:11" ht="14.1" customHeight="1" x14ac:dyDescent="0.2">
      <c r="A75" s="306" t="s">
        <v>313</v>
      </c>
      <c r="B75" s="307" t="s">
        <v>314</v>
      </c>
      <c r="C75" s="308"/>
      <c r="D75" s="113">
        <v>0.7226974654534728</v>
      </c>
      <c r="E75" s="115">
        <v>1274</v>
      </c>
      <c r="F75" s="114">
        <v>1341</v>
      </c>
      <c r="G75" s="114">
        <v>1277</v>
      </c>
      <c r="H75" s="114">
        <v>1314</v>
      </c>
      <c r="I75" s="140">
        <v>1277</v>
      </c>
      <c r="J75" s="115">
        <v>-3</v>
      </c>
      <c r="K75" s="116">
        <v>-0.23492560689115113</v>
      </c>
    </row>
    <row r="76" spans="1:11" ht="14.1" customHeight="1" x14ac:dyDescent="0.2">
      <c r="A76" s="306">
        <v>91</v>
      </c>
      <c r="B76" s="307" t="s">
        <v>315</v>
      </c>
      <c r="C76" s="308"/>
      <c r="D76" s="113">
        <v>0.41126818088992761</v>
      </c>
      <c r="E76" s="115">
        <v>725</v>
      </c>
      <c r="F76" s="114">
        <v>727</v>
      </c>
      <c r="G76" s="114">
        <v>725</v>
      </c>
      <c r="H76" s="114">
        <v>726</v>
      </c>
      <c r="I76" s="140">
        <v>731</v>
      </c>
      <c r="J76" s="115">
        <v>-6</v>
      </c>
      <c r="K76" s="116">
        <v>-0.82079343365253077</v>
      </c>
    </row>
    <row r="77" spans="1:11" ht="14.1" customHeight="1" x14ac:dyDescent="0.2">
      <c r="A77" s="306">
        <v>92</v>
      </c>
      <c r="B77" s="307" t="s">
        <v>316</v>
      </c>
      <c r="C77" s="308"/>
      <c r="D77" s="113">
        <v>2.2492114996256043</v>
      </c>
      <c r="E77" s="115">
        <v>3965</v>
      </c>
      <c r="F77" s="114">
        <v>3947</v>
      </c>
      <c r="G77" s="114">
        <v>3941</v>
      </c>
      <c r="H77" s="114">
        <v>3949</v>
      </c>
      <c r="I77" s="140">
        <v>3944</v>
      </c>
      <c r="J77" s="115">
        <v>21</v>
      </c>
      <c r="K77" s="116">
        <v>0.53245436105476673</v>
      </c>
    </row>
    <row r="78" spans="1:11" ht="14.1" customHeight="1" x14ac:dyDescent="0.2">
      <c r="A78" s="306">
        <v>93</v>
      </c>
      <c r="B78" s="307" t="s">
        <v>317</v>
      </c>
      <c r="C78" s="308"/>
      <c r="D78" s="113">
        <v>6.6370175398788325E-2</v>
      </c>
      <c r="E78" s="115">
        <v>117</v>
      </c>
      <c r="F78" s="114">
        <v>125</v>
      </c>
      <c r="G78" s="114">
        <v>129</v>
      </c>
      <c r="H78" s="114">
        <v>130</v>
      </c>
      <c r="I78" s="140">
        <v>131</v>
      </c>
      <c r="J78" s="115">
        <v>-14</v>
      </c>
      <c r="K78" s="116">
        <v>-10.687022900763358</v>
      </c>
    </row>
    <row r="79" spans="1:11" ht="14.1" customHeight="1" x14ac:dyDescent="0.2">
      <c r="A79" s="306">
        <v>94</v>
      </c>
      <c r="B79" s="307" t="s">
        <v>318</v>
      </c>
      <c r="C79" s="308"/>
      <c r="D79" s="113">
        <v>0.26774976742075285</v>
      </c>
      <c r="E79" s="115">
        <v>472</v>
      </c>
      <c r="F79" s="114">
        <v>486</v>
      </c>
      <c r="G79" s="114">
        <v>486</v>
      </c>
      <c r="H79" s="114">
        <v>428</v>
      </c>
      <c r="I79" s="140">
        <v>435</v>
      </c>
      <c r="J79" s="115">
        <v>37</v>
      </c>
      <c r="K79" s="116">
        <v>8.5057471264367823</v>
      </c>
    </row>
    <row r="80" spans="1:11" ht="14.1" customHeight="1" x14ac:dyDescent="0.2">
      <c r="A80" s="306" t="s">
        <v>319</v>
      </c>
      <c r="B80" s="307" t="s">
        <v>320</v>
      </c>
      <c r="C80" s="308"/>
      <c r="D80" s="113">
        <v>2.836332281999501E-3</v>
      </c>
      <c r="E80" s="115">
        <v>5</v>
      </c>
      <c r="F80" s="114">
        <v>6</v>
      </c>
      <c r="G80" s="114">
        <v>6</v>
      </c>
      <c r="H80" s="114">
        <v>6</v>
      </c>
      <c r="I80" s="140">
        <v>7</v>
      </c>
      <c r="J80" s="115">
        <v>-2</v>
      </c>
      <c r="K80" s="116">
        <v>-28.571428571428573</v>
      </c>
    </row>
    <row r="81" spans="1:11" ht="14.1" customHeight="1" x14ac:dyDescent="0.2">
      <c r="A81" s="310" t="s">
        <v>321</v>
      </c>
      <c r="B81" s="311" t="s">
        <v>224</v>
      </c>
      <c r="C81" s="312"/>
      <c r="D81" s="125">
        <v>0.15089287740237345</v>
      </c>
      <c r="E81" s="143">
        <v>266</v>
      </c>
      <c r="F81" s="144">
        <v>272</v>
      </c>
      <c r="G81" s="144">
        <v>276</v>
      </c>
      <c r="H81" s="144">
        <v>246</v>
      </c>
      <c r="I81" s="145">
        <v>283</v>
      </c>
      <c r="J81" s="143">
        <v>-17</v>
      </c>
      <c r="K81" s="146">
        <v>-6.0070671378091873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33713</v>
      </c>
      <c r="E12" s="114">
        <v>35078</v>
      </c>
      <c r="F12" s="114">
        <v>35125</v>
      </c>
      <c r="G12" s="114">
        <v>35506</v>
      </c>
      <c r="H12" s="140">
        <v>35054</v>
      </c>
      <c r="I12" s="115">
        <v>-1341</v>
      </c>
      <c r="J12" s="116">
        <v>-3.8255263308039025</v>
      </c>
      <c r="K12"/>
      <c r="L12"/>
      <c r="M12"/>
      <c r="N12"/>
      <c r="O12"/>
      <c r="P12"/>
    </row>
    <row r="13" spans="1:16" s="110" customFormat="1" ht="14.45" customHeight="1" x14ac:dyDescent="0.2">
      <c r="A13" s="120" t="s">
        <v>105</v>
      </c>
      <c r="B13" s="119" t="s">
        <v>106</v>
      </c>
      <c r="C13" s="113">
        <v>41.378696645211043</v>
      </c>
      <c r="D13" s="115">
        <v>13950</v>
      </c>
      <c r="E13" s="114">
        <v>14397</v>
      </c>
      <c r="F13" s="114">
        <v>14386</v>
      </c>
      <c r="G13" s="114">
        <v>14460</v>
      </c>
      <c r="H13" s="140">
        <v>14312</v>
      </c>
      <c r="I13" s="115">
        <v>-362</v>
      </c>
      <c r="J13" s="116">
        <v>-2.5293460033538291</v>
      </c>
      <c r="K13"/>
      <c r="L13"/>
      <c r="M13"/>
      <c r="N13"/>
      <c r="O13"/>
      <c r="P13"/>
    </row>
    <row r="14" spans="1:16" s="110" customFormat="1" ht="14.45" customHeight="1" x14ac:dyDescent="0.2">
      <c r="A14" s="120"/>
      <c r="B14" s="119" t="s">
        <v>107</v>
      </c>
      <c r="C14" s="113">
        <v>58.621303354788957</v>
      </c>
      <c r="D14" s="115">
        <v>19763</v>
      </c>
      <c r="E14" s="114">
        <v>20681</v>
      </c>
      <c r="F14" s="114">
        <v>20739</v>
      </c>
      <c r="G14" s="114">
        <v>21046</v>
      </c>
      <c r="H14" s="140">
        <v>20742</v>
      </c>
      <c r="I14" s="115">
        <v>-979</v>
      </c>
      <c r="J14" s="116">
        <v>-4.7198920065567451</v>
      </c>
      <c r="K14"/>
      <c r="L14"/>
      <c r="M14"/>
      <c r="N14"/>
      <c r="O14"/>
      <c r="P14"/>
    </row>
    <row r="15" spans="1:16" s="110" customFormat="1" ht="14.45" customHeight="1" x14ac:dyDescent="0.2">
      <c r="A15" s="118" t="s">
        <v>105</v>
      </c>
      <c r="B15" s="121" t="s">
        <v>108</v>
      </c>
      <c r="C15" s="113">
        <v>15.014979384807047</v>
      </c>
      <c r="D15" s="115">
        <v>5062</v>
      </c>
      <c r="E15" s="114">
        <v>5297</v>
      </c>
      <c r="F15" s="114">
        <v>5276</v>
      </c>
      <c r="G15" s="114">
        <v>5597</v>
      </c>
      <c r="H15" s="140">
        <v>5380</v>
      </c>
      <c r="I15" s="115">
        <v>-318</v>
      </c>
      <c r="J15" s="116">
        <v>-5.9107806691449811</v>
      </c>
      <c r="K15"/>
      <c r="L15"/>
      <c r="M15"/>
      <c r="N15"/>
      <c r="O15"/>
      <c r="P15"/>
    </row>
    <row r="16" spans="1:16" s="110" customFormat="1" ht="14.45" customHeight="1" x14ac:dyDescent="0.2">
      <c r="A16" s="118"/>
      <c r="B16" s="121" t="s">
        <v>109</v>
      </c>
      <c r="C16" s="113">
        <v>51.179070388277516</v>
      </c>
      <c r="D16" s="115">
        <v>17254</v>
      </c>
      <c r="E16" s="114">
        <v>18123</v>
      </c>
      <c r="F16" s="114">
        <v>18203</v>
      </c>
      <c r="G16" s="114">
        <v>18315</v>
      </c>
      <c r="H16" s="140">
        <v>18191</v>
      </c>
      <c r="I16" s="115">
        <v>-937</v>
      </c>
      <c r="J16" s="116">
        <v>-5.1508987961079651</v>
      </c>
      <c r="K16"/>
      <c r="L16"/>
      <c r="M16"/>
      <c r="N16"/>
      <c r="O16"/>
      <c r="P16"/>
    </row>
    <row r="17" spans="1:16" s="110" customFormat="1" ht="14.45" customHeight="1" x14ac:dyDescent="0.2">
      <c r="A17" s="118"/>
      <c r="B17" s="121" t="s">
        <v>110</v>
      </c>
      <c r="C17" s="113">
        <v>19.541423189867409</v>
      </c>
      <c r="D17" s="115">
        <v>6588</v>
      </c>
      <c r="E17" s="114">
        <v>6724</v>
      </c>
      <c r="F17" s="114">
        <v>6764</v>
      </c>
      <c r="G17" s="114">
        <v>6773</v>
      </c>
      <c r="H17" s="140">
        <v>6761</v>
      </c>
      <c r="I17" s="115">
        <v>-173</v>
      </c>
      <c r="J17" s="116">
        <v>-2.5587930779470494</v>
      </c>
      <c r="K17"/>
      <c r="L17"/>
      <c r="M17"/>
      <c r="N17"/>
      <c r="O17"/>
      <c r="P17"/>
    </row>
    <row r="18" spans="1:16" s="110" customFormat="1" ht="14.45" customHeight="1" x14ac:dyDescent="0.2">
      <c r="A18" s="120"/>
      <c r="B18" s="121" t="s">
        <v>111</v>
      </c>
      <c r="C18" s="113">
        <v>14.264527037048023</v>
      </c>
      <c r="D18" s="115">
        <v>4809</v>
      </c>
      <c r="E18" s="114">
        <v>4934</v>
      </c>
      <c r="F18" s="114">
        <v>4882</v>
      </c>
      <c r="G18" s="114">
        <v>4821</v>
      </c>
      <c r="H18" s="140">
        <v>4722</v>
      </c>
      <c r="I18" s="115">
        <v>87</v>
      </c>
      <c r="J18" s="116">
        <v>1.8424396442185516</v>
      </c>
      <c r="K18"/>
      <c r="L18"/>
      <c r="M18"/>
      <c r="N18"/>
      <c r="O18"/>
      <c r="P18"/>
    </row>
    <row r="19" spans="1:16" s="110" customFormat="1" ht="14.45" customHeight="1" x14ac:dyDescent="0.2">
      <c r="A19" s="120"/>
      <c r="B19" s="121" t="s">
        <v>112</v>
      </c>
      <c r="C19" s="113">
        <v>1.4148844659330229</v>
      </c>
      <c r="D19" s="115">
        <v>477</v>
      </c>
      <c r="E19" s="114">
        <v>494</v>
      </c>
      <c r="F19" s="114">
        <v>499</v>
      </c>
      <c r="G19" s="114">
        <v>445</v>
      </c>
      <c r="H19" s="140">
        <v>433</v>
      </c>
      <c r="I19" s="115">
        <v>44</v>
      </c>
      <c r="J19" s="116">
        <v>10.161662817551964</v>
      </c>
      <c r="K19"/>
      <c r="L19"/>
      <c r="M19"/>
      <c r="N19"/>
      <c r="O19"/>
      <c r="P19"/>
    </row>
    <row r="20" spans="1:16" s="110" customFormat="1" ht="14.45" customHeight="1" x14ac:dyDescent="0.2">
      <c r="A20" s="120" t="s">
        <v>113</v>
      </c>
      <c r="B20" s="119" t="s">
        <v>116</v>
      </c>
      <c r="C20" s="113">
        <v>81.745914039094714</v>
      </c>
      <c r="D20" s="115">
        <v>27559</v>
      </c>
      <c r="E20" s="114">
        <v>28701</v>
      </c>
      <c r="F20" s="114">
        <v>28697</v>
      </c>
      <c r="G20" s="114">
        <v>29083</v>
      </c>
      <c r="H20" s="140">
        <v>28629</v>
      </c>
      <c r="I20" s="115">
        <v>-1070</v>
      </c>
      <c r="J20" s="116">
        <v>-3.7374689999650705</v>
      </c>
      <c r="K20"/>
      <c r="L20"/>
      <c r="M20"/>
      <c r="N20"/>
      <c r="O20"/>
      <c r="P20"/>
    </row>
    <row r="21" spans="1:16" s="110" customFormat="1" ht="14.45" customHeight="1" x14ac:dyDescent="0.2">
      <c r="A21" s="123"/>
      <c r="B21" s="124" t="s">
        <v>117</v>
      </c>
      <c r="C21" s="125">
        <v>17.942633405511227</v>
      </c>
      <c r="D21" s="143">
        <v>6049</v>
      </c>
      <c r="E21" s="144">
        <v>6270</v>
      </c>
      <c r="F21" s="144">
        <v>6326</v>
      </c>
      <c r="G21" s="144">
        <v>6317</v>
      </c>
      <c r="H21" s="145">
        <v>6307</v>
      </c>
      <c r="I21" s="143">
        <v>-258</v>
      </c>
      <c r="J21" s="146">
        <v>-4.0906928809259551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40262</v>
      </c>
      <c r="E56" s="114">
        <v>42222</v>
      </c>
      <c r="F56" s="114">
        <v>42320</v>
      </c>
      <c r="G56" s="114">
        <v>42799</v>
      </c>
      <c r="H56" s="140">
        <v>42342</v>
      </c>
      <c r="I56" s="115">
        <v>-2080</v>
      </c>
      <c r="J56" s="116">
        <v>-4.9123801426479616</v>
      </c>
      <c r="K56"/>
      <c r="L56"/>
      <c r="M56"/>
      <c r="N56"/>
      <c r="O56"/>
      <c r="P56"/>
    </row>
    <row r="57" spans="1:16" s="110" customFormat="1" ht="14.45" customHeight="1" x14ac:dyDescent="0.2">
      <c r="A57" s="120" t="s">
        <v>105</v>
      </c>
      <c r="B57" s="119" t="s">
        <v>106</v>
      </c>
      <c r="C57" s="113">
        <v>41.224976404550198</v>
      </c>
      <c r="D57" s="115">
        <v>16598</v>
      </c>
      <c r="E57" s="114">
        <v>17438</v>
      </c>
      <c r="F57" s="114">
        <v>17427</v>
      </c>
      <c r="G57" s="114">
        <v>17620</v>
      </c>
      <c r="H57" s="140">
        <v>17359</v>
      </c>
      <c r="I57" s="115">
        <v>-761</v>
      </c>
      <c r="J57" s="116">
        <v>-4.383893081398698</v>
      </c>
    </row>
    <row r="58" spans="1:16" s="110" customFormat="1" ht="14.45" customHeight="1" x14ac:dyDescent="0.2">
      <c r="A58" s="120"/>
      <c r="B58" s="119" t="s">
        <v>107</v>
      </c>
      <c r="C58" s="113">
        <v>58.775023595449802</v>
      </c>
      <c r="D58" s="115">
        <v>23664</v>
      </c>
      <c r="E58" s="114">
        <v>24784</v>
      </c>
      <c r="F58" s="114">
        <v>24893</v>
      </c>
      <c r="G58" s="114">
        <v>25179</v>
      </c>
      <c r="H58" s="140">
        <v>24983</v>
      </c>
      <c r="I58" s="115">
        <v>-1319</v>
      </c>
      <c r="J58" s="116">
        <v>-5.2795901212824718</v>
      </c>
    </row>
    <row r="59" spans="1:16" s="110" customFormat="1" ht="14.45" customHeight="1" x14ac:dyDescent="0.2">
      <c r="A59" s="118" t="s">
        <v>105</v>
      </c>
      <c r="B59" s="121" t="s">
        <v>108</v>
      </c>
      <c r="C59" s="113">
        <v>16.228702001887637</v>
      </c>
      <c r="D59" s="115">
        <v>6534</v>
      </c>
      <c r="E59" s="114">
        <v>6929</v>
      </c>
      <c r="F59" s="114">
        <v>6883</v>
      </c>
      <c r="G59" s="114">
        <v>7310</v>
      </c>
      <c r="H59" s="140">
        <v>7099</v>
      </c>
      <c r="I59" s="115">
        <v>-565</v>
      </c>
      <c r="J59" s="116">
        <v>-7.9588674461191715</v>
      </c>
    </row>
    <row r="60" spans="1:16" s="110" customFormat="1" ht="14.45" customHeight="1" x14ac:dyDescent="0.2">
      <c r="A60" s="118"/>
      <c r="B60" s="121" t="s">
        <v>109</v>
      </c>
      <c r="C60" s="113">
        <v>52.6575927673737</v>
      </c>
      <c r="D60" s="115">
        <v>21201</v>
      </c>
      <c r="E60" s="114">
        <v>22414</v>
      </c>
      <c r="F60" s="114">
        <v>22561</v>
      </c>
      <c r="G60" s="114">
        <v>22702</v>
      </c>
      <c r="H60" s="140">
        <v>22571</v>
      </c>
      <c r="I60" s="115">
        <v>-1370</v>
      </c>
      <c r="J60" s="116">
        <v>-6.0697355013069867</v>
      </c>
    </row>
    <row r="61" spans="1:16" s="110" customFormat="1" ht="14.45" customHeight="1" x14ac:dyDescent="0.2">
      <c r="A61" s="118"/>
      <c r="B61" s="121" t="s">
        <v>110</v>
      </c>
      <c r="C61" s="113">
        <v>18.493865183051017</v>
      </c>
      <c r="D61" s="115">
        <v>7446</v>
      </c>
      <c r="E61" s="114">
        <v>7560</v>
      </c>
      <c r="F61" s="114">
        <v>7612</v>
      </c>
      <c r="G61" s="114">
        <v>7595</v>
      </c>
      <c r="H61" s="140">
        <v>7545</v>
      </c>
      <c r="I61" s="115">
        <v>-99</v>
      </c>
      <c r="J61" s="116">
        <v>-1.312127236580517</v>
      </c>
    </row>
    <row r="62" spans="1:16" s="110" customFormat="1" ht="14.45" customHeight="1" x14ac:dyDescent="0.2">
      <c r="A62" s="120"/>
      <c r="B62" s="121" t="s">
        <v>111</v>
      </c>
      <c r="C62" s="113">
        <v>12.619840047687646</v>
      </c>
      <c r="D62" s="115">
        <v>5081</v>
      </c>
      <c r="E62" s="114">
        <v>5319</v>
      </c>
      <c r="F62" s="114">
        <v>5264</v>
      </c>
      <c r="G62" s="114">
        <v>5192</v>
      </c>
      <c r="H62" s="140">
        <v>5127</v>
      </c>
      <c r="I62" s="115">
        <v>-46</v>
      </c>
      <c r="J62" s="116">
        <v>-0.89721084454846889</v>
      </c>
    </row>
    <row r="63" spans="1:16" s="110" customFormat="1" ht="14.45" customHeight="1" x14ac:dyDescent="0.2">
      <c r="A63" s="120"/>
      <c r="B63" s="121" t="s">
        <v>112</v>
      </c>
      <c r="C63" s="113">
        <v>1.2816054840792808</v>
      </c>
      <c r="D63" s="115">
        <v>516</v>
      </c>
      <c r="E63" s="114">
        <v>529</v>
      </c>
      <c r="F63" s="114">
        <v>555</v>
      </c>
      <c r="G63" s="114">
        <v>477</v>
      </c>
      <c r="H63" s="140">
        <v>484</v>
      </c>
      <c r="I63" s="115">
        <v>32</v>
      </c>
      <c r="J63" s="116">
        <v>6.6115702479338845</v>
      </c>
    </row>
    <row r="64" spans="1:16" s="110" customFormat="1" ht="14.45" customHeight="1" x14ac:dyDescent="0.2">
      <c r="A64" s="120" t="s">
        <v>113</v>
      </c>
      <c r="B64" s="119" t="s">
        <v>116</v>
      </c>
      <c r="C64" s="113">
        <v>79.516665838756154</v>
      </c>
      <c r="D64" s="115">
        <v>32015</v>
      </c>
      <c r="E64" s="114">
        <v>33536</v>
      </c>
      <c r="F64" s="114">
        <v>33603</v>
      </c>
      <c r="G64" s="114">
        <v>34094</v>
      </c>
      <c r="H64" s="140">
        <v>33647</v>
      </c>
      <c r="I64" s="115">
        <v>-1632</v>
      </c>
      <c r="J64" s="116">
        <v>-4.8503581299967307</v>
      </c>
    </row>
    <row r="65" spans="1:10" s="110" customFormat="1" ht="14.45" customHeight="1" x14ac:dyDescent="0.2">
      <c r="A65" s="123"/>
      <c r="B65" s="124" t="s">
        <v>117</v>
      </c>
      <c r="C65" s="125">
        <v>20.143062937757687</v>
      </c>
      <c r="D65" s="143">
        <v>8110</v>
      </c>
      <c r="E65" s="144">
        <v>8547</v>
      </c>
      <c r="F65" s="144">
        <v>8583</v>
      </c>
      <c r="G65" s="144">
        <v>8580</v>
      </c>
      <c r="H65" s="145">
        <v>8562</v>
      </c>
      <c r="I65" s="143">
        <v>-452</v>
      </c>
      <c r="J65" s="146">
        <v>-5.2791403877598695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33713</v>
      </c>
      <c r="G11" s="114">
        <v>35078</v>
      </c>
      <c r="H11" s="114">
        <v>35125</v>
      </c>
      <c r="I11" s="114">
        <v>35506</v>
      </c>
      <c r="J11" s="140">
        <v>35054</v>
      </c>
      <c r="K11" s="114">
        <v>-1341</v>
      </c>
      <c r="L11" s="116">
        <v>-3.8255263308039025</v>
      </c>
    </row>
    <row r="12" spans="1:17" s="110" customFormat="1" ht="24" customHeight="1" x14ac:dyDescent="0.2">
      <c r="A12" s="606" t="s">
        <v>185</v>
      </c>
      <c r="B12" s="607"/>
      <c r="C12" s="607"/>
      <c r="D12" s="608"/>
      <c r="E12" s="113">
        <v>41.378696645211043</v>
      </c>
      <c r="F12" s="115">
        <v>13950</v>
      </c>
      <c r="G12" s="114">
        <v>14397</v>
      </c>
      <c r="H12" s="114">
        <v>14386</v>
      </c>
      <c r="I12" s="114">
        <v>14460</v>
      </c>
      <c r="J12" s="140">
        <v>14312</v>
      </c>
      <c r="K12" s="114">
        <v>-362</v>
      </c>
      <c r="L12" s="116">
        <v>-2.5293460033538291</v>
      </c>
    </row>
    <row r="13" spans="1:17" s="110" customFormat="1" ht="15" customHeight="1" x14ac:dyDescent="0.2">
      <c r="A13" s="120"/>
      <c r="B13" s="609" t="s">
        <v>107</v>
      </c>
      <c r="C13" s="609"/>
      <c r="E13" s="113">
        <v>58.621303354788957</v>
      </c>
      <c r="F13" s="115">
        <v>19763</v>
      </c>
      <c r="G13" s="114">
        <v>20681</v>
      </c>
      <c r="H13" s="114">
        <v>20739</v>
      </c>
      <c r="I13" s="114">
        <v>21046</v>
      </c>
      <c r="J13" s="140">
        <v>20742</v>
      </c>
      <c r="K13" s="114">
        <v>-979</v>
      </c>
      <c r="L13" s="116">
        <v>-4.7198920065567451</v>
      </c>
    </row>
    <row r="14" spans="1:17" s="110" customFormat="1" ht="22.5" customHeight="1" x14ac:dyDescent="0.2">
      <c r="A14" s="606" t="s">
        <v>186</v>
      </c>
      <c r="B14" s="607"/>
      <c r="C14" s="607"/>
      <c r="D14" s="608"/>
      <c r="E14" s="113">
        <v>15.014979384807047</v>
      </c>
      <c r="F14" s="115">
        <v>5062</v>
      </c>
      <c r="G14" s="114">
        <v>5297</v>
      </c>
      <c r="H14" s="114">
        <v>5276</v>
      </c>
      <c r="I14" s="114">
        <v>5597</v>
      </c>
      <c r="J14" s="140">
        <v>5380</v>
      </c>
      <c r="K14" s="114">
        <v>-318</v>
      </c>
      <c r="L14" s="116">
        <v>-5.9107806691449811</v>
      </c>
    </row>
    <row r="15" spans="1:17" s="110" customFormat="1" ht="15" customHeight="1" x14ac:dyDescent="0.2">
      <c r="A15" s="120"/>
      <c r="B15" s="119"/>
      <c r="C15" s="258" t="s">
        <v>106</v>
      </c>
      <c r="E15" s="113">
        <v>50.375345713156854</v>
      </c>
      <c r="F15" s="115">
        <v>2550</v>
      </c>
      <c r="G15" s="114">
        <v>2647</v>
      </c>
      <c r="H15" s="114">
        <v>2644</v>
      </c>
      <c r="I15" s="114">
        <v>2814</v>
      </c>
      <c r="J15" s="140">
        <v>2710</v>
      </c>
      <c r="K15" s="114">
        <v>-160</v>
      </c>
      <c r="L15" s="116">
        <v>-5.9040590405904059</v>
      </c>
    </row>
    <row r="16" spans="1:17" s="110" customFormat="1" ht="15" customHeight="1" x14ac:dyDescent="0.2">
      <c r="A16" s="120"/>
      <c r="B16" s="119"/>
      <c r="C16" s="258" t="s">
        <v>107</v>
      </c>
      <c r="E16" s="113">
        <v>49.624654286843146</v>
      </c>
      <c r="F16" s="115">
        <v>2512</v>
      </c>
      <c r="G16" s="114">
        <v>2650</v>
      </c>
      <c r="H16" s="114">
        <v>2632</v>
      </c>
      <c r="I16" s="114">
        <v>2783</v>
      </c>
      <c r="J16" s="140">
        <v>2670</v>
      </c>
      <c r="K16" s="114">
        <v>-158</v>
      </c>
      <c r="L16" s="116">
        <v>-5.9176029962546819</v>
      </c>
    </row>
    <row r="17" spans="1:12" s="110" customFormat="1" ht="15" customHeight="1" x14ac:dyDescent="0.2">
      <c r="A17" s="120"/>
      <c r="B17" s="121" t="s">
        <v>109</v>
      </c>
      <c r="C17" s="258"/>
      <c r="E17" s="113">
        <v>51.179070388277516</v>
      </c>
      <c r="F17" s="115">
        <v>17254</v>
      </c>
      <c r="G17" s="114">
        <v>18123</v>
      </c>
      <c r="H17" s="114">
        <v>18203</v>
      </c>
      <c r="I17" s="114">
        <v>18315</v>
      </c>
      <c r="J17" s="140">
        <v>18191</v>
      </c>
      <c r="K17" s="114">
        <v>-937</v>
      </c>
      <c r="L17" s="116">
        <v>-5.1508987961079651</v>
      </c>
    </row>
    <row r="18" spans="1:12" s="110" customFormat="1" ht="15" customHeight="1" x14ac:dyDescent="0.2">
      <c r="A18" s="120"/>
      <c r="B18" s="119"/>
      <c r="C18" s="258" t="s">
        <v>106</v>
      </c>
      <c r="E18" s="113">
        <v>36.872609250028979</v>
      </c>
      <c r="F18" s="115">
        <v>6362</v>
      </c>
      <c r="G18" s="114">
        <v>6665</v>
      </c>
      <c r="H18" s="114">
        <v>6649</v>
      </c>
      <c r="I18" s="114">
        <v>6572</v>
      </c>
      <c r="J18" s="140">
        <v>6554</v>
      </c>
      <c r="K18" s="114">
        <v>-192</v>
      </c>
      <c r="L18" s="116">
        <v>-2.9295086969789441</v>
      </c>
    </row>
    <row r="19" spans="1:12" s="110" customFormat="1" ht="15" customHeight="1" x14ac:dyDescent="0.2">
      <c r="A19" s="120"/>
      <c r="B19" s="119"/>
      <c r="C19" s="258" t="s">
        <v>107</v>
      </c>
      <c r="E19" s="113">
        <v>63.127390749971021</v>
      </c>
      <c r="F19" s="115">
        <v>10892</v>
      </c>
      <c r="G19" s="114">
        <v>11458</v>
      </c>
      <c r="H19" s="114">
        <v>11554</v>
      </c>
      <c r="I19" s="114">
        <v>11743</v>
      </c>
      <c r="J19" s="140">
        <v>11637</v>
      </c>
      <c r="K19" s="114">
        <v>-745</v>
      </c>
      <c r="L19" s="116">
        <v>-6.4019936409727594</v>
      </c>
    </row>
    <row r="20" spans="1:12" s="110" customFormat="1" ht="15" customHeight="1" x14ac:dyDescent="0.2">
      <c r="A20" s="120"/>
      <c r="B20" s="121" t="s">
        <v>110</v>
      </c>
      <c r="C20" s="258"/>
      <c r="E20" s="113">
        <v>19.541423189867409</v>
      </c>
      <c r="F20" s="115">
        <v>6588</v>
      </c>
      <c r="G20" s="114">
        <v>6724</v>
      </c>
      <c r="H20" s="114">
        <v>6764</v>
      </c>
      <c r="I20" s="114">
        <v>6773</v>
      </c>
      <c r="J20" s="140">
        <v>6761</v>
      </c>
      <c r="K20" s="114">
        <v>-173</v>
      </c>
      <c r="L20" s="116">
        <v>-2.5587930779470494</v>
      </c>
    </row>
    <row r="21" spans="1:12" s="110" customFormat="1" ht="15" customHeight="1" x14ac:dyDescent="0.2">
      <c r="A21" s="120"/>
      <c r="B21" s="119"/>
      <c r="C21" s="258" t="s">
        <v>106</v>
      </c>
      <c r="E21" s="113">
        <v>35.95931997571342</v>
      </c>
      <c r="F21" s="115">
        <v>2369</v>
      </c>
      <c r="G21" s="114">
        <v>2380</v>
      </c>
      <c r="H21" s="114">
        <v>2404</v>
      </c>
      <c r="I21" s="114">
        <v>2406</v>
      </c>
      <c r="J21" s="140">
        <v>2451</v>
      </c>
      <c r="K21" s="114">
        <v>-82</v>
      </c>
      <c r="L21" s="116">
        <v>-3.3455732354141166</v>
      </c>
    </row>
    <row r="22" spans="1:12" s="110" customFormat="1" ht="15" customHeight="1" x14ac:dyDescent="0.2">
      <c r="A22" s="120"/>
      <c r="B22" s="119"/>
      <c r="C22" s="258" t="s">
        <v>107</v>
      </c>
      <c r="E22" s="113">
        <v>64.040680024286587</v>
      </c>
      <c r="F22" s="115">
        <v>4219</v>
      </c>
      <c r="G22" s="114">
        <v>4344</v>
      </c>
      <c r="H22" s="114">
        <v>4360</v>
      </c>
      <c r="I22" s="114">
        <v>4367</v>
      </c>
      <c r="J22" s="140">
        <v>4310</v>
      </c>
      <c r="K22" s="114">
        <v>-91</v>
      </c>
      <c r="L22" s="116">
        <v>-2.1113689095127612</v>
      </c>
    </row>
    <row r="23" spans="1:12" s="110" customFormat="1" ht="15" customHeight="1" x14ac:dyDescent="0.2">
      <c r="A23" s="120"/>
      <c r="B23" s="121" t="s">
        <v>111</v>
      </c>
      <c r="C23" s="258"/>
      <c r="E23" s="113">
        <v>14.264527037048023</v>
      </c>
      <c r="F23" s="115">
        <v>4809</v>
      </c>
      <c r="G23" s="114">
        <v>4934</v>
      </c>
      <c r="H23" s="114">
        <v>4882</v>
      </c>
      <c r="I23" s="114">
        <v>4821</v>
      </c>
      <c r="J23" s="140">
        <v>4722</v>
      </c>
      <c r="K23" s="114">
        <v>87</v>
      </c>
      <c r="L23" s="116">
        <v>1.8424396442185516</v>
      </c>
    </row>
    <row r="24" spans="1:12" s="110" customFormat="1" ht="15" customHeight="1" x14ac:dyDescent="0.2">
      <c r="A24" s="120"/>
      <c r="B24" s="119"/>
      <c r="C24" s="258" t="s">
        <v>106</v>
      </c>
      <c r="E24" s="113">
        <v>55.500103971719689</v>
      </c>
      <c r="F24" s="115">
        <v>2669</v>
      </c>
      <c r="G24" s="114">
        <v>2705</v>
      </c>
      <c r="H24" s="114">
        <v>2689</v>
      </c>
      <c r="I24" s="114">
        <v>2668</v>
      </c>
      <c r="J24" s="140">
        <v>2597</v>
      </c>
      <c r="K24" s="114">
        <v>72</v>
      </c>
      <c r="L24" s="116">
        <v>2.7724297266076241</v>
      </c>
    </row>
    <row r="25" spans="1:12" s="110" customFormat="1" ht="15" customHeight="1" x14ac:dyDescent="0.2">
      <c r="A25" s="120"/>
      <c r="B25" s="119"/>
      <c r="C25" s="258" t="s">
        <v>107</v>
      </c>
      <c r="E25" s="113">
        <v>44.499896028280311</v>
      </c>
      <c r="F25" s="115">
        <v>2140</v>
      </c>
      <c r="G25" s="114">
        <v>2229</v>
      </c>
      <c r="H25" s="114">
        <v>2193</v>
      </c>
      <c r="I25" s="114">
        <v>2153</v>
      </c>
      <c r="J25" s="140">
        <v>2125</v>
      </c>
      <c r="K25" s="114">
        <v>15</v>
      </c>
      <c r="L25" s="116">
        <v>0.70588235294117652</v>
      </c>
    </row>
    <row r="26" spans="1:12" s="110" customFormat="1" ht="15" customHeight="1" x14ac:dyDescent="0.2">
      <c r="A26" s="120"/>
      <c r="C26" s="121" t="s">
        <v>187</v>
      </c>
      <c r="D26" s="110" t="s">
        <v>188</v>
      </c>
      <c r="E26" s="113">
        <v>1.4148844659330229</v>
      </c>
      <c r="F26" s="115">
        <v>477</v>
      </c>
      <c r="G26" s="114">
        <v>494</v>
      </c>
      <c r="H26" s="114">
        <v>499</v>
      </c>
      <c r="I26" s="114">
        <v>445</v>
      </c>
      <c r="J26" s="140">
        <v>433</v>
      </c>
      <c r="K26" s="114">
        <v>44</v>
      </c>
      <c r="L26" s="116">
        <v>10.161662817551964</v>
      </c>
    </row>
    <row r="27" spans="1:12" s="110" customFormat="1" ht="15" customHeight="1" x14ac:dyDescent="0.2">
      <c r="A27" s="120"/>
      <c r="B27" s="119"/>
      <c r="D27" s="259" t="s">
        <v>106</v>
      </c>
      <c r="E27" s="113">
        <v>48.008385744234801</v>
      </c>
      <c r="F27" s="115">
        <v>229</v>
      </c>
      <c r="G27" s="114">
        <v>242</v>
      </c>
      <c r="H27" s="114">
        <v>260</v>
      </c>
      <c r="I27" s="114">
        <v>241</v>
      </c>
      <c r="J27" s="140">
        <v>225</v>
      </c>
      <c r="K27" s="114">
        <v>4</v>
      </c>
      <c r="L27" s="116">
        <v>1.7777777777777777</v>
      </c>
    </row>
    <row r="28" spans="1:12" s="110" customFormat="1" ht="15" customHeight="1" x14ac:dyDescent="0.2">
      <c r="A28" s="120"/>
      <c r="B28" s="119"/>
      <c r="D28" s="259" t="s">
        <v>107</v>
      </c>
      <c r="E28" s="113">
        <v>51.991614255765199</v>
      </c>
      <c r="F28" s="115">
        <v>248</v>
      </c>
      <c r="G28" s="114">
        <v>252</v>
      </c>
      <c r="H28" s="114">
        <v>239</v>
      </c>
      <c r="I28" s="114">
        <v>204</v>
      </c>
      <c r="J28" s="140">
        <v>208</v>
      </c>
      <c r="K28" s="114">
        <v>40</v>
      </c>
      <c r="L28" s="116">
        <v>19.23076923076923</v>
      </c>
    </row>
    <row r="29" spans="1:12" s="110" customFormat="1" ht="24" customHeight="1" x14ac:dyDescent="0.2">
      <c r="A29" s="606" t="s">
        <v>189</v>
      </c>
      <c r="B29" s="607"/>
      <c r="C29" s="607"/>
      <c r="D29" s="608"/>
      <c r="E29" s="113">
        <v>81.745914039094714</v>
      </c>
      <c r="F29" s="115">
        <v>27559</v>
      </c>
      <c r="G29" s="114">
        <v>28701</v>
      </c>
      <c r="H29" s="114">
        <v>28697</v>
      </c>
      <c r="I29" s="114">
        <v>29083</v>
      </c>
      <c r="J29" s="140">
        <v>28629</v>
      </c>
      <c r="K29" s="114">
        <v>-1070</v>
      </c>
      <c r="L29" s="116">
        <v>-3.7374689999650705</v>
      </c>
    </row>
    <row r="30" spans="1:12" s="110" customFormat="1" ht="15" customHeight="1" x14ac:dyDescent="0.2">
      <c r="A30" s="120"/>
      <c r="B30" s="119"/>
      <c r="C30" s="258" t="s">
        <v>106</v>
      </c>
      <c r="E30" s="113">
        <v>40.817881635763271</v>
      </c>
      <c r="F30" s="115">
        <v>11249</v>
      </c>
      <c r="G30" s="114">
        <v>11617</v>
      </c>
      <c r="H30" s="114">
        <v>11569</v>
      </c>
      <c r="I30" s="114">
        <v>11635</v>
      </c>
      <c r="J30" s="140">
        <v>11445</v>
      </c>
      <c r="K30" s="114">
        <v>-196</v>
      </c>
      <c r="L30" s="116">
        <v>-1.7125382262996942</v>
      </c>
    </row>
    <row r="31" spans="1:12" s="110" customFormat="1" ht="15" customHeight="1" x14ac:dyDescent="0.2">
      <c r="A31" s="120"/>
      <c r="B31" s="119"/>
      <c r="C31" s="258" t="s">
        <v>107</v>
      </c>
      <c r="E31" s="113">
        <v>59.182118364236729</v>
      </c>
      <c r="F31" s="115">
        <v>16310</v>
      </c>
      <c r="G31" s="114">
        <v>17084</v>
      </c>
      <c r="H31" s="114">
        <v>17128</v>
      </c>
      <c r="I31" s="114">
        <v>17448</v>
      </c>
      <c r="J31" s="140">
        <v>17184</v>
      </c>
      <c r="K31" s="114">
        <v>-874</v>
      </c>
      <c r="L31" s="116">
        <v>-5.0861266294227185</v>
      </c>
    </row>
    <row r="32" spans="1:12" s="110" customFormat="1" ht="15" customHeight="1" x14ac:dyDescent="0.2">
      <c r="A32" s="120"/>
      <c r="B32" s="119" t="s">
        <v>117</v>
      </c>
      <c r="C32" s="258"/>
      <c r="E32" s="113">
        <v>17.942633405511227</v>
      </c>
      <c r="F32" s="114">
        <v>6049</v>
      </c>
      <c r="G32" s="114">
        <v>6270</v>
      </c>
      <c r="H32" s="114">
        <v>6326</v>
      </c>
      <c r="I32" s="114">
        <v>6317</v>
      </c>
      <c r="J32" s="140">
        <v>6307</v>
      </c>
      <c r="K32" s="114">
        <v>-258</v>
      </c>
      <c r="L32" s="116">
        <v>-4.0906928809259551</v>
      </c>
    </row>
    <row r="33" spans="1:12" s="110" customFormat="1" ht="15" customHeight="1" x14ac:dyDescent="0.2">
      <c r="A33" s="120"/>
      <c r="B33" s="119"/>
      <c r="C33" s="258" t="s">
        <v>106</v>
      </c>
      <c r="E33" s="113">
        <v>43.808894032071414</v>
      </c>
      <c r="F33" s="114">
        <v>2650</v>
      </c>
      <c r="G33" s="114">
        <v>2732</v>
      </c>
      <c r="H33" s="114">
        <v>2772</v>
      </c>
      <c r="I33" s="114">
        <v>2775</v>
      </c>
      <c r="J33" s="140">
        <v>2805</v>
      </c>
      <c r="K33" s="114">
        <v>-155</v>
      </c>
      <c r="L33" s="116">
        <v>-5.5258467023172901</v>
      </c>
    </row>
    <row r="34" spans="1:12" s="110" customFormat="1" ht="15" customHeight="1" x14ac:dyDescent="0.2">
      <c r="A34" s="120"/>
      <c r="B34" s="119"/>
      <c r="C34" s="258" t="s">
        <v>107</v>
      </c>
      <c r="E34" s="113">
        <v>56.191105967928586</v>
      </c>
      <c r="F34" s="114">
        <v>3399</v>
      </c>
      <c r="G34" s="114">
        <v>3538</v>
      </c>
      <c r="H34" s="114">
        <v>3554</v>
      </c>
      <c r="I34" s="114">
        <v>3542</v>
      </c>
      <c r="J34" s="140">
        <v>3502</v>
      </c>
      <c r="K34" s="114">
        <v>-103</v>
      </c>
      <c r="L34" s="116">
        <v>-2.9411764705882355</v>
      </c>
    </row>
    <row r="35" spans="1:12" s="110" customFormat="1" ht="24" customHeight="1" x14ac:dyDescent="0.2">
      <c r="A35" s="606" t="s">
        <v>192</v>
      </c>
      <c r="B35" s="607"/>
      <c r="C35" s="607"/>
      <c r="D35" s="608"/>
      <c r="E35" s="113">
        <v>23.646664491442472</v>
      </c>
      <c r="F35" s="114">
        <v>7972</v>
      </c>
      <c r="G35" s="114">
        <v>8221</v>
      </c>
      <c r="H35" s="114">
        <v>8122</v>
      </c>
      <c r="I35" s="114">
        <v>8432</v>
      </c>
      <c r="J35" s="114">
        <v>8239</v>
      </c>
      <c r="K35" s="318">
        <v>-267</v>
      </c>
      <c r="L35" s="319">
        <v>-3.2406845490957639</v>
      </c>
    </row>
    <row r="36" spans="1:12" s="110" customFormat="1" ht="15" customHeight="1" x14ac:dyDescent="0.2">
      <c r="A36" s="120"/>
      <c r="B36" s="119"/>
      <c r="C36" s="258" t="s">
        <v>106</v>
      </c>
      <c r="E36" s="113">
        <v>42.410938283993978</v>
      </c>
      <c r="F36" s="114">
        <v>3381</v>
      </c>
      <c r="G36" s="114">
        <v>3467</v>
      </c>
      <c r="H36" s="114">
        <v>3418</v>
      </c>
      <c r="I36" s="114">
        <v>3557</v>
      </c>
      <c r="J36" s="114">
        <v>3436</v>
      </c>
      <c r="K36" s="318">
        <v>-55</v>
      </c>
      <c r="L36" s="116">
        <v>-1.6006984866123399</v>
      </c>
    </row>
    <row r="37" spans="1:12" s="110" customFormat="1" ht="15" customHeight="1" x14ac:dyDescent="0.2">
      <c r="A37" s="120"/>
      <c r="B37" s="119"/>
      <c r="C37" s="258" t="s">
        <v>107</v>
      </c>
      <c r="E37" s="113">
        <v>57.589061716006022</v>
      </c>
      <c r="F37" s="114">
        <v>4591</v>
      </c>
      <c r="G37" s="114">
        <v>4754</v>
      </c>
      <c r="H37" s="114">
        <v>4704</v>
      </c>
      <c r="I37" s="114">
        <v>4875</v>
      </c>
      <c r="J37" s="140">
        <v>4803</v>
      </c>
      <c r="K37" s="114">
        <v>-212</v>
      </c>
      <c r="L37" s="116">
        <v>-4.413907974182802</v>
      </c>
    </row>
    <row r="38" spans="1:12" s="110" customFormat="1" ht="15" customHeight="1" x14ac:dyDescent="0.2">
      <c r="A38" s="120"/>
      <c r="B38" s="119" t="s">
        <v>328</v>
      </c>
      <c r="C38" s="258"/>
      <c r="E38" s="113">
        <v>43.983033251268054</v>
      </c>
      <c r="F38" s="114">
        <v>14828</v>
      </c>
      <c r="G38" s="114">
        <v>15253</v>
      </c>
      <c r="H38" s="114">
        <v>15259</v>
      </c>
      <c r="I38" s="114">
        <v>15185</v>
      </c>
      <c r="J38" s="140">
        <v>14997</v>
      </c>
      <c r="K38" s="114">
        <v>-169</v>
      </c>
      <c r="L38" s="116">
        <v>-1.1268920450756819</v>
      </c>
    </row>
    <row r="39" spans="1:12" s="110" customFormat="1" ht="15" customHeight="1" x14ac:dyDescent="0.2">
      <c r="A39" s="120"/>
      <c r="B39" s="119"/>
      <c r="C39" s="258" t="s">
        <v>106</v>
      </c>
      <c r="E39" s="113">
        <v>41.806042622066364</v>
      </c>
      <c r="F39" s="115">
        <v>6199</v>
      </c>
      <c r="G39" s="114">
        <v>6330</v>
      </c>
      <c r="H39" s="114">
        <v>6339</v>
      </c>
      <c r="I39" s="114">
        <v>6253</v>
      </c>
      <c r="J39" s="140">
        <v>6217</v>
      </c>
      <c r="K39" s="114">
        <v>-18</v>
      </c>
      <c r="L39" s="116">
        <v>-0.28952871159723337</v>
      </c>
    </row>
    <row r="40" spans="1:12" s="110" customFormat="1" ht="15" customHeight="1" x14ac:dyDescent="0.2">
      <c r="A40" s="120"/>
      <c r="B40" s="119"/>
      <c r="C40" s="258" t="s">
        <v>107</v>
      </c>
      <c r="E40" s="113">
        <v>58.193957377933636</v>
      </c>
      <c r="F40" s="115">
        <v>8629</v>
      </c>
      <c r="G40" s="114">
        <v>8923</v>
      </c>
      <c r="H40" s="114">
        <v>8920</v>
      </c>
      <c r="I40" s="114">
        <v>8932</v>
      </c>
      <c r="J40" s="140">
        <v>8780</v>
      </c>
      <c r="K40" s="114">
        <v>-151</v>
      </c>
      <c r="L40" s="116">
        <v>-1.7198177676537585</v>
      </c>
    </row>
    <row r="41" spans="1:12" s="110" customFormat="1" ht="15" customHeight="1" x14ac:dyDescent="0.2">
      <c r="A41" s="120"/>
      <c r="B41" s="320" t="s">
        <v>516</v>
      </c>
      <c r="C41" s="258"/>
      <c r="E41" s="113">
        <v>5.5379230563877435</v>
      </c>
      <c r="F41" s="115">
        <v>1867</v>
      </c>
      <c r="G41" s="114">
        <v>1937</v>
      </c>
      <c r="H41" s="114">
        <v>1928</v>
      </c>
      <c r="I41" s="114">
        <v>1958</v>
      </c>
      <c r="J41" s="140">
        <v>1866</v>
      </c>
      <c r="K41" s="114">
        <v>1</v>
      </c>
      <c r="L41" s="116">
        <v>5.3590568060021437E-2</v>
      </c>
    </row>
    <row r="42" spans="1:12" s="110" customFormat="1" ht="15" customHeight="1" x14ac:dyDescent="0.2">
      <c r="A42" s="120"/>
      <c r="B42" s="119"/>
      <c r="C42" s="268" t="s">
        <v>106</v>
      </c>
      <c r="D42" s="182"/>
      <c r="E42" s="113">
        <v>49.705409748259243</v>
      </c>
      <c r="F42" s="115">
        <v>928</v>
      </c>
      <c r="G42" s="114">
        <v>924</v>
      </c>
      <c r="H42" s="114">
        <v>916</v>
      </c>
      <c r="I42" s="114">
        <v>932</v>
      </c>
      <c r="J42" s="140">
        <v>903</v>
      </c>
      <c r="K42" s="114">
        <v>25</v>
      </c>
      <c r="L42" s="116">
        <v>2.7685492801771869</v>
      </c>
    </row>
    <row r="43" spans="1:12" s="110" customFormat="1" ht="15" customHeight="1" x14ac:dyDescent="0.2">
      <c r="A43" s="120"/>
      <c r="B43" s="119"/>
      <c r="C43" s="268" t="s">
        <v>107</v>
      </c>
      <c r="D43" s="182"/>
      <c r="E43" s="113">
        <v>50.294590251740757</v>
      </c>
      <c r="F43" s="115">
        <v>939</v>
      </c>
      <c r="G43" s="114">
        <v>1013</v>
      </c>
      <c r="H43" s="114">
        <v>1012</v>
      </c>
      <c r="I43" s="114">
        <v>1026</v>
      </c>
      <c r="J43" s="140">
        <v>963</v>
      </c>
      <c r="K43" s="114">
        <v>-24</v>
      </c>
      <c r="L43" s="116">
        <v>-2.4922118380062304</v>
      </c>
    </row>
    <row r="44" spans="1:12" s="110" customFormat="1" ht="15" customHeight="1" x14ac:dyDescent="0.2">
      <c r="A44" s="120"/>
      <c r="B44" s="119" t="s">
        <v>205</v>
      </c>
      <c r="C44" s="268"/>
      <c r="D44" s="182"/>
      <c r="E44" s="113">
        <v>26.83237920090173</v>
      </c>
      <c r="F44" s="115">
        <v>9046</v>
      </c>
      <c r="G44" s="114">
        <v>9667</v>
      </c>
      <c r="H44" s="114">
        <v>9816</v>
      </c>
      <c r="I44" s="114">
        <v>9931</v>
      </c>
      <c r="J44" s="140">
        <v>9952</v>
      </c>
      <c r="K44" s="114">
        <v>-906</v>
      </c>
      <c r="L44" s="116">
        <v>-9.1036977491961419</v>
      </c>
    </row>
    <row r="45" spans="1:12" s="110" customFormat="1" ht="15" customHeight="1" x14ac:dyDescent="0.2">
      <c r="A45" s="120"/>
      <c r="B45" s="119"/>
      <c r="C45" s="268" t="s">
        <v>106</v>
      </c>
      <c r="D45" s="182"/>
      <c r="E45" s="113">
        <v>38.049966836170682</v>
      </c>
      <c r="F45" s="115">
        <v>3442</v>
      </c>
      <c r="G45" s="114">
        <v>3676</v>
      </c>
      <c r="H45" s="114">
        <v>3713</v>
      </c>
      <c r="I45" s="114">
        <v>3718</v>
      </c>
      <c r="J45" s="140">
        <v>3756</v>
      </c>
      <c r="K45" s="114">
        <v>-314</v>
      </c>
      <c r="L45" s="116">
        <v>-8.3599574014909486</v>
      </c>
    </row>
    <row r="46" spans="1:12" s="110" customFormat="1" ht="15" customHeight="1" x14ac:dyDescent="0.2">
      <c r="A46" s="123"/>
      <c r="B46" s="124"/>
      <c r="C46" s="260" t="s">
        <v>107</v>
      </c>
      <c r="D46" s="261"/>
      <c r="E46" s="125">
        <v>61.950033163829318</v>
      </c>
      <c r="F46" s="143">
        <v>5604</v>
      </c>
      <c r="G46" s="144">
        <v>5991</v>
      </c>
      <c r="H46" s="144">
        <v>6103</v>
      </c>
      <c r="I46" s="144">
        <v>6213</v>
      </c>
      <c r="J46" s="145">
        <v>6196</v>
      </c>
      <c r="K46" s="144">
        <v>-592</v>
      </c>
      <c r="L46" s="146">
        <v>-9.5545513234344739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33713</v>
      </c>
      <c r="E11" s="114">
        <v>35078</v>
      </c>
      <c r="F11" s="114">
        <v>35125</v>
      </c>
      <c r="G11" s="114">
        <v>35506</v>
      </c>
      <c r="H11" s="140">
        <v>35054</v>
      </c>
      <c r="I11" s="115">
        <v>-1341</v>
      </c>
      <c r="J11" s="116">
        <v>-3.8255263308039025</v>
      </c>
    </row>
    <row r="12" spans="1:15" s="110" customFormat="1" ht="24.95" customHeight="1" x14ac:dyDescent="0.2">
      <c r="A12" s="193" t="s">
        <v>132</v>
      </c>
      <c r="B12" s="194" t="s">
        <v>133</v>
      </c>
      <c r="C12" s="113">
        <v>0.28772283688784744</v>
      </c>
      <c r="D12" s="115">
        <v>97</v>
      </c>
      <c r="E12" s="114">
        <v>90</v>
      </c>
      <c r="F12" s="114">
        <v>93</v>
      </c>
      <c r="G12" s="114">
        <v>103</v>
      </c>
      <c r="H12" s="140">
        <v>86</v>
      </c>
      <c r="I12" s="115">
        <v>11</v>
      </c>
      <c r="J12" s="116">
        <v>12.790697674418604</v>
      </c>
    </row>
    <row r="13" spans="1:15" s="110" customFormat="1" ht="24.95" customHeight="1" x14ac:dyDescent="0.2">
      <c r="A13" s="193" t="s">
        <v>134</v>
      </c>
      <c r="B13" s="199" t="s">
        <v>214</v>
      </c>
      <c r="C13" s="113">
        <v>0.31738498502061518</v>
      </c>
      <c r="D13" s="115">
        <v>107</v>
      </c>
      <c r="E13" s="114">
        <v>112</v>
      </c>
      <c r="F13" s="114">
        <v>112</v>
      </c>
      <c r="G13" s="114">
        <v>97</v>
      </c>
      <c r="H13" s="140">
        <v>103</v>
      </c>
      <c r="I13" s="115">
        <v>4</v>
      </c>
      <c r="J13" s="116">
        <v>3.883495145631068</v>
      </c>
    </row>
    <row r="14" spans="1:15" s="287" customFormat="1" ht="24.95" customHeight="1" x14ac:dyDescent="0.2">
      <c r="A14" s="193" t="s">
        <v>215</v>
      </c>
      <c r="B14" s="199" t="s">
        <v>137</v>
      </c>
      <c r="C14" s="113">
        <v>4.2535520422388986</v>
      </c>
      <c r="D14" s="115">
        <v>1434</v>
      </c>
      <c r="E14" s="114">
        <v>1445</v>
      </c>
      <c r="F14" s="114">
        <v>1466</v>
      </c>
      <c r="G14" s="114">
        <v>1475</v>
      </c>
      <c r="H14" s="140">
        <v>1496</v>
      </c>
      <c r="I14" s="115">
        <v>-62</v>
      </c>
      <c r="J14" s="116">
        <v>-4.144385026737968</v>
      </c>
      <c r="K14" s="110"/>
      <c r="L14" s="110"/>
      <c r="M14" s="110"/>
      <c r="N14" s="110"/>
      <c r="O14" s="110"/>
    </row>
    <row r="15" spans="1:15" s="110" customFormat="1" ht="24.95" customHeight="1" x14ac:dyDescent="0.2">
      <c r="A15" s="193" t="s">
        <v>216</v>
      </c>
      <c r="B15" s="199" t="s">
        <v>217</v>
      </c>
      <c r="C15" s="113">
        <v>2.0229585026547623</v>
      </c>
      <c r="D15" s="115">
        <v>682</v>
      </c>
      <c r="E15" s="114">
        <v>681</v>
      </c>
      <c r="F15" s="114">
        <v>692</v>
      </c>
      <c r="G15" s="114">
        <v>690</v>
      </c>
      <c r="H15" s="140">
        <v>701</v>
      </c>
      <c r="I15" s="115">
        <v>-19</v>
      </c>
      <c r="J15" s="116">
        <v>-2.7104136947218258</v>
      </c>
    </row>
    <row r="16" spans="1:15" s="287" customFormat="1" ht="24.95" customHeight="1" x14ac:dyDescent="0.2">
      <c r="A16" s="193" t="s">
        <v>218</v>
      </c>
      <c r="B16" s="199" t="s">
        <v>141</v>
      </c>
      <c r="C16" s="113">
        <v>1.7737964583395129</v>
      </c>
      <c r="D16" s="115">
        <v>598</v>
      </c>
      <c r="E16" s="114">
        <v>602</v>
      </c>
      <c r="F16" s="114">
        <v>609</v>
      </c>
      <c r="G16" s="114">
        <v>615</v>
      </c>
      <c r="H16" s="140">
        <v>629</v>
      </c>
      <c r="I16" s="115">
        <v>-31</v>
      </c>
      <c r="J16" s="116">
        <v>-4.9284578696343404</v>
      </c>
      <c r="K16" s="110"/>
      <c r="L16" s="110"/>
      <c r="M16" s="110"/>
      <c r="N16" s="110"/>
      <c r="O16" s="110"/>
    </row>
    <row r="17" spans="1:15" s="110" customFormat="1" ht="24.95" customHeight="1" x14ac:dyDescent="0.2">
      <c r="A17" s="193" t="s">
        <v>142</v>
      </c>
      <c r="B17" s="199" t="s">
        <v>220</v>
      </c>
      <c r="C17" s="113">
        <v>0.45679708124462376</v>
      </c>
      <c r="D17" s="115">
        <v>154</v>
      </c>
      <c r="E17" s="114">
        <v>162</v>
      </c>
      <c r="F17" s="114">
        <v>165</v>
      </c>
      <c r="G17" s="114">
        <v>170</v>
      </c>
      <c r="H17" s="140">
        <v>166</v>
      </c>
      <c r="I17" s="115">
        <v>-12</v>
      </c>
      <c r="J17" s="116">
        <v>-7.2289156626506026</v>
      </c>
    </row>
    <row r="18" spans="1:15" s="287" customFormat="1" ht="24.95" customHeight="1" x14ac:dyDescent="0.2">
      <c r="A18" s="201" t="s">
        <v>144</v>
      </c>
      <c r="B18" s="202" t="s">
        <v>145</v>
      </c>
      <c r="C18" s="113">
        <v>4.3781330643965237</v>
      </c>
      <c r="D18" s="115">
        <v>1476</v>
      </c>
      <c r="E18" s="114">
        <v>1495</v>
      </c>
      <c r="F18" s="114">
        <v>1483</v>
      </c>
      <c r="G18" s="114">
        <v>1512</v>
      </c>
      <c r="H18" s="140">
        <v>1503</v>
      </c>
      <c r="I18" s="115">
        <v>-27</v>
      </c>
      <c r="J18" s="116">
        <v>-1.7964071856287425</v>
      </c>
      <c r="K18" s="110"/>
      <c r="L18" s="110"/>
      <c r="M18" s="110"/>
      <c r="N18" s="110"/>
      <c r="O18" s="110"/>
    </row>
    <row r="19" spans="1:15" s="110" customFormat="1" ht="24.95" customHeight="1" x14ac:dyDescent="0.2">
      <c r="A19" s="193" t="s">
        <v>146</v>
      </c>
      <c r="B19" s="199" t="s">
        <v>147</v>
      </c>
      <c r="C19" s="113">
        <v>16.619701598789785</v>
      </c>
      <c r="D19" s="115">
        <v>5603</v>
      </c>
      <c r="E19" s="114">
        <v>5849</v>
      </c>
      <c r="F19" s="114">
        <v>5870</v>
      </c>
      <c r="G19" s="114">
        <v>5936</v>
      </c>
      <c r="H19" s="140">
        <v>5979</v>
      </c>
      <c r="I19" s="115">
        <v>-376</v>
      </c>
      <c r="J19" s="116">
        <v>-6.288677036293695</v>
      </c>
    </row>
    <row r="20" spans="1:15" s="287" customFormat="1" ht="24.95" customHeight="1" x14ac:dyDescent="0.2">
      <c r="A20" s="193" t="s">
        <v>148</v>
      </c>
      <c r="B20" s="199" t="s">
        <v>149</v>
      </c>
      <c r="C20" s="113">
        <v>7.6765639367603002</v>
      </c>
      <c r="D20" s="115">
        <v>2588</v>
      </c>
      <c r="E20" s="114">
        <v>2630</v>
      </c>
      <c r="F20" s="114">
        <v>2636</v>
      </c>
      <c r="G20" s="114">
        <v>2664</v>
      </c>
      <c r="H20" s="140">
        <v>2638</v>
      </c>
      <c r="I20" s="115">
        <v>-50</v>
      </c>
      <c r="J20" s="116">
        <v>-1.8953752843062925</v>
      </c>
      <c r="K20" s="110"/>
      <c r="L20" s="110"/>
      <c r="M20" s="110"/>
      <c r="N20" s="110"/>
      <c r="O20" s="110"/>
    </row>
    <row r="21" spans="1:15" s="110" customFormat="1" ht="24.95" customHeight="1" x14ac:dyDescent="0.2">
      <c r="A21" s="201" t="s">
        <v>150</v>
      </c>
      <c r="B21" s="202" t="s">
        <v>151</v>
      </c>
      <c r="C21" s="113">
        <v>11.393231097796102</v>
      </c>
      <c r="D21" s="115">
        <v>3841</v>
      </c>
      <c r="E21" s="114">
        <v>4397</v>
      </c>
      <c r="F21" s="114">
        <v>4440</v>
      </c>
      <c r="G21" s="114">
        <v>4405</v>
      </c>
      <c r="H21" s="140">
        <v>4276</v>
      </c>
      <c r="I21" s="115">
        <v>-435</v>
      </c>
      <c r="J21" s="116">
        <v>-10.173058933582787</v>
      </c>
    </row>
    <row r="22" spans="1:15" s="110" customFormat="1" ht="24.95" customHeight="1" x14ac:dyDescent="0.2">
      <c r="A22" s="201" t="s">
        <v>152</v>
      </c>
      <c r="B22" s="199" t="s">
        <v>153</v>
      </c>
      <c r="C22" s="113">
        <v>0.78901314033162284</v>
      </c>
      <c r="D22" s="115">
        <v>266</v>
      </c>
      <c r="E22" s="114">
        <v>259</v>
      </c>
      <c r="F22" s="114">
        <v>267</v>
      </c>
      <c r="G22" s="114">
        <v>267</v>
      </c>
      <c r="H22" s="140">
        <v>269</v>
      </c>
      <c r="I22" s="115">
        <v>-3</v>
      </c>
      <c r="J22" s="116">
        <v>-1.1152416356877324</v>
      </c>
    </row>
    <row r="23" spans="1:15" s="110" customFormat="1" ht="24.95" customHeight="1" x14ac:dyDescent="0.2">
      <c r="A23" s="193" t="s">
        <v>154</v>
      </c>
      <c r="B23" s="199" t="s">
        <v>155</v>
      </c>
      <c r="C23" s="113">
        <v>0.78011449589179249</v>
      </c>
      <c r="D23" s="115">
        <v>263</v>
      </c>
      <c r="E23" s="114">
        <v>253</v>
      </c>
      <c r="F23" s="114">
        <v>252</v>
      </c>
      <c r="G23" s="114">
        <v>255</v>
      </c>
      <c r="H23" s="140">
        <v>257</v>
      </c>
      <c r="I23" s="115">
        <v>6</v>
      </c>
      <c r="J23" s="116">
        <v>2.3346303501945527</v>
      </c>
    </row>
    <row r="24" spans="1:15" s="110" customFormat="1" ht="24.95" customHeight="1" x14ac:dyDescent="0.2">
      <c r="A24" s="193" t="s">
        <v>156</v>
      </c>
      <c r="B24" s="199" t="s">
        <v>221</v>
      </c>
      <c r="C24" s="113">
        <v>9.4681576839794737</v>
      </c>
      <c r="D24" s="115">
        <v>3192</v>
      </c>
      <c r="E24" s="114">
        <v>3197</v>
      </c>
      <c r="F24" s="114">
        <v>3151</v>
      </c>
      <c r="G24" s="114">
        <v>3222</v>
      </c>
      <c r="H24" s="140">
        <v>3215</v>
      </c>
      <c r="I24" s="115">
        <v>-23</v>
      </c>
      <c r="J24" s="116">
        <v>-0.71539657853810268</v>
      </c>
    </row>
    <row r="25" spans="1:15" s="110" customFormat="1" ht="24.95" customHeight="1" x14ac:dyDescent="0.2">
      <c r="A25" s="193" t="s">
        <v>222</v>
      </c>
      <c r="B25" s="204" t="s">
        <v>159</v>
      </c>
      <c r="C25" s="113">
        <v>15.907810043603357</v>
      </c>
      <c r="D25" s="115">
        <v>5363</v>
      </c>
      <c r="E25" s="114">
        <v>5410</v>
      </c>
      <c r="F25" s="114">
        <v>5493</v>
      </c>
      <c r="G25" s="114">
        <v>5549</v>
      </c>
      <c r="H25" s="140">
        <v>5547</v>
      </c>
      <c r="I25" s="115">
        <v>-184</v>
      </c>
      <c r="J25" s="116">
        <v>-3.3171083468541553</v>
      </c>
    </row>
    <row r="26" spans="1:15" s="110" customFormat="1" ht="24.95" customHeight="1" x14ac:dyDescent="0.2">
      <c r="A26" s="201">
        <v>782.78300000000002</v>
      </c>
      <c r="B26" s="203" t="s">
        <v>160</v>
      </c>
      <c r="C26" s="113">
        <v>1.0945332660991309</v>
      </c>
      <c r="D26" s="115">
        <v>369</v>
      </c>
      <c r="E26" s="114">
        <v>403</v>
      </c>
      <c r="F26" s="114">
        <v>401</v>
      </c>
      <c r="G26" s="114">
        <v>429</v>
      </c>
      <c r="H26" s="140">
        <v>423</v>
      </c>
      <c r="I26" s="115">
        <v>-54</v>
      </c>
      <c r="J26" s="116">
        <v>-12.76595744680851</v>
      </c>
    </row>
    <row r="27" spans="1:15" s="110" customFormat="1" ht="24.95" customHeight="1" x14ac:dyDescent="0.2">
      <c r="A27" s="193" t="s">
        <v>161</v>
      </c>
      <c r="B27" s="199" t="s">
        <v>162</v>
      </c>
      <c r="C27" s="113">
        <v>0.20170260730282086</v>
      </c>
      <c r="D27" s="115">
        <v>68</v>
      </c>
      <c r="E27" s="114">
        <v>69</v>
      </c>
      <c r="F27" s="114">
        <v>76</v>
      </c>
      <c r="G27" s="114">
        <v>79</v>
      </c>
      <c r="H27" s="140">
        <v>74</v>
      </c>
      <c r="I27" s="115">
        <v>-6</v>
      </c>
      <c r="J27" s="116">
        <v>-8.1081081081081088</v>
      </c>
    </row>
    <row r="28" spans="1:15" s="110" customFormat="1" ht="24.95" customHeight="1" x14ac:dyDescent="0.2">
      <c r="A28" s="193" t="s">
        <v>163</v>
      </c>
      <c r="B28" s="199" t="s">
        <v>164</v>
      </c>
      <c r="C28" s="113">
        <v>2.7645122059739564</v>
      </c>
      <c r="D28" s="115">
        <v>932</v>
      </c>
      <c r="E28" s="114">
        <v>1089</v>
      </c>
      <c r="F28" s="114">
        <v>961</v>
      </c>
      <c r="G28" s="114">
        <v>1102</v>
      </c>
      <c r="H28" s="140">
        <v>972</v>
      </c>
      <c r="I28" s="115">
        <v>-40</v>
      </c>
      <c r="J28" s="116">
        <v>-4.1152263374485596</v>
      </c>
    </row>
    <row r="29" spans="1:15" s="110" customFormat="1" ht="24.95" customHeight="1" x14ac:dyDescent="0.2">
      <c r="A29" s="193">
        <v>86</v>
      </c>
      <c r="B29" s="199" t="s">
        <v>165</v>
      </c>
      <c r="C29" s="113">
        <v>6.7481387002046684</v>
      </c>
      <c r="D29" s="115">
        <v>2275</v>
      </c>
      <c r="E29" s="114">
        <v>2290</v>
      </c>
      <c r="F29" s="114">
        <v>2272</v>
      </c>
      <c r="G29" s="114">
        <v>2272</v>
      </c>
      <c r="H29" s="140">
        <v>2234</v>
      </c>
      <c r="I29" s="115">
        <v>41</v>
      </c>
      <c r="J29" s="116">
        <v>1.8352730528200538</v>
      </c>
    </row>
    <row r="30" spans="1:15" s="110" customFormat="1" ht="24.95" customHeight="1" x14ac:dyDescent="0.2">
      <c r="A30" s="193">
        <v>87.88</v>
      </c>
      <c r="B30" s="204" t="s">
        <v>166</v>
      </c>
      <c r="C30" s="113">
        <v>4.6717883309109247</v>
      </c>
      <c r="D30" s="115">
        <v>1575</v>
      </c>
      <c r="E30" s="114">
        <v>1590</v>
      </c>
      <c r="F30" s="114">
        <v>1604</v>
      </c>
      <c r="G30" s="114">
        <v>1609</v>
      </c>
      <c r="H30" s="140">
        <v>1566</v>
      </c>
      <c r="I30" s="115">
        <v>9</v>
      </c>
      <c r="J30" s="116">
        <v>0.57471264367816088</v>
      </c>
    </row>
    <row r="31" spans="1:15" s="110" customFormat="1" ht="24.95" customHeight="1" x14ac:dyDescent="0.2">
      <c r="A31" s="193" t="s">
        <v>167</v>
      </c>
      <c r="B31" s="199" t="s">
        <v>168</v>
      </c>
      <c r="C31" s="113">
        <v>12.647939963812179</v>
      </c>
      <c r="D31" s="115">
        <v>4264</v>
      </c>
      <c r="E31" s="114">
        <v>4500</v>
      </c>
      <c r="F31" s="114">
        <v>4548</v>
      </c>
      <c r="G31" s="114">
        <v>4529</v>
      </c>
      <c r="H31" s="140">
        <v>4416</v>
      </c>
      <c r="I31" s="115">
        <v>-152</v>
      </c>
      <c r="J31" s="116">
        <v>-3.4420289855072466</v>
      </c>
    </row>
    <row r="32" spans="1:15" s="110" customFormat="1" ht="24.95" customHeight="1" x14ac:dyDescent="0.2">
      <c r="A32" s="193"/>
      <c r="B32" s="204" t="s">
        <v>169</v>
      </c>
      <c r="C32" s="113">
        <v>0</v>
      </c>
      <c r="D32" s="115">
        <v>0</v>
      </c>
      <c r="E32" s="114">
        <v>0</v>
      </c>
      <c r="F32" s="114">
        <v>0</v>
      </c>
      <c r="G32" s="114" t="s">
        <v>513</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0.28772283688784744</v>
      </c>
      <c r="D34" s="115">
        <v>97</v>
      </c>
      <c r="E34" s="114">
        <v>90</v>
      </c>
      <c r="F34" s="114">
        <v>93</v>
      </c>
      <c r="G34" s="114">
        <v>103</v>
      </c>
      <c r="H34" s="140">
        <v>86</v>
      </c>
      <c r="I34" s="115">
        <v>11</v>
      </c>
      <c r="J34" s="116">
        <v>12.790697674418604</v>
      </c>
    </row>
    <row r="35" spans="1:10" s="110" customFormat="1" ht="24.95" customHeight="1" x14ac:dyDescent="0.2">
      <c r="A35" s="292" t="s">
        <v>171</v>
      </c>
      <c r="B35" s="293" t="s">
        <v>172</v>
      </c>
      <c r="C35" s="113">
        <v>8.9490700916560382</v>
      </c>
      <c r="D35" s="115">
        <v>3017</v>
      </c>
      <c r="E35" s="114">
        <v>3052</v>
      </c>
      <c r="F35" s="114">
        <v>3061</v>
      </c>
      <c r="G35" s="114">
        <v>3084</v>
      </c>
      <c r="H35" s="140">
        <v>3102</v>
      </c>
      <c r="I35" s="115">
        <v>-85</v>
      </c>
      <c r="J35" s="116">
        <v>-2.740167633784655</v>
      </c>
    </row>
    <row r="36" spans="1:10" s="110" customFormat="1" ht="24.95" customHeight="1" x14ac:dyDescent="0.2">
      <c r="A36" s="294" t="s">
        <v>173</v>
      </c>
      <c r="B36" s="295" t="s">
        <v>174</v>
      </c>
      <c r="C36" s="125">
        <v>90.763207071456108</v>
      </c>
      <c r="D36" s="143">
        <v>30599</v>
      </c>
      <c r="E36" s="144">
        <v>31936</v>
      </c>
      <c r="F36" s="144">
        <v>31971</v>
      </c>
      <c r="G36" s="144">
        <v>32318</v>
      </c>
      <c r="H36" s="145">
        <v>31866</v>
      </c>
      <c r="I36" s="143">
        <v>-1267</v>
      </c>
      <c r="J36" s="146">
        <v>-3.9760246030251678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33713</v>
      </c>
      <c r="F11" s="264">
        <v>35078</v>
      </c>
      <c r="G11" s="264">
        <v>35125</v>
      </c>
      <c r="H11" s="264">
        <v>35506</v>
      </c>
      <c r="I11" s="265">
        <v>35054</v>
      </c>
      <c r="J11" s="263">
        <v>-1341</v>
      </c>
      <c r="K11" s="266">
        <v>-3.8255263308039025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43.938540029068903</v>
      </c>
      <c r="E13" s="115">
        <v>14813</v>
      </c>
      <c r="F13" s="114">
        <v>15277</v>
      </c>
      <c r="G13" s="114">
        <v>15494</v>
      </c>
      <c r="H13" s="114">
        <v>15747</v>
      </c>
      <c r="I13" s="140">
        <v>15693</v>
      </c>
      <c r="J13" s="115">
        <v>-880</v>
      </c>
      <c r="K13" s="116">
        <v>-5.6075957433250494</v>
      </c>
    </row>
    <row r="14" spans="1:15" ht="15.95" customHeight="1" x14ac:dyDescent="0.2">
      <c r="A14" s="306" t="s">
        <v>230</v>
      </c>
      <c r="B14" s="307"/>
      <c r="C14" s="308"/>
      <c r="D14" s="113">
        <v>44.816539613798831</v>
      </c>
      <c r="E14" s="115">
        <v>15109</v>
      </c>
      <c r="F14" s="114">
        <v>15832</v>
      </c>
      <c r="G14" s="114">
        <v>15804</v>
      </c>
      <c r="H14" s="114">
        <v>15842</v>
      </c>
      <c r="I14" s="140">
        <v>15629</v>
      </c>
      <c r="J14" s="115">
        <v>-520</v>
      </c>
      <c r="K14" s="116">
        <v>-3.3271482500479879</v>
      </c>
    </row>
    <row r="15" spans="1:15" ht="15.95" customHeight="1" x14ac:dyDescent="0.2">
      <c r="A15" s="306" t="s">
        <v>231</v>
      </c>
      <c r="B15" s="307"/>
      <c r="C15" s="308"/>
      <c r="D15" s="113">
        <v>4.4849167976744875</v>
      </c>
      <c r="E15" s="115">
        <v>1512</v>
      </c>
      <c r="F15" s="114">
        <v>1514</v>
      </c>
      <c r="G15" s="114">
        <v>1524</v>
      </c>
      <c r="H15" s="114">
        <v>1477</v>
      </c>
      <c r="I15" s="140">
        <v>1469</v>
      </c>
      <c r="J15" s="115">
        <v>43</v>
      </c>
      <c r="K15" s="116">
        <v>2.9271613342409801</v>
      </c>
    </row>
    <row r="16" spans="1:15" ht="15.95" customHeight="1" x14ac:dyDescent="0.2">
      <c r="A16" s="306" t="s">
        <v>232</v>
      </c>
      <c r="B16" s="307"/>
      <c r="C16" s="308"/>
      <c r="D16" s="113">
        <v>3.6692077240233738</v>
      </c>
      <c r="E16" s="115">
        <v>1237</v>
      </c>
      <c r="F16" s="114">
        <v>1349</v>
      </c>
      <c r="G16" s="114">
        <v>1203</v>
      </c>
      <c r="H16" s="114">
        <v>1323</v>
      </c>
      <c r="I16" s="140">
        <v>1186</v>
      </c>
      <c r="J16" s="115">
        <v>51</v>
      </c>
      <c r="K16" s="116">
        <v>4.3001686340640806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0.31738498502061518</v>
      </c>
      <c r="E18" s="115">
        <v>107</v>
      </c>
      <c r="F18" s="114">
        <v>105</v>
      </c>
      <c r="G18" s="114">
        <v>103</v>
      </c>
      <c r="H18" s="114">
        <v>117</v>
      </c>
      <c r="I18" s="140">
        <v>105</v>
      </c>
      <c r="J18" s="115">
        <v>2</v>
      </c>
      <c r="K18" s="116">
        <v>1.9047619047619047</v>
      </c>
    </row>
    <row r="19" spans="1:11" ht="14.1" customHeight="1" x14ac:dyDescent="0.2">
      <c r="A19" s="306" t="s">
        <v>235</v>
      </c>
      <c r="B19" s="307" t="s">
        <v>236</v>
      </c>
      <c r="C19" s="308"/>
      <c r="D19" s="113">
        <v>8.0087799958472997E-2</v>
      </c>
      <c r="E19" s="115">
        <v>27</v>
      </c>
      <c r="F19" s="114">
        <v>26</v>
      </c>
      <c r="G19" s="114">
        <v>26</v>
      </c>
      <c r="H19" s="114">
        <v>31</v>
      </c>
      <c r="I19" s="140">
        <v>25</v>
      </c>
      <c r="J19" s="115">
        <v>2</v>
      </c>
      <c r="K19" s="116">
        <v>8</v>
      </c>
    </row>
    <row r="20" spans="1:11" ht="14.1" customHeight="1" x14ac:dyDescent="0.2">
      <c r="A20" s="306">
        <v>12</v>
      </c>
      <c r="B20" s="307" t="s">
        <v>237</v>
      </c>
      <c r="C20" s="308"/>
      <c r="D20" s="113">
        <v>1.0174116809539346</v>
      </c>
      <c r="E20" s="115">
        <v>343</v>
      </c>
      <c r="F20" s="114">
        <v>349</v>
      </c>
      <c r="G20" s="114">
        <v>380</v>
      </c>
      <c r="H20" s="114">
        <v>379</v>
      </c>
      <c r="I20" s="140">
        <v>365</v>
      </c>
      <c r="J20" s="115">
        <v>-22</v>
      </c>
      <c r="K20" s="116">
        <v>-6.0273972602739727</v>
      </c>
    </row>
    <row r="21" spans="1:11" ht="14.1" customHeight="1" x14ac:dyDescent="0.2">
      <c r="A21" s="306">
        <v>21</v>
      </c>
      <c r="B21" s="307" t="s">
        <v>238</v>
      </c>
      <c r="C21" s="308"/>
      <c r="D21" s="113">
        <v>0.1186485925310711</v>
      </c>
      <c r="E21" s="115">
        <v>40</v>
      </c>
      <c r="F21" s="114">
        <v>42</v>
      </c>
      <c r="G21" s="114">
        <v>32</v>
      </c>
      <c r="H21" s="114">
        <v>32</v>
      </c>
      <c r="I21" s="140">
        <v>32</v>
      </c>
      <c r="J21" s="115">
        <v>8</v>
      </c>
      <c r="K21" s="116">
        <v>25</v>
      </c>
    </row>
    <row r="22" spans="1:11" ht="14.1" customHeight="1" x14ac:dyDescent="0.2">
      <c r="A22" s="306">
        <v>22</v>
      </c>
      <c r="B22" s="307" t="s">
        <v>239</v>
      </c>
      <c r="C22" s="308"/>
      <c r="D22" s="113">
        <v>0.23433097024886543</v>
      </c>
      <c r="E22" s="115">
        <v>79</v>
      </c>
      <c r="F22" s="114">
        <v>77</v>
      </c>
      <c r="G22" s="114">
        <v>80</v>
      </c>
      <c r="H22" s="114">
        <v>81</v>
      </c>
      <c r="I22" s="140">
        <v>84</v>
      </c>
      <c r="J22" s="115">
        <v>-5</v>
      </c>
      <c r="K22" s="116">
        <v>-5.9523809523809526</v>
      </c>
    </row>
    <row r="23" spans="1:11" ht="14.1" customHeight="1" x14ac:dyDescent="0.2">
      <c r="A23" s="306">
        <v>23</v>
      </c>
      <c r="B23" s="307" t="s">
        <v>240</v>
      </c>
      <c r="C23" s="308"/>
      <c r="D23" s="113">
        <v>0.24619582950197252</v>
      </c>
      <c r="E23" s="115">
        <v>83</v>
      </c>
      <c r="F23" s="114">
        <v>79</v>
      </c>
      <c r="G23" s="114">
        <v>76</v>
      </c>
      <c r="H23" s="114">
        <v>73</v>
      </c>
      <c r="I23" s="140">
        <v>71</v>
      </c>
      <c r="J23" s="115">
        <v>12</v>
      </c>
      <c r="K23" s="116">
        <v>16.901408450704224</v>
      </c>
    </row>
    <row r="24" spans="1:11" ht="14.1" customHeight="1" x14ac:dyDescent="0.2">
      <c r="A24" s="306">
        <v>24</v>
      </c>
      <c r="B24" s="307" t="s">
        <v>241</v>
      </c>
      <c r="C24" s="308"/>
      <c r="D24" s="113">
        <v>0.4864592293773915</v>
      </c>
      <c r="E24" s="115">
        <v>164</v>
      </c>
      <c r="F24" s="114">
        <v>172</v>
      </c>
      <c r="G24" s="114">
        <v>184</v>
      </c>
      <c r="H24" s="114">
        <v>169</v>
      </c>
      <c r="I24" s="140">
        <v>180</v>
      </c>
      <c r="J24" s="115">
        <v>-16</v>
      </c>
      <c r="K24" s="116">
        <v>-8.8888888888888893</v>
      </c>
    </row>
    <row r="25" spans="1:11" ht="14.1" customHeight="1" x14ac:dyDescent="0.2">
      <c r="A25" s="306">
        <v>25</v>
      </c>
      <c r="B25" s="307" t="s">
        <v>242</v>
      </c>
      <c r="C25" s="308"/>
      <c r="D25" s="113">
        <v>0.79197935514489959</v>
      </c>
      <c r="E25" s="115">
        <v>267</v>
      </c>
      <c r="F25" s="114">
        <v>282</v>
      </c>
      <c r="G25" s="114">
        <v>286</v>
      </c>
      <c r="H25" s="114">
        <v>278</v>
      </c>
      <c r="I25" s="140">
        <v>283</v>
      </c>
      <c r="J25" s="115">
        <v>-16</v>
      </c>
      <c r="K25" s="116">
        <v>-5.6537102473498235</v>
      </c>
    </row>
    <row r="26" spans="1:11" ht="14.1" customHeight="1" x14ac:dyDescent="0.2">
      <c r="A26" s="306">
        <v>26</v>
      </c>
      <c r="B26" s="307" t="s">
        <v>243</v>
      </c>
      <c r="C26" s="308"/>
      <c r="D26" s="113">
        <v>0.68519562186693561</v>
      </c>
      <c r="E26" s="115">
        <v>231</v>
      </c>
      <c r="F26" s="114">
        <v>234</v>
      </c>
      <c r="G26" s="114">
        <v>232</v>
      </c>
      <c r="H26" s="114">
        <v>246</v>
      </c>
      <c r="I26" s="140">
        <v>250</v>
      </c>
      <c r="J26" s="115">
        <v>-19</v>
      </c>
      <c r="K26" s="116">
        <v>-7.6</v>
      </c>
    </row>
    <row r="27" spans="1:11" ht="14.1" customHeight="1" x14ac:dyDescent="0.2">
      <c r="A27" s="306">
        <v>27</v>
      </c>
      <c r="B27" s="307" t="s">
        <v>244</v>
      </c>
      <c r="C27" s="308"/>
      <c r="D27" s="113">
        <v>0.22839854062231188</v>
      </c>
      <c r="E27" s="115">
        <v>77</v>
      </c>
      <c r="F27" s="114">
        <v>83</v>
      </c>
      <c r="G27" s="114">
        <v>80</v>
      </c>
      <c r="H27" s="114">
        <v>75</v>
      </c>
      <c r="I27" s="140">
        <v>75</v>
      </c>
      <c r="J27" s="115">
        <v>2</v>
      </c>
      <c r="K27" s="116">
        <v>2.6666666666666665</v>
      </c>
    </row>
    <row r="28" spans="1:11" ht="14.1" customHeight="1" x14ac:dyDescent="0.2">
      <c r="A28" s="306">
        <v>28</v>
      </c>
      <c r="B28" s="307" t="s">
        <v>245</v>
      </c>
      <c r="C28" s="308"/>
      <c r="D28" s="113">
        <v>0.24322961468869575</v>
      </c>
      <c r="E28" s="115">
        <v>82</v>
      </c>
      <c r="F28" s="114">
        <v>88</v>
      </c>
      <c r="G28" s="114">
        <v>92</v>
      </c>
      <c r="H28" s="114">
        <v>90</v>
      </c>
      <c r="I28" s="140">
        <v>91</v>
      </c>
      <c r="J28" s="115">
        <v>-9</v>
      </c>
      <c r="K28" s="116">
        <v>-9.8901098901098905</v>
      </c>
    </row>
    <row r="29" spans="1:11" ht="14.1" customHeight="1" x14ac:dyDescent="0.2">
      <c r="A29" s="306">
        <v>29</v>
      </c>
      <c r="B29" s="307" t="s">
        <v>246</v>
      </c>
      <c r="C29" s="308"/>
      <c r="D29" s="113">
        <v>2.705187909708421</v>
      </c>
      <c r="E29" s="115">
        <v>912</v>
      </c>
      <c r="F29" s="114">
        <v>981</v>
      </c>
      <c r="G29" s="114">
        <v>977</v>
      </c>
      <c r="H29" s="114">
        <v>1005</v>
      </c>
      <c r="I29" s="140">
        <v>1002</v>
      </c>
      <c r="J29" s="115">
        <v>-90</v>
      </c>
      <c r="K29" s="116">
        <v>-8.9820359281437128</v>
      </c>
    </row>
    <row r="30" spans="1:11" ht="14.1" customHeight="1" x14ac:dyDescent="0.2">
      <c r="A30" s="306" t="s">
        <v>247</v>
      </c>
      <c r="B30" s="307" t="s">
        <v>248</v>
      </c>
      <c r="C30" s="308"/>
      <c r="D30" s="113">
        <v>0.44789843680479341</v>
      </c>
      <c r="E30" s="115">
        <v>151</v>
      </c>
      <c r="F30" s="114">
        <v>146</v>
      </c>
      <c r="G30" s="114">
        <v>149</v>
      </c>
      <c r="H30" s="114">
        <v>143</v>
      </c>
      <c r="I30" s="140">
        <v>146</v>
      </c>
      <c r="J30" s="115">
        <v>5</v>
      </c>
      <c r="K30" s="116">
        <v>3.4246575342465753</v>
      </c>
    </row>
    <row r="31" spans="1:11" ht="14.1" customHeight="1" x14ac:dyDescent="0.2">
      <c r="A31" s="306" t="s">
        <v>249</v>
      </c>
      <c r="B31" s="307" t="s">
        <v>250</v>
      </c>
      <c r="C31" s="308"/>
      <c r="D31" s="113">
        <v>2.239492184023967</v>
      </c>
      <c r="E31" s="115">
        <v>755</v>
      </c>
      <c r="F31" s="114">
        <v>830</v>
      </c>
      <c r="G31" s="114">
        <v>823</v>
      </c>
      <c r="H31" s="114">
        <v>856</v>
      </c>
      <c r="I31" s="140">
        <v>849</v>
      </c>
      <c r="J31" s="115">
        <v>-94</v>
      </c>
      <c r="K31" s="116">
        <v>-11.071849234393405</v>
      </c>
    </row>
    <row r="32" spans="1:11" ht="14.1" customHeight="1" x14ac:dyDescent="0.2">
      <c r="A32" s="306">
        <v>31</v>
      </c>
      <c r="B32" s="307" t="s">
        <v>251</v>
      </c>
      <c r="C32" s="308"/>
      <c r="D32" s="113">
        <v>9.4918874024856881E-2</v>
      </c>
      <c r="E32" s="115">
        <v>32</v>
      </c>
      <c r="F32" s="114">
        <v>30</v>
      </c>
      <c r="G32" s="114">
        <v>31</v>
      </c>
      <c r="H32" s="114">
        <v>26</v>
      </c>
      <c r="I32" s="140">
        <v>25</v>
      </c>
      <c r="J32" s="115">
        <v>7</v>
      </c>
      <c r="K32" s="116">
        <v>28</v>
      </c>
    </row>
    <row r="33" spans="1:11" ht="14.1" customHeight="1" x14ac:dyDescent="0.2">
      <c r="A33" s="306">
        <v>32</v>
      </c>
      <c r="B33" s="307" t="s">
        <v>252</v>
      </c>
      <c r="C33" s="308"/>
      <c r="D33" s="113">
        <v>1.2487764363895233</v>
      </c>
      <c r="E33" s="115">
        <v>421</v>
      </c>
      <c r="F33" s="114">
        <v>391</v>
      </c>
      <c r="G33" s="114">
        <v>389</v>
      </c>
      <c r="H33" s="114">
        <v>397</v>
      </c>
      <c r="I33" s="140">
        <v>409</v>
      </c>
      <c r="J33" s="115">
        <v>12</v>
      </c>
      <c r="K33" s="116">
        <v>2.9339853300733498</v>
      </c>
    </row>
    <row r="34" spans="1:11" ht="14.1" customHeight="1" x14ac:dyDescent="0.2">
      <c r="A34" s="306">
        <v>33</v>
      </c>
      <c r="B34" s="307" t="s">
        <v>253</v>
      </c>
      <c r="C34" s="308"/>
      <c r="D34" s="113">
        <v>0.52502002194998965</v>
      </c>
      <c r="E34" s="115">
        <v>177</v>
      </c>
      <c r="F34" s="114">
        <v>181</v>
      </c>
      <c r="G34" s="114">
        <v>174</v>
      </c>
      <c r="H34" s="114">
        <v>192</v>
      </c>
      <c r="I34" s="140">
        <v>195</v>
      </c>
      <c r="J34" s="115">
        <v>-18</v>
      </c>
      <c r="K34" s="116">
        <v>-9.2307692307692299</v>
      </c>
    </row>
    <row r="35" spans="1:11" ht="14.1" customHeight="1" x14ac:dyDescent="0.2">
      <c r="A35" s="306">
        <v>34</v>
      </c>
      <c r="B35" s="307" t="s">
        <v>254</v>
      </c>
      <c r="C35" s="308"/>
      <c r="D35" s="113">
        <v>3.9302346275917301</v>
      </c>
      <c r="E35" s="115">
        <v>1325</v>
      </c>
      <c r="F35" s="114">
        <v>1356</v>
      </c>
      <c r="G35" s="114">
        <v>1387</v>
      </c>
      <c r="H35" s="114">
        <v>1394</v>
      </c>
      <c r="I35" s="140">
        <v>1375</v>
      </c>
      <c r="J35" s="115">
        <v>-50</v>
      </c>
      <c r="K35" s="116">
        <v>-3.6363636363636362</v>
      </c>
    </row>
    <row r="36" spans="1:11" ht="14.1" customHeight="1" x14ac:dyDescent="0.2">
      <c r="A36" s="306">
        <v>41</v>
      </c>
      <c r="B36" s="307" t="s">
        <v>255</v>
      </c>
      <c r="C36" s="308"/>
      <c r="D36" s="113">
        <v>8.0087799958472997E-2</v>
      </c>
      <c r="E36" s="115">
        <v>27</v>
      </c>
      <c r="F36" s="114">
        <v>27</v>
      </c>
      <c r="G36" s="114">
        <v>26</v>
      </c>
      <c r="H36" s="114">
        <v>27</v>
      </c>
      <c r="I36" s="140">
        <v>25</v>
      </c>
      <c r="J36" s="115">
        <v>2</v>
      </c>
      <c r="K36" s="116">
        <v>8</v>
      </c>
    </row>
    <row r="37" spans="1:11" ht="14.1" customHeight="1" x14ac:dyDescent="0.2">
      <c r="A37" s="306">
        <v>42</v>
      </c>
      <c r="B37" s="307" t="s">
        <v>256</v>
      </c>
      <c r="C37" s="308"/>
      <c r="D37" s="113">
        <v>3.2628362946044549E-2</v>
      </c>
      <c r="E37" s="115">
        <v>11</v>
      </c>
      <c r="F37" s="114">
        <v>9</v>
      </c>
      <c r="G37" s="114">
        <v>13</v>
      </c>
      <c r="H37" s="114">
        <v>11</v>
      </c>
      <c r="I37" s="140">
        <v>11</v>
      </c>
      <c r="J37" s="115">
        <v>0</v>
      </c>
      <c r="K37" s="116">
        <v>0</v>
      </c>
    </row>
    <row r="38" spans="1:11" ht="14.1" customHeight="1" x14ac:dyDescent="0.2">
      <c r="A38" s="306">
        <v>43</v>
      </c>
      <c r="B38" s="307" t="s">
        <v>257</v>
      </c>
      <c r="C38" s="308"/>
      <c r="D38" s="113">
        <v>0.28475662207457064</v>
      </c>
      <c r="E38" s="115">
        <v>96</v>
      </c>
      <c r="F38" s="114">
        <v>96</v>
      </c>
      <c r="G38" s="114">
        <v>98</v>
      </c>
      <c r="H38" s="114">
        <v>93</v>
      </c>
      <c r="I38" s="140">
        <v>88</v>
      </c>
      <c r="J38" s="115">
        <v>8</v>
      </c>
      <c r="K38" s="116">
        <v>9.0909090909090917</v>
      </c>
    </row>
    <row r="39" spans="1:11" ht="14.1" customHeight="1" x14ac:dyDescent="0.2">
      <c r="A39" s="306">
        <v>51</v>
      </c>
      <c r="B39" s="307" t="s">
        <v>258</v>
      </c>
      <c r="C39" s="308"/>
      <c r="D39" s="113">
        <v>5.6862337970515826</v>
      </c>
      <c r="E39" s="115">
        <v>1917</v>
      </c>
      <c r="F39" s="114">
        <v>1927</v>
      </c>
      <c r="G39" s="114">
        <v>1934</v>
      </c>
      <c r="H39" s="114">
        <v>1968</v>
      </c>
      <c r="I39" s="140">
        <v>2057</v>
      </c>
      <c r="J39" s="115">
        <v>-140</v>
      </c>
      <c r="K39" s="116">
        <v>-6.8060281964025275</v>
      </c>
    </row>
    <row r="40" spans="1:11" ht="14.1" customHeight="1" x14ac:dyDescent="0.2">
      <c r="A40" s="306" t="s">
        <v>259</v>
      </c>
      <c r="B40" s="307" t="s">
        <v>260</v>
      </c>
      <c r="C40" s="308"/>
      <c r="D40" s="113">
        <v>5.324355589831816</v>
      </c>
      <c r="E40" s="115">
        <v>1795</v>
      </c>
      <c r="F40" s="114">
        <v>1805</v>
      </c>
      <c r="G40" s="114">
        <v>1810</v>
      </c>
      <c r="H40" s="114">
        <v>1846</v>
      </c>
      <c r="I40" s="140">
        <v>1934</v>
      </c>
      <c r="J40" s="115">
        <v>-139</v>
      </c>
      <c r="K40" s="116">
        <v>-7.1871768355739398</v>
      </c>
    </row>
    <row r="41" spans="1:11" ht="14.1" customHeight="1" x14ac:dyDescent="0.2">
      <c r="A41" s="306"/>
      <c r="B41" s="307" t="s">
        <v>261</v>
      </c>
      <c r="C41" s="308"/>
      <c r="D41" s="113">
        <v>4.2416871829857916</v>
      </c>
      <c r="E41" s="115">
        <v>1430</v>
      </c>
      <c r="F41" s="114">
        <v>1433</v>
      </c>
      <c r="G41" s="114">
        <v>1433</v>
      </c>
      <c r="H41" s="114">
        <v>1452</v>
      </c>
      <c r="I41" s="140">
        <v>1532</v>
      </c>
      <c r="J41" s="115">
        <v>-102</v>
      </c>
      <c r="K41" s="116">
        <v>-6.657963446475196</v>
      </c>
    </row>
    <row r="42" spans="1:11" ht="14.1" customHeight="1" x14ac:dyDescent="0.2">
      <c r="A42" s="306">
        <v>52</v>
      </c>
      <c r="B42" s="307" t="s">
        <v>262</v>
      </c>
      <c r="C42" s="308"/>
      <c r="D42" s="113">
        <v>6.2142200338148488</v>
      </c>
      <c r="E42" s="115">
        <v>2095</v>
      </c>
      <c r="F42" s="114">
        <v>2133</v>
      </c>
      <c r="G42" s="114">
        <v>2101</v>
      </c>
      <c r="H42" s="114">
        <v>2062</v>
      </c>
      <c r="I42" s="140">
        <v>2045</v>
      </c>
      <c r="J42" s="115">
        <v>50</v>
      </c>
      <c r="K42" s="116">
        <v>2.4449877750611249</v>
      </c>
    </row>
    <row r="43" spans="1:11" ht="14.1" customHeight="1" x14ac:dyDescent="0.2">
      <c r="A43" s="306" t="s">
        <v>263</v>
      </c>
      <c r="B43" s="307" t="s">
        <v>264</v>
      </c>
      <c r="C43" s="308"/>
      <c r="D43" s="113">
        <v>6.0036187820721976</v>
      </c>
      <c r="E43" s="115">
        <v>2024</v>
      </c>
      <c r="F43" s="114">
        <v>2058</v>
      </c>
      <c r="G43" s="114">
        <v>2032</v>
      </c>
      <c r="H43" s="114">
        <v>2001</v>
      </c>
      <c r="I43" s="140">
        <v>1992</v>
      </c>
      <c r="J43" s="115">
        <v>32</v>
      </c>
      <c r="K43" s="116">
        <v>1.606425702811245</v>
      </c>
    </row>
    <row r="44" spans="1:11" ht="14.1" customHeight="1" x14ac:dyDescent="0.2">
      <c r="A44" s="306">
        <v>53</v>
      </c>
      <c r="B44" s="307" t="s">
        <v>265</v>
      </c>
      <c r="C44" s="308"/>
      <c r="D44" s="113">
        <v>3.4912348352267673</v>
      </c>
      <c r="E44" s="115">
        <v>1177</v>
      </c>
      <c r="F44" s="114">
        <v>1223</v>
      </c>
      <c r="G44" s="114">
        <v>1225</v>
      </c>
      <c r="H44" s="114">
        <v>1208</v>
      </c>
      <c r="I44" s="140">
        <v>1224</v>
      </c>
      <c r="J44" s="115">
        <v>-47</v>
      </c>
      <c r="K44" s="116">
        <v>-3.8398692810457518</v>
      </c>
    </row>
    <row r="45" spans="1:11" ht="14.1" customHeight="1" x14ac:dyDescent="0.2">
      <c r="A45" s="306" t="s">
        <v>266</v>
      </c>
      <c r="B45" s="307" t="s">
        <v>267</v>
      </c>
      <c r="C45" s="308"/>
      <c r="D45" s="113">
        <v>3.4556402574674459</v>
      </c>
      <c r="E45" s="115">
        <v>1165</v>
      </c>
      <c r="F45" s="114">
        <v>1209</v>
      </c>
      <c r="G45" s="114">
        <v>1211</v>
      </c>
      <c r="H45" s="114">
        <v>1195</v>
      </c>
      <c r="I45" s="140">
        <v>1213</v>
      </c>
      <c r="J45" s="115">
        <v>-48</v>
      </c>
      <c r="K45" s="116">
        <v>-3.9571310799670241</v>
      </c>
    </row>
    <row r="46" spans="1:11" ht="14.1" customHeight="1" x14ac:dyDescent="0.2">
      <c r="A46" s="306">
        <v>54</v>
      </c>
      <c r="B46" s="307" t="s">
        <v>268</v>
      </c>
      <c r="C46" s="308"/>
      <c r="D46" s="113">
        <v>18.526977723726752</v>
      </c>
      <c r="E46" s="115">
        <v>6246</v>
      </c>
      <c r="F46" s="114">
        <v>6323</v>
      </c>
      <c r="G46" s="114">
        <v>6448</v>
      </c>
      <c r="H46" s="114">
        <v>6493</v>
      </c>
      <c r="I46" s="140">
        <v>6491</v>
      </c>
      <c r="J46" s="115">
        <v>-245</v>
      </c>
      <c r="K46" s="116">
        <v>-3.7744569403789865</v>
      </c>
    </row>
    <row r="47" spans="1:11" ht="14.1" customHeight="1" x14ac:dyDescent="0.2">
      <c r="A47" s="306">
        <v>61</v>
      </c>
      <c r="B47" s="307" t="s">
        <v>269</v>
      </c>
      <c r="C47" s="308"/>
      <c r="D47" s="113">
        <v>0.62883754041467688</v>
      </c>
      <c r="E47" s="115">
        <v>212</v>
      </c>
      <c r="F47" s="114">
        <v>215</v>
      </c>
      <c r="G47" s="114">
        <v>208</v>
      </c>
      <c r="H47" s="114">
        <v>195</v>
      </c>
      <c r="I47" s="140">
        <v>194</v>
      </c>
      <c r="J47" s="115">
        <v>18</v>
      </c>
      <c r="K47" s="116">
        <v>9.2783505154639183</v>
      </c>
    </row>
    <row r="48" spans="1:11" ht="14.1" customHeight="1" x14ac:dyDescent="0.2">
      <c r="A48" s="306">
        <v>62</v>
      </c>
      <c r="B48" s="307" t="s">
        <v>270</v>
      </c>
      <c r="C48" s="308"/>
      <c r="D48" s="113">
        <v>12.594548097173197</v>
      </c>
      <c r="E48" s="115">
        <v>4246</v>
      </c>
      <c r="F48" s="114">
        <v>4471</v>
      </c>
      <c r="G48" s="114">
        <v>4462</v>
      </c>
      <c r="H48" s="114">
        <v>4520</v>
      </c>
      <c r="I48" s="140">
        <v>4472</v>
      </c>
      <c r="J48" s="115">
        <v>-226</v>
      </c>
      <c r="K48" s="116">
        <v>-5.0536672629695882</v>
      </c>
    </row>
    <row r="49" spans="1:11" ht="14.1" customHeight="1" x14ac:dyDescent="0.2">
      <c r="A49" s="306">
        <v>63</v>
      </c>
      <c r="B49" s="307" t="s">
        <v>271</v>
      </c>
      <c r="C49" s="308"/>
      <c r="D49" s="113">
        <v>8.5426986622371199</v>
      </c>
      <c r="E49" s="115">
        <v>2880</v>
      </c>
      <c r="F49" s="114">
        <v>3415</v>
      </c>
      <c r="G49" s="114">
        <v>3461</v>
      </c>
      <c r="H49" s="114">
        <v>3515</v>
      </c>
      <c r="I49" s="140">
        <v>3323</v>
      </c>
      <c r="J49" s="115">
        <v>-443</v>
      </c>
      <c r="K49" s="116">
        <v>-13.331327114053567</v>
      </c>
    </row>
    <row r="50" spans="1:11" ht="14.1" customHeight="1" x14ac:dyDescent="0.2">
      <c r="A50" s="306" t="s">
        <v>272</v>
      </c>
      <c r="B50" s="307" t="s">
        <v>273</v>
      </c>
      <c r="C50" s="308"/>
      <c r="D50" s="113">
        <v>0.33221605908699908</v>
      </c>
      <c r="E50" s="115">
        <v>112</v>
      </c>
      <c r="F50" s="114">
        <v>116</v>
      </c>
      <c r="G50" s="114">
        <v>119</v>
      </c>
      <c r="H50" s="114">
        <v>128</v>
      </c>
      <c r="I50" s="140">
        <v>117</v>
      </c>
      <c r="J50" s="115">
        <v>-5</v>
      </c>
      <c r="K50" s="116">
        <v>-4.2735042735042734</v>
      </c>
    </row>
    <row r="51" spans="1:11" ht="14.1" customHeight="1" x14ac:dyDescent="0.2">
      <c r="A51" s="306" t="s">
        <v>274</v>
      </c>
      <c r="B51" s="307" t="s">
        <v>275</v>
      </c>
      <c r="C51" s="308"/>
      <c r="D51" s="113">
        <v>7.8901314033162278</v>
      </c>
      <c r="E51" s="115">
        <v>2660</v>
      </c>
      <c r="F51" s="114">
        <v>3181</v>
      </c>
      <c r="G51" s="114">
        <v>3220</v>
      </c>
      <c r="H51" s="114">
        <v>3245</v>
      </c>
      <c r="I51" s="140">
        <v>3069</v>
      </c>
      <c r="J51" s="115">
        <v>-409</v>
      </c>
      <c r="K51" s="116">
        <v>-13.326816552623004</v>
      </c>
    </row>
    <row r="52" spans="1:11" ht="14.1" customHeight="1" x14ac:dyDescent="0.2">
      <c r="A52" s="306">
        <v>71</v>
      </c>
      <c r="B52" s="307" t="s">
        <v>276</v>
      </c>
      <c r="C52" s="308"/>
      <c r="D52" s="113">
        <v>11.950879482692137</v>
      </c>
      <c r="E52" s="115">
        <v>4029</v>
      </c>
      <c r="F52" s="114">
        <v>4090</v>
      </c>
      <c r="G52" s="114">
        <v>4111</v>
      </c>
      <c r="H52" s="114">
        <v>4189</v>
      </c>
      <c r="I52" s="140">
        <v>4136</v>
      </c>
      <c r="J52" s="115">
        <v>-107</v>
      </c>
      <c r="K52" s="116">
        <v>-2.5870406189555126</v>
      </c>
    </row>
    <row r="53" spans="1:11" ht="14.1" customHeight="1" x14ac:dyDescent="0.2">
      <c r="A53" s="306" t="s">
        <v>277</v>
      </c>
      <c r="B53" s="307" t="s">
        <v>278</v>
      </c>
      <c r="C53" s="308"/>
      <c r="D53" s="113">
        <v>0.972918458754783</v>
      </c>
      <c r="E53" s="115">
        <v>328</v>
      </c>
      <c r="F53" s="114">
        <v>322</v>
      </c>
      <c r="G53" s="114">
        <v>313</v>
      </c>
      <c r="H53" s="114">
        <v>325</v>
      </c>
      <c r="I53" s="140">
        <v>323</v>
      </c>
      <c r="J53" s="115">
        <v>5</v>
      </c>
      <c r="K53" s="116">
        <v>1.5479876160990713</v>
      </c>
    </row>
    <row r="54" spans="1:11" ht="14.1" customHeight="1" x14ac:dyDescent="0.2">
      <c r="A54" s="306" t="s">
        <v>279</v>
      </c>
      <c r="B54" s="307" t="s">
        <v>280</v>
      </c>
      <c r="C54" s="308"/>
      <c r="D54" s="113">
        <v>10.645744964850355</v>
      </c>
      <c r="E54" s="115">
        <v>3589</v>
      </c>
      <c r="F54" s="114">
        <v>3667</v>
      </c>
      <c r="G54" s="114">
        <v>3698</v>
      </c>
      <c r="H54" s="114">
        <v>3767</v>
      </c>
      <c r="I54" s="140">
        <v>3711</v>
      </c>
      <c r="J54" s="115">
        <v>-122</v>
      </c>
      <c r="K54" s="116">
        <v>-3.2875235785502559</v>
      </c>
    </row>
    <row r="55" spans="1:11" ht="14.1" customHeight="1" x14ac:dyDescent="0.2">
      <c r="A55" s="306">
        <v>72</v>
      </c>
      <c r="B55" s="307" t="s">
        <v>281</v>
      </c>
      <c r="C55" s="308"/>
      <c r="D55" s="113">
        <v>0.91062794767597066</v>
      </c>
      <c r="E55" s="115">
        <v>307</v>
      </c>
      <c r="F55" s="114">
        <v>307</v>
      </c>
      <c r="G55" s="114">
        <v>303</v>
      </c>
      <c r="H55" s="114">
        <v>296</v>
      </c>
      <c r="I55" s="140">
        <v>296</v>
      </c>
      <c r="J55" s="115">
        <v>11</v>
      </c>
      <c r="K55" s="116">
        <v>3.7162162162162162</v>
      </c>
    </row>
    <row r="56" spans="1:11" ht="14.1" customHeight="1" x14ac:dyDescent="0.2">
      <c r="A56" s="306" t="s">
        <v>282</v>
      </c>
      <c r="B56" s="307" t="s">
        <v>283</v>
      </c>
      <c r="C56" s="308"/>
      <c r="D56" s="113">
        <v>9.7885088838133655E-2</v>
      </c>
      <c r="E56" s="115">
        <v>33</v>
      </c>
      <c r="F56" s="114">
        <v>27</v>
      </c>
      <c r="G56" s="114">
        <v>31</v>
      </c>
      <c r="H56" s="114">
        <v>31</v>
      </c>
      <c r="I56" s="140">
        <v>33</v>
      </c>
      <c r="J56" s="115">
        <v>0</v>
      </c>
      <c r="K56" s="116">
        <v>0</v>
      </c>
    </row>
    <row r="57" spans="1:11" ht="14.1" customHeight="1" x14ac:dyDescent="0.2">
      <c r="A57" s="306" t="s">
        <v>284</v>
      </c>
      <c r="B57" s="307" t="s">
        <v>285</v>
      </c>
      <c r="C57" s="308"/>
      <c r="D57" s="113">
        <v>0.52502002194998965</v>
      </c>
      <c r="E57" s="115">
        <v>177</v>
      </c>
      <c r="F57" s="114">
        <v>185</v>
      </c>
      <c r="G57" s="114">
        <v>190</v>
      </c>
      <c r="H57" s="114">
        <v>185</v>
      </c>
      <c r="I57" s="140">
        <v>182</v>
      </c>
      <c r="J57" s="115">
        <v>-5</v>
      </c>
      <c r="K57" s="116">
        <v>-2.7472527472527473</v>
      </c>
    </row>
    <row r="58" spans="1:11" ht="14.1" customHeight="1" x14ac:dyDescent="0.2">
      <c r="A58" s="306">
        <v>73</v>
      </c>
      <c r="B58" s="307" t="s">
        <v>286</v>
      </c>
      <c r="C58" s="308"/>
      <c r="D58" s="113">
        <v>0.83647257734405123</v>
      </c>
      <c r="E58" s="115">
        <v>282</v>
      </c>
      <c r="F58" s="114">
        <v>275</v>
      </c>
      <c r="G58" s="114">
        <v>270</v>
      </c>
      <c r="H58" s="114">
        <v>261</v>
      </c>
      <c r="I58" s="140">
        <v>264</v>
      </c>
      <c r="J58" s="115">
        <v>18</v>
      </c>
      <c r="K58" s="116">
        <v>6.8181818181818183</v>
      </c>
    </row>
    <row r="59" spans="1:11" ht="14.1" customHeight="1" x14ac:dyDescent="0.2">
      <c r="A59" s="306" t="s">
        <v>287</v>
      </c>
      <c r="B59" s="307" t="s">
        <v>288</v>
      </c>
      <c r="C59" s="308"/>
      <c r="D59" s="113">
        <v>0.53688488120309674</v>
      </c>
      <c r="E59" s="115">
        <v>181</v>
      </c>
      <c r="F59" s="114">
        <v>178</v>
      </c>
      <c r="G59" s="114">
        <v>170</v>
      </c>
      <c r="H59" s="114">
        <v>166</v>
      </c>
      <c r="I59" s="140">
        <v>172</v>
      </c>
      <c r="J59" s="115">
        <v>9</v>
      </c>
      <c r="K59" s="116">
        <v>5.2325581395348841</v>
      </c>
    </row>
    <row r="60" spans="1:11" ht="14.1" customHeight="1" x14ac:dyDescent="0.2">
      <c r="A60" s="306">
        <v>81</v>
      </c>
      <c r="B60" s="307" t="s">
        <v>289</v>
      </c>
      <c r="C60" s="308"/>
      <c r="D60" s="113">
        <v>4.3603357755168632</v>
      </c>
      <c r="E60" s="115">
        <v>1470</v>
      </c>
      <c r="F60" s="114">
        <v>1501</v>
      </c>
      <c r="G60" s="114">
        <v>1509</v>
      </c>
      <c r="H60" s="114">
        <v>1542</v>
      </c>
      <c r="I60" s="140">
        <v>1488</v>
      </c>
      <c r="J60" s="115">
        <v>-18</v>
      </c>
      <c r="K60" s="116">
        <v>-1.2096774193548387</v>
      </c>
    </row>
    <row r="61" spans="1:11" ht="14.1" customHeight="1" x14ac:dyDescent="0.2">
      <c r="A61" s="306" t="s">
        <v>290</v>
      </c>
      <c r="B61" s="307" t="s">
        <v>291</v>
      </c>
      <c r="C61" s="308"/>
      <c r="D61" s="113">
        <v>1.6996410880075936</v>
      </c>
      <c r="E61" s="115">
        <v>573</v>
      </c>
      <c r="F61" s="114">
        <v>576</v>
      </c>
      <c r="G61" s="114">
        <v>577</v>
      </c>
      <c r="H61" s="114">
        <v>581</v>
      </c>
      <c r="I61" s="140">
        <v>564</v>
      </c>
      <c r="J61" s="115">
        <v>9</v>
      </c>
      <c r="K61" s="116">
        <v>1.5957446808510638</v>
      </c>
    </row>
    <row r="62" spans="1:11" ht="14.1" customHeight="1" x14ac:dyDescent="0.2">
      <c r="A62" s="306" t="s">
        <v>292</v>
      </c>
      <c r="B62" s="307" t="s">
        <v>293</v>
      </c>
      <c r="C62" s="308"/>
      <c r="D62" s="113">
        <v>1.572093851036692</v>
      </c>
      <c r="E62" s="115">
        <v>530</v>
      </c>
      <c r="F62" s="114">
        <v>552</v>
      </c>
      <c r="G62" s="114">
        <v>558</v>
      </c>
      <c r="H62" s="114">
        <v>581</v>
      </c>
      <c r="I62" s="140">
        <v>553</v>
      </c>
      <c r="J62" s="115">
        <v>-23</v>
      </c>
      <c r="K62" s="116">
        <v>-4.1591320072332731</v>
      </c>
    </row>
    <row r="63" spans="1:11" ht="14.1" customHeight="1" x14ac:dyDescent="0.2">
      <c r="A63" s="306"/>
      <c r="B63" s="307" t="s">
        <v>294</v>
      </c>
      <c r="C63" s="308"/>
      <c r="D63" s="113">
        <v>1.3347966659745498</v>
      </c>
      <c r="E63" s="115">
        <v>450</v>
      </c>
      <c r="F63" s="114">
        <v>464</v>
      </c>
      <c r="G63" s="114">
        <v>467</v>
      </c>
      <c r="H63" s="114">
        <v>493</v>
      </c>
      <c r="I63" s="140">
        <v>469</v>
      </c>
      <c r="J63" s="115">
        <v>-19</v>
      </c>
      <c r="K63" s="116">
        <v>-4.0511727078891262</v>
      </c>
    </row>
    <row r="64" spans="1:11" ht="14.1" customHeight="1" x14ac:dyDescent="0.2">
      <c r="A64" s="306" t="s">
        <v>295</v>
      </c>
      <c r="B64" s="307" t="s">
        <v>296</v>
      </c>
      <c r="C64" s="308"/>
      <c r="D64" s="113">
        <v>8.0087799958472997E-2</v>
      </c>
      <c r="E64" s="115">
        <v>27</v>
      </c>
      <c r="F64" s="114">
        <v>27</v>
      </c>
      <c r="G64" s="114">
        <v>27</v>
      </c>
      <c r="H64" s="114">
        <v>30</v>
      </c>
      <c r="I64" s="140">
        <v>30</v>
      </c>
      <c r="J64" s="115">
        <v>-3</v>
      </c>
      <c r="K64" s="116">
        <v>-10</v>
      </c>
    </row>
    <row r="65" spans="1:11" ht="14.1" customHeight="1" x14ac:dyDescent="0.2">
      <c r="A65" s="306" t="s">
        <v>297</v>
      </c>
      <c r="B65" s="307" t="s">
        <v>298</v>
      </c>
      <c r="C65" s="308"/>
      <c r="D65" s="113">
        <v>0.67926319224038201</v>
      </c>
      <c r="E65" s="115">
        <v>229</v>
      </c>
      <c r="F65" s="114">
        <v>234</v>
      </c>
      <c r="G65" s="114">
        <v>238</v>
      </c>
      <c r="H65" s="114">
        <v>239</v>
      </c>
      <c r="I65" s="140">
        <v>232</v>
      </c>
      <c r="J65" s="115">
        <v>-3</v>
      </c>
      <c r="K65" s="116">
        <v>-1.2931034482758621</v>
      </c>
    </row>
    <row r="66" spans="1:11" ht="14.1" customHeight="1" x14ac:dyDescent="0.2">
      <c r="A66" s="306">
        <v>82</v>
      </c>
      <c r="B66" s="307" t="s">
        <v>299</v>
      </c>
      <c r="C66" s="308"/>
      <c r="D66" s="113">
        <v>2.8416337911191527</v>
      </c>
      <c r="E66" s="115">
        <v>958</v>
      </c>
      <c r="F66" s="114">
        <v>1008</v>
      </c>
      <c r="G66" s="114">
        <v>1024</v>
      </c>
      <c r="H66" s="114">
        <v>1037</v>
      </c>
      <c r="I66" s="140">
        <v>1032</v>
      </c>
      <c r="J66" s="115">
        <v>-74</v>
      </c>
      <c r="K66" s="116">
        <v>-7.170542635658915</v>
      </c>
    </row>
    <row r="67" spans="1:11" ht="14.1" customHeight="1" x14ac:dyDescent="0.2">
      <c r="A67" s="306" t="s">
        <v>300</v>
      </c>
      <c r="B67" s="307" t="s">
        <v>301</v>
      </c>
      <c r="C67" s="308"/>
      <c r="D67" s="113">
        <v>0.96698602912822951</v>
      </c>
      <c r="E67" s="115">
        <v>326</v>
      </c>
      <c r="F67" s="114">
        <v>331</v>
      </c>
      <c r="G67" s="114">
        <v>334</v>
      </c>
      <c r="H67" s="114">
        <v>337</v>
      </c>
      <c r="I67" s="140">
        <v>321</v>
      </c>
      <c r="J67" s="115">
        <v>5</v>
      </c>
      <c r="K67" s="116">
        <v>1.557632398753894</v>
      </c>
    </row>
    <row r="68" spans="1:11" ht="14.1" customHeight="1" x14ac:dyDescent="0.2">
      <c r="A68" s="306" t="s">
        <v>302</v>
      </c>
      <c r="B68" s="307" t="s">
        <v>303</v>
      </c>
      <c r="C68" s="308"/>
      <c r="D68" s="113">
        <v>1.2280129326965858</v>
      </c>
      <c r="E68" s="115">
        <v>414</v>
      </c>
      <c r="F68" s="114">
        <v>454</v>
      </c>
      <c r="G68" s="114">
        <v>468</v>
      </c>
      <c r="H68" s="114">
        <v>473</v>
      </c>
      <c r="I68" s="140">
        <v>482</v>
      </c>
      <c r="J68" s="115">
        <v>-68</v>
      </c>
      <c r="K68" s="116">
        <v>-14.107883817427386</v>
      </c>
    </row>
    <row r="69" spans="1:11" ht="14.1" customHeight="1" x14ac:dyDescent="0.2">
      <c r="A69" s="306">
        <v>83</v>
      </c>
      <c r="B69" s="307" t="s">
        <v>304</v>
      </c>
      <c r="C69" s="308"/>
      <c r="D69" s="113">
        <v>3.4556402574674459</v>
      </c>
      <c r="E69" s="115">
        <v>1165</v>
      </c>
      <c r="F69" s="114">
        <v>1149</v>
      </c>
      <c r="G69" s="114">
        <v>1113</v>
      </c>
      <c r="H69" s="114">
        <v>1090</v>
      </c>
      <c r="I69" s="140">
        <v>1095</v>
      </c>
      <c r="J69" s="115">
        <v>70</v>
      </c>
      <c r="K69" s="116">
        <v>6.3926940639269407</v>
      </c>
    </row>
    <row r="70" spans="1:11" ht="14.1" customHeight="1" x14ac:dyDescent="0.2">
      <c r="A70" s="306" t="s">
        <v>305</v>
      </c>
      <c r="B70" s="307" t="s">
        <v>306</v>
      </c>
      <c r="C70" s="308"/>
      <c r="D70" s="113">
        <v>2.2928840506629489</v>
      </c>
      <c r="E70" s="115">
        <v>773</v>
      </c>
      <c r="F70" s="114">
        <v>754</v>
      </c>
      <c r="G70" s="114">
        <v>719</v>
      </c>
      <c r="H70" s="114">
        <v>689</v>
      </c>
      <c r="I70" s="140">
        <v>692</v>
      </c>
      <c r="J70" s="115">
        <v>81</v>
      </c>
      <c r="K70" s="116">
        <v>11.705202312138729</v>
      </c>
    </row>
    <row r="71" spans="1:11" ht="14.1" customHeight="1" x14ac:dyDescent="0.2">
      <c r="A71" s="306"/>
      <c r="B71" s="307" t="s">
        <v>307</v>
      </c>
      <c r="C71" s="308"/>
      <c r="D71" s="113">
        <v>0.92249280692907776</v>
      </c>
      <c r="E71" s="115">
        <v>311</v>
      </c>
      <c r="F71" s="114">
        <v>284</v>
      </c>
      <c r="G71" s="114">
        <v>271</v>
      </c>
      <c r="H71" s="114">
        <v>256</v>
      </c>
      <c r="I71" s="140">
        <v>266</v>
      </c>
      <c r="J71" s="115">
        <v>45</v>
      </c>
      <c r="K71" s="116">
        <v>16.917293233082706</v>
      </c>
    </row>
    <row r="72" spans="1:11" ht="14.1" customHeight="1" x14ac:dyDescent="0.2">
      <c r="A72" s="306">
        <v>84</v>
      </c>
      <c r="B72" s="307" t="s">
        <v>308</v>
      </c>
      <c r="C72" s="308"/>
      <c r="D72" s="113">
        <v>2.429329932073681</v>
      </c>
      <c r="E72" s="115">
        <v>819</v>
      </c>
      <c r="F72" s="114">
        <v>940</v>
      </c>
      <c r="G72" s="114">
        <v>817</v>
      </c>
      <c r="H72" s="114">
        <v>932</v>
      </c>
      <c r="I72" s="140">
        <v>793</v>
      </c>
      <c r="J72" s="115">
        <v>26</v>
      </c>
      <c r="K72" s="116">
        <v>3.278688524590164</v>
      </c>
    </row>
    <row r="73" spans="1:11" ht="14.1" customHeight="1" x14ac:dyDescent="0.2">
      <c r="A73" s="306" t="s">
        <v>309</v>
      </c>
      <c r="B73" s="307" t="s">
        <v>310</v>
      </c>
      <c r="C73" s="308"/>
      <c r="D73" s="113">
        <v>0.12754723697090142</v>
      </c>
      <c r="E73" s="115">
        <v>43</v>
      </c>
      <c r="F73" s="114">
        <v>49</v>
      </c>
      <c r="G73" s="114">
        <v>53</v>
      </c>
      <c r="H73" s="114">
        <v>63</v>
      </c>
      <c r="I73" s="140">
        <v>52</v>
      </c>
      <c r="J73" s="115">
        <v>-9</v>
      </c>
      <c r="K73" s="116">
        <v>-17.307692307692307</v>
      </c>
    </row>
    <row r="74" spans="1:11" ht="14.1" customHeight="1" x14ac:dyDescent="0.2">
      <c r="A74" s="306" t="s">
        <v>311</v>
      </c>
      <c r="B74" s="307" t="s">
        <v>312</v>
      </c>
      <c r="C74" s="308"/>
      <c r="D74" s="113">
        <v>8.3054014771749771E-2</v>
      </c>
      <c r="E74" s="115">
        <v>28</v>
      </c>
      <c r="F74" s="114">
        <v>24</v>
      </c>
      <c r="G74" s="114">
        <v>23</v>
      </c>
      <c r="H74" s="114">
        <v>23</v>
      </c>
      <c r="I74" s="140">
        <v>24</v>
      </c>
      <c r="J74" s="115">
        <v>4</v>
      </c>
      <c r="K74" s="116">
        <v>16.666666666666668</v>
      </c>
    </row>
    <row r="75" spans="1:11" ht="14.1" customHeight="1" x14ac:dyDescent="0.2">
      <c r="A75" s="306" t="s">
        <v>313</v>
      </c>
      <c r="B75" s="307" t="s">
        <v>314</v>
      </c>
      <c r="C75" s="308"/>
      <c r="D75" s="113">
        <v>1.1983507845638182</v>
      </c>
      <c r="E75" s="115">
        <v>404</v>
      </c>
      <c r="F75" s="114">
        <v>526</v>
      </c>
      <c r="G75" s="114">
        <v>401</v>
      </c>
      <c r="H75" s="114">
        <v>535</v>
      </c>
      <c r="I75" s="140">
        <v>410</v>
      </c>
      <c r="J75" s="115">
        <v>-6</v>
      </c>
      <c r="K75" s="116">
        <v>-1.4634146341463414</v>
      </c>
    </row>
    <row r="76" spans="1:11" ht="14.1" customHeight="1" x14ac:dyDescent="0.2">
      <c r="A76" s="306">
        <v>91</v>
      </c>
      <c r="B76" s="307" t="s">
        <v>315</v>
      </c>
      <c r="C76" s="308"/>
      <c r="D76" s="113">
        <v>0.16907424435677632</v>
      </c>
      <c r="E76" s="115">
        <v>57</v>
      </c>
      <c r="F76" s="114">
        <v>64</v>
      </c>
      <c r="G76" s="114">
        <v>70</v>
      </c>
      <c r="H76" s="114">
        <v>88</v>
      </c>
      <c r="I76" s="140">
        <v>104</v>
      </c>
      <c r="J76" s="115">
        <v>-47</v>
      </c>
      <c r="K76" s="116">
        <v>-45.192307692307693</v>
      </c>
    </row>
    <row r="77" spans="1:11" ht="14.1" customHeight="1" x14ac:dyDescent="0.2">
      <c r="A77" s="306">
        <v>92</v>
      </c>
      <c r="B77" s="307" t="s">
        <v>316</v>
      </c>
      <c r="C77" s="308"/>
      <c r="D77" s="113">
        <v>0.39154035535253462</v>
      </c>
      <c r="E77" s="115">
        <v>132</v>
      </c>
      <c r="F77" s="114">
        <v>138</v>
      </c>
      <c r="G77" s="114">
        <v>121</v>
      </c>
      <c r="H77" s="114">
        <v>119</v>
      </c>
      <c r="I77" s="140">
        <v>109</v>
      </c>
      <c r="J77" s="115">
        <v>23</v>
      </c>
      <c r="K77" s="116">
        <v>21.100917431192659</v>
      </c>
    </row>
    <row r="78" spans="1:11" ht="14.1" customHeight="1" x14ac:dyDescent="0.2">
      <c r="A78" s="306">
        <v>93</v>
      </c>
      <c r="B78" s="307" t="s">
        <v>317</v>
      </c>
      <c r="C78" s="308"/>
      <c r="D78" s="113">
        <v>4.745943701242844E-2</v>
      </c>
      <c r="E78" s="115">
        <v>16</v>
      </c>
      <c r="F78" s="114">
        <v>14</v>
      </c>
      <c r="G78" s="114">
        <v>15</v>
      </c>
      <c r="H78" s="114">
        <v>17</v>
      </c>
      <c r="I78" s="140">
        <v>16</v>
      </c>
      <c r="J78" s="115">
        <v>0</v>
      </c>
      <c r="K78" s="116">
        <v>0</v>
      </c>
    </row>
    <row r="79" spans="1:11" ht="14.1" customHeight="1" x14ac:dyDescent="0.2">
      <c r="A79" s="306">
        <v>94</v>
      </c>
      <c r="B79" s="307" t="s">
        <v>318</v>
      </c>
      <c r="C79" s="308"/>
      <c r="D79" s="113">
        <v>0.54874974045620384</v>
      </c>
      <c r="E79" s="115">
        <v>185</v>
      </c>
      <c r="F79" s="114">
        <v>192</v>
      </c>
      <c r="G79" s="114">
        <v>188</v>
      </c>
      <c r="H79" s="114">
        <v>166</v>
      </c>
      <c r="I79" s="140">
        <v>165</v>
      </c>
      <c r="J79" s="115">
        <v>20</v>
      </c>
      <c r="K79" s="116">
        <v>12.121212121212121</v>
      </c>
    </row>
    <row r="80" spans="1:11" ht="14.1" customHeight="1" x14ac:dyDescent="0.2">
      <c r="A80" s="306" t="s">
        <v>319</v>
      </c>
      <c r="B80" s="307" t="s">
        <v>320</v>
      </c>
      <c r="C80" s="308"/>
      <c r="D80" s="113">
        <v>1.186485925310711E-2</v>
      </c>
      <c r="E80" s="115">
        <v>4</v>
      </c>
      <c r="F80" s="114">
        <v>5</v>
      </c>
      <c r="G80" s="114">
        <v>5</v>
      </c>
      <c r="H80" s="114">
        <v>6</v>
      </c>
      <c r="I80" s="140">
        <v>7</v>
      </c>
      <c r="J80" s="115">
        <v>-3</v>
      </c>
      <c r="K80" s="116">
        <v>-42.857142857142854</v>
      </c>
    </row>
    <row r="81" spans="1:11" ht="14.1" customHeight="1" x14ac:dyDescent="0.2">
      <c r="A81" s="310" t="s">
        <v>321</v>
      </c>
      <c r="B81" s="311" t="s">
        <v>333</v>
      </c>
      <c r="C81" s="312"/>
      <c r="D81" s="125">
        <v>3.0907958354344021</v>
      </c>
      <c r="E81" s="143">
        <v>1042</v>
      </c>
      <c r="F81" s="144">
        <v>1106</v>
      </c>
      <c r="G81" s="144">
        <v>1100</v>
      </c>
      <c r="H81" s="144">
        <v>1117</v>
      </c>
      <c r="I81" s="145">
        <v>1077</v>
      </c>
      <c r="J81" s="143">
        <v>-35</v>
      </c>
      <c r="K81" s="146">
        <v>-3.2497678737233056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520</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14266</v>
      </c>
      <c r="G12" s="535">
        <v>11802</v>
      </c>
      <c r="H12" s="535">
        <v>17236</v>
      </c>
      <c r="I12" s="535">
        <v>12494</v>
      </c>
      <c r="J12" s="536">
        <v>14132</v>
      </c>
      <c r="K12" s="537">
        <v>134</v>
      </c>
      <c r="L12" s="348">
        <v>0.94820266062836112</v>
      </c>
    </row>
    <row r="13" spans="1:17" s="110" customFormat="1" ht="15" customHeight="1" x14ac:dyDescent="0.2">
      <c r="A13" s="349" t="s">
        <v>344</v>
      </c>
      <c r="B13" s="350" t="s">
        <v>345</v>
      </c>
      <c r="C13" s="346"/>
      <c r="D13" s="346"/>
      <c r="E13" s="347"/>
      <c r="F13" s="535">
        <v>9258</v>
      </c>
      <c r="G13" s="535">
        <v>7193</v>
      </c>
      <c r="H13" s="535">
        <v>10577</v>
      </c>
      <c r="I13" s="535">
        <v>7881</v>
      </c>
      <c r="J13" s="536">
        <v>8805</v>
      </c>
      <c r="K13" s="537">
        <v>453</v>
      </c>
      <c r="L13" s="348">
        <v>5.1448040885860307</v>
      </c>
    </row>
    <row r="14" spans="1:17" s="110" customFormat="1" ht="22.5" customHeight="1" x14ac:dyDescent="0.2">
      <c r="A14" s="349"/>
      <c r="B14" s="350" t="s">
        <v>346</v>
      </c>
      <c r="C14" s="346"/>
      <c r="D14" s="346"/>
      <c r="E14" s="347"/>
      <c r="F14" s="535">
        <v>5008</v>
      </c>
      <c r="G14" s="535">
        <v>4609</v>
      </c>
      <c r="H14" s="535">
        <v>6659</v>
      </c>
      <c r="I14" s="535">
        <v>4613</v>
      </c>
      <c r="J14" s="536">
        <v>5327</v>
      </c>
      <c r="K14" s="537">
        <v>-319</v>
      </c>
      <c r="L14" s="348">
        <v>-5.988361178899944</v>
      </c>
    </row>
    <row r="15" spans="1:17" s="110" customFormat="1" ht="15" customHeight="1" x14ac:dyDescent="0.2">
      <c r="A15" s="349" t="s">
        <v>347</v>
      </c>
      <c r="B15" s="350" t="s">
        <v>108</v>
      </c>
      <c r="C15" s="346"/>
      <c r="D15" s="346"/>
      <c r="E15" s="347"/>
      <c r="F15" s="535">
        <v>2866</v>
      </c>
      <c r="G15" s="535">
        <v>2728</v>
      </c>
      <c r="H15" s="535">
        <v>6469</v>
      </c>
      <c r="I15" s="535">
        <v>2881</v>
      </c>
      <c r="J15" s="536">
        <v>3128</v>
      </c>
      <c r="K15" s="537">
        <v>-262</v>
      </c>
      <c r="L15" s="348">
        <v>-8.3759590792838878</v>
      </c>
    </row>
    <row r="16" spans="1:17" s="110" customFormat="1" ht="15" customHeight="1" x14ac:dyDescent="0.2">
      <c r="A16" s="349"/>
      <c r="B16" s="350" t="s">
        <v>109</v>
      </c>
      <c r="C16" s="346"/>
      <c r="D16" s="346"/>
      <c r="E16" s="347"/>
      <c r="F16" s="535">
        <v>9911</v>
      </c>
      <c r="G16" s="535">
        <v>8069</v>
      </c>
      <c r="H16" s="535">
        <v>9743</v>
      </c>
      <c r="I16" s="535">
        <v>8632</v>
      </c>
      <c r="J16" s="536">
        <v>9758</v>
      </c>
      <c r="K16" s="537">
        <v>153</v>
      </c>
      <c r="L16" s="348">
        <v>1.5679442508710801</v>
      </c>
    </row>
    <row r="17" spans="1:12" s="110" customFormat="1" ht="15" customHeight="1" x14ac:dyDescent="0.2">
      <c r="A17" s="349"/>
      <c r="B17" s="350" t="s">
        <v>110</v>
      </c>
      <c r="C17" s="346"/>
      <c r="D17" s="346"/>
      <c r="E17" s="347"/>
      <c r="F17" s="535">
        <v>1368</v>
      </c>
      <c r="G17" s="535">
        <v>923</v>
      </c>
      <c r="H17" s="535">
        <v>927</v>
      </c>
      <c r="I17" s="535">
        <v>891</v>
      </c>
      <c r="J17" s="536">
        <v>1116</v>
      </c>
      <c r="K17" s="537">
        <v>252</v>
      </c>
      <c r="L17" s="348">
        <v>22.580645161290324</v>
      </c>
    </row>
    <row r="18" spans="1:12" s="110" customFormat="1" ht="15" customHeight="1" x14ac:dyDescent="0.2">
      <c r="A18" s="349"/>
      <c r="B18" s="350" t="s">
        <v>111</v>
      </c>
      <c r="C18" s="346"/>
      <c r="D18" s="346"/>
      <c r="E18" s="347"/>
      <c r="F18" s="535">
        <v>121</v>
      </c>
      <c r="G18" s="535">
        <v>82</v>
      </c>
      <c r="H18" s="535">
        <v>97</v>
      </c>
      <c r="I18" s="535">
        <v>90</v>
      </c>
      <c r="J18" s="536">
        <v>130</v>
      </c>
      <c r="K18" s="537">
        <v>-9</v>
      </c>
      <c r="L18" s="348">
        <v>-6.9230769230769234</v>
      </c>
    </row>
    <row r="19" spans="1:12" s="110" customFormat="1" ht="15" customHeight="1" x14ac:dyDescent="0.2">
      <c r="A19" s="118" t="s">
        <v>113</v>
      </c>
      <c r="B19" s="119" t="s">
        <v>181</v>
      </c>
      <c r="C19" s="346"/>
      <c r="D19" s="346"/>
      <c r="E19" s="347"/>
      <c r="F19" s="535">
        <v>9909</v>
      </c>
      <c r="G19" s="535">
        <v>7284</v>
      </c>
      <c r="H19" s="535">
        <v>12155</v>
      </c>
      <c r="I19" s="535">
        <v>8181</v>
      </c>
      <c r="J19" s="536">
        <v>9461</v>
      </c>
      <c r="K19" s="537">
        <v>448</v>
      </c>
      <c r="L19" s="348">
        <v>4.735228834161294</v>
      </c>
    </row>
    <row r="20" spans="1:12" s="110" customFormat="1" ht="15" customHeight="1" x14ac:dyDescent="0.2">
      <c r="A20" s="118"/>
      <c r="B20" s="119" t="s">
        <v>182</v>
      </c>
      <c r="C20" s="346"/>
      <c r="D20" s="346"/>
      <c r="E20" s="347"/>
      <c r="F20" s="535">
        <v>4357</v>
      </c>
      <c r="G20" s="535">
        <v>4518</v>
      </c>
      <c r="H20" s="535">
        <v>5081</v>
      </c>
      <c r="I20" s="535">
        <v>4313</v>
      </c>
      <c r="J20" s="536">
        <v>4671</v>
      </c>
      <c r="K20" s="537">
        <v>-314</v>
      </c>
      <c r="L20" s="348">
        <v>-6.7223292656818669</v>
      </c>
    </row>
    <row r="21" spans="1:12" s="110" customFormat="1" ht="15" customHeight="1" x14ac:dyDescent="0.2">
      <c r="A21" s="118" t="s">
        <v>113</v>
      </c>
      <c r="B21" s="119" t="s">
        <v>116</v>
      </c>
      <c r="C21" s="346"/>
      <c r="D21" s="346"/>
      <c r="E21" s="347"/>
      <c r="F21" s="535">
        <v>10311</v>
      </c>
      <c r="G21" s="535">
        <v>7958</v>
      </c>
      <c r="H21" s="535">
        <v>12277</v>
      </c>
      <c r="I21" s="535">
        <v>8538</v>
      </c>
      <c r="J21" s="536">
        <v>10154</v>
      </c>
      <c r="K21" s="537">
        <v>157</v>
      </c>
      <c r="L21" s="348">
        <v>1.5461886941106953</v>
      </c>
    </row>
    <row r="22" spans="1:12" s="110" customFormat="1" ht="15" customHeight="1" x14ac:dyDescent="0.2">
      <c r="A22" s="118"/>
      <c r="B22" s="119" t="s">
        <v>117</v>
      </c>
      <c r="C22" s="346"/>
      <c r="D22" s="346"/>
      <c r="E22" s="347"/>
      <c r="F22" s="535">
        <v>3931</v>
      </c>
      <c r="G22" s="535">
        <v>3820</v>
      </c>
      <c r="H22" s="535">
        <v>4935</v>
      </c>
      <c r="I22" s="535">
        <v>3932</v>
      </c>
      <c r="J22" s="536">
        <v>3960</v>
      </c>
      <c r="K22" s="537">
        <v>-29</v>
      </c>
      <c r="L22" s="348">
        <v>-0.73232323232323238</v>
      </c>
    </row>
    <row r="23" spans="1:12" s="110" customFormat="1" ht="15" customHeight="1" x14ac:dyDescent="0.2">
      <c r="A23" s="351" t="s">
        <v>347</v>
      </c>
      <c r="B23" s="352" t="s">
        <v>193</v>
      </c>
      <c r="C23" s="353"/>
      <c r="D23" s="353"/>
      <c r="E23" s="354"/>
      <c r="F23" s="538">
        <v>443</v>
      </c>
      <c r="G23" s="538">
        <v>563</v>
      </c>
      <c r="H23" s="538">
        <v>3268</v>
      </c>
      <c r="I23" s="538">
        <v>341</v>
      </c>
      <c r="J23" s="539">
        <v>364</v>
      </c>
      <c r="K23" s="540">
        <v>79</v>
      </c>
      <c r="L23" s="355">
        <v>21.703296703296704</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31.6</v>
      </c>
      <c r="G25" s="541">
        <v>42</v>
      </c>
      <c r="H25" s="541">
        <v>43.4</v>
      </c>
      <c r="I25" s="541">
        <v>41.1</v>
      </c>
      <c r="J25" s="541">
        <v>37.6</v>
      </c>
      <c r="K25" s="542" t="s">
        <v>349</v>
      </c>
      <c r="L25" s="363">
        <v>-6</v>
      </c>
    </row>
    <row r="26" spans="1:12" s="110" customFormat="1" ht="15" customHeight="1" x14ac:dyDescent="0.2">
      <c r="A26" s="364" t="s">
        <v>105</v>
      </c>
      <c r="B26" s="365" t="s">
        <v>345</v>
      </c>
      <c r="C26" s="361"/>
      <c r="D26" s="361"/>
      <c r="E26" s="362"/>
      <c r="F26" s="541">
        <v>28.5</v>
      </c>
      <c r="G26" s="541">
        <v>40</v>
      </c>
      <c r="H26" s="541">
        <v>41.1</v>
      </c>
      <c r="I26" s="541">
        <v>38.6</v>
      </c>
      <c r="J26" s="543">
        <v>34.200000000000003</v>
      </c>
      <c r="K26" s="542" t="s">
        <v>349</v>
      </c>
      <c r="L26" s="363">
        <v>-5.7000000000000028</v>
      </c>
    </row>
    <row r="27" spans="1:12" s="110" customFormat="1" ht="15" customHeight="1" x14ac:dyDescent="0.2">
      <c r="A27" s="364"/>
      <c r="B27" s="365" t="s">
        <v>346</v>
      </c>
      <c r="C27" s="361"/>
      <c r="D27" s="361"/>
      <c r="E27" s="362"/>
      <c r="F27" s="541">
        <v>37.4</v>
      </c>
      <c r="G27" s="541">
        <v>45.3</v>
      </c>
      <c r="H27" s="541">
        <v>47.3</v>
      </c>
      <c r="I27" s="541">
        <v>45.5</v>
      </c>
      <c r="J27" s="541">
        <v>43.3</v>
      </c>
      <c r="K27" s="542" t="s">
        <v>349</v>
      </c>
      <c r="L27" s="363">
        <v>-5.8999999999999986</v>
      </c>
    </row>
    <row r="28" spans="1:12" s="110" customFormat="1" ht="15" customHeight="1" x14ac:dyDescent="0.2">
      <c r="A28" s="364" t="s">
        <v>113</v>
      </c>
      <c r="B28" s="365" t="s">
        <v>108</v>
      </c>
      <c r="C28" s="361"/>
      <c r="D28" s="361"/>
      <c r="E28" s="362"/>
      <c r="F28" s="541">
        <v>45.5</v>
      </c>
      <c r="G28" s="541">
        <v>55.2</v>
      </c>
      <c r="H28" s="541">
        <v>50</v>
      </c>
      <c r="I28" s="541">
        <v>50.8</v>
      </c>
      <c r="J28" s="541">
        <v>45.6</v>
      </c>
      <c r="K28" s="542" t="s">
        <v>349</v>
      </c>
      <c r="L28" s="363">
        <v>-0.10000000000000142</v>
      </c>
    </row>
    <row r="29" spans="1:12" s="110" customFormat="1" ht="11.25" x14ac:dyDescent="0.2">
      <c r="A29" s="364"/>
      <c r="B29" s="365" t="s">
        <v>109</v>
      </c>
      <c r="C29" s="361"/>
      <c r="D29" s="361"/>
      <c r="E29" s="362"/>
      <c r="F29" s="541">
        <v>29.1</v>
      </c>
      <c r="G29" s="541">
        <v>38.700000000000003</v>
      </c>
      <c r="H29" s="541">
        <v>41.3</v>
      </c>
      <c r="I29" s="541">
        <v>38.5</v>
      </c>
      <c r="J29" s="543">
        <v>35.9</v>
      </c>
      <c r="K29" s="542" t="s">
        <v>349</v>
      </c>
      <c r="L29" s="363">
        <v>-6.7999999999999972</v>
      </c>
    </row>
    <row r="30" spans="1:12" s="110" customFormat="1" ht="15" customHeight="1" x14ac:dyDescent="0.2">
      <c r="A30" s="364"/>
      <c r="B30" s="365" t="s">
        <v>110</v>
      </c>
      <c r="C30" s="361"/>
      <c r="D30" s="361"/>
      <c r="E30" s="362"/>
      <c r="F30" s="541">
        <v>23.1</v>
      </c>
      <c r="G30" s="541">
        <v>37.4</v>
      </c>
      <c r="H30" s="541">
        <v>42.2</v>
      </c>
      <c r="I30" s="541">
        <v>38.799999999999997</v>
      </c>
      <c r="J30" s="541">
        <v>31.8</v>
      </c>
      <c r="K30" s="542" t="s">
        <v>349</v>
      </c>
      <c r="L30" s="363">
        <v>-8.6999999999999993</v>
      </c>
    </row>
    <row r="31" spans="1:12" s="110" customFormat="1" ht="15" customHeight="1" x14ac:dyDescent="0.2">
      <c r="A31" s="364"/>
      <c r="B31" s="365" t="s">
        <v>111</v>
      </c>
      <c r="C31" s="361"/>
      <c r="D31" s="361"/>
      <c r="E31" s="362"/>
      <c r="F31" s="541">
        <v>39.700000000000003</v>
      </c>
      <c r="G31" s="541">
        <v>46.3</v>
      </c>
      <c r="H31" s="541">
        <v>44.3</v>
      </c>
      <c r="I31" s="541">
        <v>32.200000000000003</v>
      </c>
      <c r="J31" s="541">
        <v>36.9</v>
      </c>
      <c r="K31" s="542" t="s">
        <v>349</v>
      </c>
      <c r="L31" s="363">
        <v>2.8000000000000043</v>
      </c>
    </row>
    <row r="32" spans="1:12" s="110" customFormat="1" ht="15" customHeight="1" x14ac:dyDescent="0.2">
      <c r="A32" s="366" t="s">
        <v>113</v>
      </c>
      <c r="B32" s="367" t="s">
        <v>181</v>
      </c>
      <c r="C32" s="361"/>
      <c r="D32" s="361"/>
      <c r="E32" s="362"/>
      <c r="F32" s="541">
        <v>28.1</v>
      </c>
      <c r="G32" s="541">
        <v>36.700000000000003</v>
      </c>
      <c r="H32" s="541">
        <v>38.5</v>
      </c>
      <c r="I32" s="541">
        <v>37</v>
      </c>
      <c r="J32" s="543">
        <v>33.5</v>
      </c>
      <c r="K32" s="542" t="s">
        <v>349</v>
      </c>
      <c r="L32" s="363">
        <v>-5.3999999999999986</v>
      </c>
    </row>
    <row r="33" spans="1:12" s="110" customFormat="1" ht="15" customHeight="1" x14ac:dyDescent="0.2">
      <c r="A33" s="366"/>
      <c r="B33" s="367" t="s">
        <v>182</v>
      </c>
      <c r="C33" s="361"/>
      <c r="D33" s="361"/>
      <c r="E33" s="362"/>
      <c r="F33" s="541">
        <v>39.1</v>
      </c>
      <c r="G33" s="541">
        <v>49.8</v>
      </c>
      <c r="H33" s="541">
        <v>51.9</v>
      </c>
      <c r="I33" s="541">
        <v>48.6</v>
      </c>
      <c r="J33" s="541">
        <v>45.5</v>
      </c>
      <c r="K33" s="542" t="s">
        <v>349</v>
      </c>
      <c r="L33" s="363">
        <v>-6.3999999999999986</v>
      </c>
    </row>
    <row r="34" spans="1:12" s="368" customFormat="1" ht="15" customHeight="1" x14ac:dyDescent="0.2">
      <c r="A34" s="366" t="s">
        <v>113</v>
      </c>
      <c r="B34" s="367" t="s">
        <v>116</v>
      </c>
      <c r="C34" s="361"/>
      <c r="D34" s="361"/>
      <c r="E34" s="362"/>
      <c r="F34" s="541">
        <v>30.3</v>
      </c>
      <c r="G34" s="541">
        <v>40.5</v>
      </c>
      <c r="H34" s="541">
        <v>42.5</v>
      </c>
      <c r="I34" s="541">
        <v>41.4</v>
      </c>
      <c r="J34" s="541">
        <v>37.9</v>
      </c>
      <c r="K34" s="542" t="s">
        <v>349</v>
      </c>
      <c r="L34" s="363">
        <v>-7.5999999999999979</v>
      </c>
    </row>
    <row r="35" spans="1:12" s="368" customFormat="1" ht="11.25" x14ac:dyDescent="0.2">
      <c r="A35" s="369"/>
      <c r="B35" s="370" t="s">
        <v>117</v>
      </c>
      <c r="C35" s="371"/>
      <c r="D35" s="371"/>
      <c r="E35" s="372"/>
      <c r="F35" s="544">
        <v>34.799999999999997</v>
      </c>
      <c r="G35" s="544">
        <v>45</v>
      </c>
      <c r="H35" s="544">
        <v>45.4</v>
      </c>
      <c r="I35" s="544">
        <v>40.5</v>
      </c>
      <c r="J35" s="545">
        <v>36.700000000000003</v>
      </c>
      <c r="K35" s="546" t="s">
        <v>349</v>
      </c>
      <c r="L35" s="373">
        <v>-1.9000000000000057</v>
      </c>
    </row>
    <row r="36" spans="1:12" s="368" customFormat="1" ht="15.95" customHeight="1" x14ac:dyDescent="0.2">
      <c r="A36" s="374" t="s">
        <v>350</v>
      </c>
      <c r="B36" s="375"/>
      <c r="C36" s="376"/>
      <c r="D36" s="375"/>
      <c r="E36" s="377"/>
      <c r="F36" s="547">
        <v>13759</v>
      </c>
      <c r="G36" s="547">
        <v>11134</v>
      </c>
      <c r="H36" s="547">
        <v>13589</v>
      </c>
      <c r="I36" s="547">
        <v>12094</v>
      </c>
      <c r="J36" s="547">
        <v>13708</v>
      </c>
      <c r="K36" s="548">
        <v>51</v>
      </c>
      <c r="L36" s="379">
        <v>0.37204552086372922</v>
      </c>
    </row>
    <row r="37" spans="1:12" s="368" customFormat="1" ht="15.95" customHeight="1" x14ac:dyDescent="0.2">
      <c r="A37" s="380"/>
      <c r="B37" s="381" t="s">
        <v>113</v>
      </c>
      <c r="C37" s="381" t="s">
        <v>351</v>
      </c>
      <c r="D37" s="381"/>
      <c r="E37" s="382"/>
      <c r="F37" s="547">
        <v>4342</v>
      </c>
      <c r="G37" s="547">
        <v>4675</v>
      </c>
      <c r="H37" s="547">
        <v>5903</v>
      </c>
      <c r="I37" s="547">
        <v>4970</v>
      </c>
      <c r="J37" s="547">
        <v>5148</v>
      </c>
      <c r="K37" s="548">
        <v>-806</v>
      </c>
      <c r="L37" s="379">
        <v>-15.656565656565656</v>
      </c>
    </row>
    <row r="38" spans="1:12" s="368" customFormat="1" ht="15.95" customHeight="1" x14ac:dyDescent="0.2">
      <c r="A38" s="380"/>
      <c r="B38" s="383" t="s">
        <v>105</v>
      </c>
      <c r="C38" s="383" t="s">
        <v>106</v>
      </c>
      <c r="D38" s="384"/>
      <c r="E38" s="382"/>
      <c r="F38" s="547">
        <v>8974</v>
      </c>
      <c r="G38" s="547">
        <v>6918</v>
      </c>
      <c r="H38" s="547">
        <v>8413</v>
      </c>
      <c r="I38" s="547">
        <v>7707</v>
      </c>
      <c r="J38" s="549">
        <v>8606</v>
      </c>
      <c r="K38" s="548">
        <v>368</v>
      </c>
      <c r="L38" s="379">
        <v>4.276086451313037</v>
      </c>
    </row>
    <row r="39" spans="1:12" s="368" customFormat="1" ht="15.95" customHeight="1" x14ac:dyDescent="0.2">
      <c r="A39" s="380"/>
      <c r="B39" s="384"/>
      <c r="C39" s="381" t="s">
        <v>352</v>
      </c>
      <c r="D39" s="384"/>
      <c r="E39" s="382"/>
      <c r="F39" s="547">
        <v>2554</v>
      </c>
      <c r="G39" s="547">
        <v>2765</v>
      </c>
      <c r="H39" s="547">
        <v>3457</v>
      </c>
      <c r="I39" s="547">
        <v>2972</v>
      </c>
      <c r="J39" s="547">
        <v>2940</v>
      </c>
      <c r="K39" s="548">
        <v>-386</v>
      </c>
      <c r="L39" s="379">
        <v>-13.129251700680273</v>
      </c>
    </row>
    <row r="40" spans="1:12" s="368" customFormat="1" ht="15.95" customHeight="1" x14ac:dyDescent="0.2">
      <c r="A40" s="380"/>
      <c r="B40" s="383"/>
      <c r="C40" s="383" t="s">
        <v>107</v>
      </c>
      <c r="D40" s="384"/>
      <c r="E40" s="382"/>
      <c r="F40" s="547">
        <v>4785</v>
      </c>
      <c r="G40" s="547">
        <v>4216</v>
      </c>
      <c r="H40" s="547">
        <v>5176</v>
      </c>
      <c r="I40" s="547">
        <v>4387</v>
      </c>
      <c r="J40" s="547">
        <v>5102</v>
      </c>
      <c r="K40" s="548">
        <v>-317</v>
      </c>
      <c r="L40" s="379">
        <v>-6.2132497059976481</v>
      </c>
    </row>
    <row r="41" spans="1:12" s="368" customFormat="1" ht="24" customHeight="1" x14ac:dyDescent="0.2">
      <c r="A41" s="380"/>
      <c r="B41" s="384"/>
      <c r="C41" s="381" t="s">
        <v>352</v>
      </c>
      <c r="D41" s="384"/>
      <c r="E41" s="382"/>
      <c r="F41" s="547">
        <v>1788</v>
      </c>
      <c r="G41" s="547">
        <v>1910</v>
      </c>
      <c r="H41" s="547">
        <v>2446</v>
      </c>
      <c r="I41" s="547">
        <v>1998</v>
      </c>
      <c r="J41" s="549">
        <v>2208</v>
      </c>
      <c r="K41" s="548">
        <v>-420</v>
      </c>
      <c r="L41" s="379">
        <v>-19.021739130434781</v>
      </c>
    </row>
    <row r="42" spans="1:12" s="110" customFormat="1" ht="15" customHeight="1" x14ac:dyDescent="0.2">
      <c r="A42" s="380"/>
      <c r="B42" s="383" t="s">
        <v>113</v>
      </c>
      <c r="C42" s="383" t="s">
        <v>353</v>
      </c>
      <c r="D42" s="384"/>
      <c r="E42" s="382"/>
      <c r="F42" s="547">
        <v>2477</v>
      </c>
      <c r="G42" s="547">
        <v>2241</v>
      </c>
      <c r="H42" s="547">
        <v>3225</v>
      </c>
      <c r="I42" s="547">
        <v>2593</v>
      </c>
      <c r="J42" s="547">
        <v>2825</v>
      </c>
      <c r="K42" s="548">
        <v>-348</v>
      </c>
      <c r="L42" s="379">
        <v>-12.31858407079646</v>
      </c>
    </row>
    <row r="43" spans="1:12" s="110" customFormat="1" ht="15" customHeight="1" x14ac:dyDescent="0.2">
      <c r="A43" s="380"/>
      <c r="B43" s="384"/>
      <c r="C43" s="381" t="s">
        <v>352</v>
      </c>
      <c r="D43" s="384"/>
      <c r="E43" s="382"/>
      <c r="F43" s="547">
        <v>1128</v>
      </c>
      <c r="G43" s="547">
        <v>1238</v>
      </c>
      <c r="H43" s="547">
        <v>1614</v>
      </c>
      <c r="I43" s="547">
        <v>1316</v>
      </c>
      <c r="J43" s="547">
        <v>1289</v>
      </c>
      <c r="K43" s="548">
        <v>-161</v>
      </c>
      <c r="L43" s="379">
        <v>-12.490302560124126</v>
      </c>
    </row>
    <row r="44" spans="1:12" s="110" customFormat="1" ht="15" customHeight="1" x14ac:dyDescent="0.2">
      <c r="A44" s="380"/>
      <c r="B44" s="383"/>
      <c r="C44" s="365" t="s">
        <v>109</v>
      </c>
      <c r="D44" s="384"/>
      <c r="E44" s="382"/>
      <c r="F44" s="547">
        <v>9795</v>
      </c>
      <c r="G44" s="547">
        <v>7890</v>
      </c>
      <c r="H44" s="547">
        <v>9341</v>
      </c>
      <c r="I44" s="547">
        <v>8522</v>
      </c>
      <c r="J44" s="549">
        <v>9638</v>
      </c>
      <c r="K44" s="548">
        <v>157</v>
      </c>
      <c r="L44" s="379">
        <v>1.6289686656982776</v>
      </c>
    </row>
    <row r="45" spans="1:12" s="110" customFormat="1" ht="15" customHeight="1" x14ac:dyDescent="0.2">
      <c r="A45" s="380"/>
      <c r="B45" s="384"/>
      <c r="C45" s="381" t="s">
        <v>352</v>
      </c>
      <c r="D45" s="384"/>
      <c r="E45" s="382"/>
      <c r="F45" s="547">
        <v>2851</v>
      </c>
      <c r="G45" s="547">
        <v>3055</v>
      </c>
      <c r="H45" s="547">
        <v>3855</v>
      </c>
      <c r="I45" s="547">
        <v>3280</v>
      </c>
      <c r="J45" s="547">
        <v>3456</v>
      </c>
      <c r="K45" s="548">
        <v>-605</v>
      </c>
      <c r="L45" s="379">
        <v>-17.505787037037038</v>
      </c>
    </row>
    <row r="46" spans="1:12" s="110" customFormat="1" ht="15" customHeight="1" x14ac:dyDescent="0.2">
      <c r="A46" s="380"/>
      <c r="B46" s="383"/>
      <c r="C46" s="365" t="s">
        <v>110</v>
      </c>
      <c r="D46" s="384"/>
      <c r="E46" s="382"/>
      <c r="F46" s="547">
        <v>1366</v>
      </c>
      <c r="G46" s="547">
        <v>921</v>
      </c>
      <c r="H46" s="547">
        <v>926</v>
      </c>
      <c r="I46" s="547">
        <v>889</v>
      </c>
      <c r="J46" s="547">
        <v>1115</v>
      </c>
      <c r="K46" s="548">
        <v>251</v>
      </c>
      <c r="L46" s="379">
        <v>22.511210762331839</v>
      </c>
    </row>
    <row r="47" spans="1:12" s="110" customFormat="1" ht="15" customHeight="1" x14ac:dyDescent="0.2">
      <c r="A47" s="380"/>
      <c r="B47" s="384"/>
      <c r="C47" s="381" t="s">
        <v>352</v>
      </c>
      <c r="D47" s="384"/>
      <c r="E47" s="382"/>
      <c r="F47" s="547">
        <v>315</v>
      </c>
      <c r="G47" s="547">
        <v>344</v>
      </c>
      <c r="H47" s="547">
        <v>391</v>
      </c>
      <c r="I47" s="547">
        <v>345</v>
      </c>
      <c r="J47" s="549">
        <v>355</v>
      </c>
      <c r="K47" s="548">
        <v>-40</v>
      </c>
      <c r="L47" s="379">
        <v>-11.267605633802816</v>
      </c>
    </row>
    <row r="48" spans="1:12" s="110" customFormat="1" ht="15" customHeight="1" x14ac:dyDescent="0.2">
      <c r="A48" s="380"/>
      <c r="B48" s="384"/>
      <c r="C48" s="365" t="s">
        <v>111</v>
      </c>
      <c r="D48" s="385"/>
      <c r="E48" s="386"/>
      <c r="F48" s="547">
        <v>121</v>
      </c>
      <c r="G48" s="547">
        <v>82</v>
      </c>
      <c r="H48" s="547">
        <v>97</v>
      </c>
      <c r="I48" s="547">
        <v>90</v>
      </c>
      <c r="J48" s="547">
        <v>130</v>
      </c>
      <c r="K48" s="548">
        <v>-9</v>
      </c>
      <c r="L48" s="379">
        <v>-6.9230769230769234</v>
      </c>
    </row>
    <row r="49" spans="1:12" s="110" customFormat="1" ht="15" customHeight="1" x14ac:dyDescent="0.2">
      <c r="A49" s="380"/>
      <c r="B49" s="384"/>
      <c r="C49" s="381" t="s">
        <v>352</v>
      </c>
      <c r="D49" s="384"/>
      <c r="E49" s="382"/>
      <c r="F49" s="547">
        <v>48</v>
      </c>
      <c r="G49" s="547">
        <v>38</v>
      </c>
      <c r="H49" s="547">
        <v>43</v>
      </c>
      <c r="I49" s="547">
        <v>29</v>
      </c>
      <c r="J49" s="547">
        <v>48</v>
      </c>
      <c r="K49" s="548">
        <v>0</v>
      </c>
      <c r="L49" s="379">
        <v>0</v>
      </c>
    </row>
    <row r="50" spans="1:12" s="110" customFormat="1" ht="15" customHeight="1" x14ac:dyDescent="0.2">
      <c r="A50" s="380"/>
      <c r="B50" s="383" t="s">
        <v>113</v>
      </c>
      <c r="C50" s="381" t="s">
        <v>181</v>
      </c>
      <c r="D50" s="384"/>
      <c r="E50" s="382"/>
      <c r="F50" s="547">
        <v>9426</v>
      </c>
      <c r="G50" s="547">
        <v>6656</v>
      </c>
      <c r="H50" s="547">
        <v>8579</v>
      </c>
      <c r="I50" s="547">
        <v>7803</v>
      </c>
      <c r="J50" s="549">
        <v>9055</v>
      </c>
      <c r="K50" s="548">
        <v>371</v>
      </c>
      <c r="L50" s="379">
        <v>4.0971838763114299</v>
      </c>
    </row>
    <row r="51" spans="1:12" s="110" customFormat="1" ht="15" customHeight="1" x14ac:dyDescent="0.2">
      <c r="A51" s="380"/>
      <c r="B51" s="384"/>
      <c r="C51" s="381" t="s">
        <v>352</v>
      </c>
      <c r="D51" s="384"/>
      <c r="E51" s="382"/>
      <c r="F51" s="547">
        <v>2647</v>
      </c>
      <c r="G51" s="547">
        <v>2446</v>
      </c>
      <c r="H51" s="547">
        <v>3303</v>
      </c>
      <c r="I51" s="547">
        <v>2885</v>
      </c>
      <c r="J51" s="547">
        <v>3029</v>
      </c>
      <c r="K51" s="548">
        <v>-382</v>
      </c>
      <c r="L51" s="379">
        <v>-12.611422911852097</v>
      </c>
    </row>
    <row r="52" spans="1:12" s="110" customFormat="1" ht="15" customHeight="1" x14ac:dyDescent="0.2">
      <c r="A52" s="380"/>
      <c r="B52" s="383"/>
      <c r="C52" s="381" t="s">
        <v>182</v>
      </c>
      <c r="D52" s="384"/>
      <c r="E52" s="382"/>
      <c r="F52" s="547">
        <v>4333</v>
      </c>
      <c r="G52" s="547">
        <v>4478</v>
      </c>
      <c r="H52" s="547">
        <v>5010</v>
      </c>
      <c r="I52" s="547">
        <v>4291</v>
      </c>
      <c r="J52" s="547">
        <v>4653</v>
      </c>
      <c r="K52" s="548">
        <v>-320</v>
      </c>
      <c r="L52" s="379">
        <v>-6.8772834730281538</v>
      </c>
    </row>
    <row r="53" spans="1:12" s="269" customFormat="1" ht="11.25" customHeight="1" x14ac:dyDescent="0.2">
      <c r="A53" s="380"/>
      <c r="B53" s="384"/>
      <c r="C53" s="381" t="s">
        <v>352</v>
      </c>
      <c r="D53" s="384"/>
      <c r="E53" s="382"/>
      <c r="F53" s="547">
        <v>1695</v>
      </c>
      <c r="G53" s="547">
        <v>2229</v>
      </c>
      <c r="H53" s="547">
        <v>2600</v>
      </c>
      <c r="I53" s="547">
        <v>2085</v>
      </c>
      <c r="J53" s="549">
        <v>2119</v>
      </c>
      <c r="K53" s="548">
        <v>-424</v>
      </c>
      <c r="L53" s="379">
        <v>-20.009438414346391</v>
      </c>
    </row>
    <row r="54" spans="1:12" s="151" customFormat="1" ht="12.75" customHeight="1" x14ac:dyDescent="0.2">
      <c r="A54" s="380"/>
      <c r="B54" s="383" t="s">
        <v>113</v>
      </c>
      <c r="C54" s="383" t="s">
        <v>116</v>
      </c>
      <c r="D54" s="384"/>
      <c r="E54" s="382"/>
      <c r="F54" s="547">
        <v>9883</v>
      </c>
      <c r="G54" s="547">
        <v>7419</v>
      </c>
      <c r="H54" s="547">
        <v>9167</v>
      </c>
      <c r="I54" s="547">
        <v>8206</v>
      </c>
      <c r="J54" s="547">
        <v>9811</v>
      </c>
      <c r="K54" s="548">
        <v>72</v>
      </c>
      <c r="L54" s="379">
        <v>0.73387014575476506</v>
      </c>
    </row>
    <row r="55" spans="1:12" ht="11.25" x14ac:dyDescent="0.2">
      <c r="A55" s="380"/>
      <c r="B55" s="384"/>
      <c r="C55" s="381" t="s">
        <v>352</v>
      </c>
      <c r="D55" s="384"/>
      <c r="E55" s="382"/>
      <c r="F55" s="547">
        <v>2999</v>
      </c>
      <c r="G55" s="547">
        <v>3004</v>
      </c>
      <c r="H55" s="547">
        <v>3892</v>
      </c>
      <c r="I55" s="547">
        <v>3395</v>
      </c>
      <c r="J55" s="547">
        <v>3716</v>
      </c>
      <c r="K55" s="548">
        <v>-717</v>
      </c>
      <c r="L55" s="379">
        <v>-19.294940796555437</v>
      </c>
    </row>
    <row r="56" spans="1:12" ht="14.25" customHeight="1" x14ac:dyDescent="0.2">
      <c r="A56" s="380"/>
      <c r="B56" s="384"/>
      <c r="C56" s="383" t="s">
        <v>117</v>
      </c>
      <c r="D56" s="384"/>
      <c r="E56" s="382"/>
      <c r="F56" s="547">
        <v>3852</v>
      </c>
      <c r="G56" s="547">
        <v>3694</v>
      </c>
      <c r="H56" s="547">
        <v>4401</v>
      </c>
      <c r="I56" s="547">
        <v>3864</v>
      </c>
      <c r="J56" s="547">
        <v>3879</v>
      </c>
      <c r="K56" s="548">
        <v>-27</v>
      </c>
      <c r="L56" s="379">
        <v>-0.69605568445475641</v>
      </c>
    </row>
    <row r="57" spans="1:12" ht="18.75" customHeight="1" x14ac:dyDescent="0.2">
      <c r="A57" s="387"/>
      <c r="B57" s="388"/>
      <c r="C57" s="389" t="s">
        <v>352</v>
      </c>
      <c r="D57" s="388"/>
      <c r="E57" s="390"/>
      <c r="F57" s="550">
        <v>1339</v>
      </c>
      <c r="G57" s="551">
        <v>1663</v>
      </c>
      <c r="H57" s="551">
        <v>2000</v>
      </c>
      <c r="I57" s="551">
        <v>1565</v>
      </c>
      <c r="J57" s="551">
        <v>1422</v>
      </c>
      <c r="K57" s="552">
        <f t="shared" ref="K57" si="0">IF(OR(F57=".",J57=".")=TRUE,".",IF(OR(F57="*",J57="*")=TRUE,"*",IF(AND(F57="-",J57="-")=TRUE,"-",IF(AND(ISNUMBER(J57),ISNUMBER(F57))=TRUE,IF(F57-J57=0,0,F57-J57),IF(ISNUMBER(F57)=TRUE,F57,-J57)))))</f>
        <v>-83</v>
      </c>
      <c r="L57" s="391">
        <f t="shared" ref="L57" si="1">IF(K57 =".",".",IF(K57 ="*","*",IF(K57="-","-",IF(K57=0,0,IF(OR(J57="-",J57=".",F57="-",F57=".")=TRUE,"X",IF(J57=0,"0,0",IF(ABS(K57*100/J57)&gt;250,".X",(K57*100/J57))))))))</f>
        <v>-5.8368495077355833</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520</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14266</v>
      </c>
      <c r="E11" s="114">
        <v>11802</v>
      </c>
      <c r="F11" s="114">
        <v>17236</v>
      </c>
      <c r="G11" s="114">
        <v>12494</v>
      </c>
      <c r="H11" s="140">
        <v>14132</v>
      </c>
      <c r="I11" s="115">
        <v>134</v>
      </c>
      <c r="J11" s="116">
        <v>0.94820266062836112</v>
      </c>
    </row>
    <row r="12" spans="1:15" s="110" customFormat="1" ht="24.95" customHeight="1" x14ac:dyDescent="0.2">
      <c r="A12" s="193" t="s">
        <v>132</v>
      </c>
      <c r="B12" s="194" t="s">
        <v>133</v>
      </c>
      <c r="C12" s="113">
        <v>8.411608019066312E-2</v>
      </c>
      <c r="D12" s="115">
        <v>12</v>
      </c>
      <c r="E12" s="114">
        <v>8</v>
      </c>
      <c r="F12" s="114">
        <v>17</v>
      </c>
      <c r="G12" s="114">
        <v>20</v>
      </c>
      <c r="H12" s="140">
        <v>16</v>
      </c>
      <c r="I12" s="115">
        <v>-4</v>
      </c>
      <c r="J12" s="116">
        <v>-25</v>
      </c>
    </row>
    <row r="13" spans="1:15" s="110" customFormat="1" ht="24.95" customHeight="1" x14ac:dyDescent="0.2">
      <c r="A13" s="193" t="s">
        <v>134</v>
      </c>
      <c r="B13" s="199" t="s">
        <v>214</v>
      </c>
      <c r="C13" s="113">
        <v>15.89793915603533</v>
      </c>
      <c r="D13" s="115">
        <v>2268</v>
      </c>
      <c r="E13" s="114">
        <v>77</v>
      </c>
      <c r="F13" s="114">
        <v>140</v>
      </c>
      <c r="G13" s="114">
        <v>67</v>
      </c>
      <c r="H13" s="140">
        <v>175</v>
      </c>
      <c r="I13" s="115">
        <v>2093</v>
      </c>
      <c r="J13" s="116" t="s">
        <v>514</v>
      </c>
    </row>
    <row r="14" spans="1:15" s="287" customFormat="1" ht="24.95" customHeight="1" x14ac:dyDescent="0.2">
      <c r="A14" s="193" t="s">
        <v>215</v>
      </c>
      <c r="B14" s="199" t="s">
        <v>137</v>
      </c>
      <c r="C14" s="113">
        <v>5.1100518715827841</v>
      </c>
      <c r="D14" s="115">
        <v>729</v>
      </c>
      <c r="E14" s="114">
        <v>555</v>
      </c>
      <c r="F14" s="114">
        <v>1174</v>
      </c>
      <c r="G14" s="114">
        <v>933</v>
      </c>
      <c r="H14" s="140">
        <v>1393</v>
      </c>
      <c r="I14" s="115">
        <v>-664</v>
      </c>
      <c r="J14" s="116">
        <v>-47.666905958363245</v>
      </c>
      <c r="K14" s="110"/>
      <c r="L14" s="110"/>
      <c r="M14" s="110"/>
      <c r="N14" s="110"/>
      <c r="O14" s="110"/>
    </row>
    <row r="15" spans="1:15" s="110" customFormat="1" ht="24.95" customHeight="1" x14ac:dyDescent="0.2">
      <c r="A15" s="193" t="s">
        <v>216</v>
      </c>
      <c r="B15" s="199" t="s">
        <v>217</v>
      </c>
      <c r="C15" s="113">
        <v>1.0234123089864013</v>
      </c>
      <c r="D15" s="115">
        <v>146</v>
      </c>
      <c r="E15" s="114">
        <v>205</v>
      </c>
      <c r="F15" s="114">
        <v>196</v>
      </c>
      <c r="G15" s="114">
        <v>156</v>
      </c>
      <c r="H15" s="140">
        <v>217</v>
      </c>
      <c r="I15" s="115">
        <v>-71</v>
      </c>
      <c r="J15" s="116">
        <v>-32.718894009216591</v>
      </c>
    </row>
    <row r="16" spans="1:15" s="287" customFormat="1" ht="24.95" customHeight="1" x14ac:dyDescent="0.2">
      <c r="A16" s="193" t="s">
        <v>218</v>
      </c>
      <c r="B16" s="199" t="s">
        <v>141</v>
      </c>
      <c r="C16" s="113">
        <v>3.3646432076265245</v>
      </c>
      <c r="D16" s="115">
        <v>480</v>
      </c>
      <c r="E16" s="114">
        <v>295</v>
      </c>
      <c r="F16" s="114">
        <v>794</v>
      </c>
      <c r="G16" s="114">
        <v>662</v>
      </c>
      <c r="H16" s="140">
        <v>1035</v>
      </c>
      <c r="I16" s="115">
        <v>-555</v>
      </c>
      <c r="J16" s="116">
        <v>-53.623188405797102</v>
      </c>
      <c r="K16" s="110"/>
      <c r="L16" s="110"/>
      <c r="M16" s="110"/>
      <c r="N16" s="110"/>
      <c r="O16" s="110"/>
    </row>
    <row r="17" spans="1:15" s="110" customFormat="1" ht="24.95" customHeight="1" x14ac:dyDescent="0.2">
      <c r="A17" s="193" t="s">
        <v>142</v>
      </c>
      <c r="B17" s="199" t="s">
        <v>220</v>
      </c>
      <c r="C17" s="113">
        <v>0.72199635496985837</v>
      </c>
      <c r="D17" s="115">
        <v>103</v>
      </c>
      <c r="E17" s="114">
        <v>55</v>
      </c>
      <c r="F17" s="114">
        <v>184</v>
      </c>
      <c r="G17" s="114">
        <v>115</v>
      </c>
      <c r="H17" s="140">
        <v>141</v>
      </c>
      <c r="I17" s="115">
        <v>-38</v>
      </c>
      <c r="J17" s="116">
        <v>-26.950354609929079</v>
      </c>
    </row>
    <row r="18" spans="1:15" s="287" customFormat="1" ht="24.95" customHeight="1" x14ac:dyDescent="0.2">
      <c r="A18" s="201" t="s">
        <v>144</v>
      </c>
      <c r="B18" s="202" t="s">
        <v>145</v>
      </c>
      <c r="C18" s="113">
        <v>8.6008691994953033</v>
      </c>
      <c r="D18" s="115">
        <v>1227</v>
      </c>
      <c r="E18" s="114">
        <v>858</v>
      </c>
      <c r="F18" s="114">
        <v>1354</v>
      </c>
      <c r="G18" s="114">
        <v>1053</v>
      </c>
      <c r="H18" s="140">
        <v>1179</v>
      </c>
      <c r="I18" s="115">
        <v>48</v>
      </c>
      <c r="J18" s="116">
        <v>4.0712468193384224</v>
      </c>
      <c r="K18" s="110"/>
      <c r="L18" s="110"/>
      <c r="M18" s="110"/>
      <c r="N18" s="110"/>
      <c r="O18" s="110"/>
    </row>
    <row r="19" spans="1:15" s="110" customFormat="1" ht="24.95" customHeight="1" x14ac:dyDescent="0.2">
      <c r="A19" s="193" t="s">
        <v>146</v>
      </c>
      <c r="B19" s="199" t="s">
        <v>147</v>
      </c>
      <c r="C19" s="113">
        <v>10.598626104023552</v>
      </c>
      <c r="D19" s="115">
        <v>1512</v>
      </c>
      <c r="E19" s="114">
        <v>1584</v>
      </c>
      <c r="F19" s="114">
        <v>2149</v>
      </c>
      <c r="G19" s="114">
        <v>1430</v>
      </c>
      <c r="H19" s="140">
        <v>1500</v>
      </c>
      <c r="I19" s="115">
        <v>12</v>
      </c>
      <c r="J19" s="116">
        <v>0.8</v>
      </c>
    </row>
    <row r="20" spans="1:15" s="287" customFormat="1" ht="24.95" customHeight="1" x14ac:dyDescent="0.2">
      <c r="A20" s="193" t="s">
        <v>148</v>
      </c>
      <c r="B20" s="199" t="s">
        <v>149</v>
      </c>
      <c r="C20" s="113">
        <v>7.759708397588672</v>
      </c>
      <c r="D20" s="115">
        <v>1107</v>
      </c>
      <c r="E20" s="114">
        <v>1198</v>
      </c>
      <c r="F20" s="114">
        <v>1833</v>
      </c>
      <c r="G20" s="114">
        <v>1122</v>
      </c>
      <c r="H20" s="140">
        <v>1297</v>
      </c>
      <c r="I20" s="115">
        <v>-190</v>
      </c>
      <c r="J20" s="116">
        <v>-14.649190439475714</v>
      </c>
      <c r="K20" s="110"/>
      <c r="L20" s="110"/>
      <c r="M20" s="110"/>
      <c r="N20" s="110"/>
      <c r="O20" s="110"/>
    </row>
    <row r="21" spans="1:15" s="110" customFormat="1" ht="24.95" customHeight="1" x14ac:dyDescent="0.2">
      <c r="A21" s="201" t="s">
        <v>150</v>
      </c>
      <c r="B21" s="202" t="s">
        <v>151</v>
      </c>
      <c r="C21" s="113">
        <v>4.3530071498668166</v>
      </c>
      <c r="D21" s="115">
        <v>621</v>
      </c>
      <c r="E21" s="114">
        <v>577</v>
      </c>
      <c r="F21" s="114">
        <v>641</v>
      </c>
      <c r="G21" s="114">
        <v>560</v>
      </c>
      <c r="H21" s="140">
        <v>608</v>
      </c>
      <c r="I21" s="115">
        <v>13</v>
      </c>
      <c r="J21" s="116">
        <v>2.138157894736842</v>
      </c>
    </row>
    <row r="22" spans="1:15" s="110" customFormat="1" ht="24.95" customHeight="1" x14ac:dyDescent="0.2">
      <c r="A22" s="201" t="s">
        <v>152</v>
      </c>
      <c r="B22" s="199" t="s">
        <v>153</v>
      </c>
      <c r="C22" s="113">
        <v>1.2617412028599466</v>
      </c>
      <c r="D22" s="115">
        <v>180</v>
      </c>
      <c r="E22" s="114">
        <v>118</v>
      </c>
      <c r="F22" s="114">
        <v>191</v>
      </c>
      <c r="G22" s="114">
        <v>127</v>
      </c>
      <c r="H22" s="140">
        <v>142</v>
      </c>
      <c r="I22" s="115">
        <v>38</v>
      </c>
      <c r="J22" s="116">
        <v>26.760563380281692</v>
      </c>
    </row>
    <row r="23" spans="1:15" s="110" customFormat="1" ht="24.95" customHeight="1" x14ac:dyDescent="0.2">
      <c r="A23" s="193" t="s">
        <v>154</v>
      </c>
      <c r="B23" s="199" t="s">
        <v>155</v>
      </c>
      <c r="C23" s="113">
        <v>1.6753119304640405</v>
      </c>
      <c r="D23" s="115">
        <v>239</v>
      </c>
      <c r="E23" s="114">
        <v>209</v>
      </c>
      <c r="F23" s="114">
        <v>330</v>
      </c>
      <c r="G23" s="114">
        <v>401</v>
      </c>
      <c r="H23" s="140">
        <v>302</v>
      </c>
      <c r="I23" s="115">
        <v>-63</v>
      </c>
      <c r="J23" s="116">
        <v>-20.860927152317881</v>
      </c>
    </row>
    <row r="24" spans="1:15" s="110" customFormat="1" ht="24.95" customHeight="1" x14ac:dyDescent="0.2">
      <c r="A24" s="193" t="s">
        <v>156</v>
      </c>
      <c r="B24" s="199" t="s">
        <v>221</v>
      </c>
      <c r="C24" s="113">
        <v>4.4301135567082577</v>
      </c>
      <c r="D24" s="115">
        <v>632</v>
      </c>
      <c r="E24" s="114">
        <v>569</v>
      </c>
      <c r="F24" s="114">
        <v>1018</v>
      </c>
      <c r="G24" s="114">
        <v>643</v>
      </c>
      <c r="H24" s="140">
        <v>708</v>
      </c>
      <c r="I24" s="115">
        <v>-76</v>
      </c>
      <c r="J24" s="116">
        <v>-10.734463276836157</v>
      </c>
    </row>
    <row r="25" spans="1:15" s="110" customFormat="1" ht="24.95" customHeight="1" x14ac:dyDescent="0.2">
      <c r="A25" s="193" t="s">
        <v>222</v>
      </c>
      <c r="B25" s="204" t="s">
        <v>159</v>
      </c>
      <c r="C25" s="113">
        <v>9.53315575494182</v>
      </c>
      <c r="D25" s="115">
        <v>1360</v>
      </c>
      <c r="E25" s="114">
        <v>1048</v>
      </c>
      <c r="F25" s="114">
        <v>1447</v>
      </c>
      <c r="G25" s="114">
        <v>1207</v>
      </c>
      <c r="H25" s="140">
        <v>1404</v>
      </c>
      <c r="I25" s="115">
        <v>-44</v>
      </c>
      <c r="J25" s="116">
        <v>-3.133903133903134</v>
      </c>
    </row>
    <row r="26" spans="1:15" s="110" customFormat="1" ht="24.95" customHeight="1" x14ac:dyDescent="0.2">
      <c r="A26" s="201">
        <v>782.78300000000002</v>
      </c>
      <c r="B26" s="203" t="s">
        <v>160</v>
      </c>
      <c r="C26" s="113">
        <v>12.00757044721716</v>
      </c>
      <c r="D26" s="115">
        <v>1713</v>
      </c>
      <c r="E26" s="114">
        <v>1961</v>
      </c>
      <c r="F26" s="114">
        <v>2656</v>
      </c>
      <c r="G26" s="114">
        <v>2309</v>
      </c>
      <c r="H26" s="140">
        <v>2121</v>
      </c>
      <c r="I26" s="115">
        <v>-408</v>
      </c>
      <c r="J26" s="116">
        <v>-19.236209335219236</v>
      </c>
    </row>
    <row r="27" spans="1:15" s="110" customFormat="1" ht="24.95" customHeight="1" x14ac:dyDescent="0.2">
      <c r="A27" s="193" t="s">
        <v>161</v>
      </c>
      <c r="B27" s="199" t="s">
        <v>162</v>
      </c>
      <c r="C27" s="113">
        <v>2.4183373054815647</v>
      </c>
      <c r="D27" s="115">
        <v>345</v>
      </c>
      <c r="E27" s="114">
        <v>410</v>
      </c>
      <c r="F27" s="114">
        <v>642</v>
      </c>
      <c r="G27" s="114">
        <v>329</v>
      </c>
      <c r="H27" s="140">
        <v>354</v>
      </c>
      <c r="I27" s="115">
        <v>-9</v>
      </c>
      <c r="J27" s="116">
        <v>-2.5423728813559321</v>
      </c>
    </row>
    <row r="28" spans="1:15" s="110" customFormat="1" ht="24.95" customHeight="1" x14ac:dyDescent="0.2">
      <c r="A28" s="193" t="s">
        <v>163</v>
      </c>
      <c r="B28" s="199" t="s">
        <v>164</v>
      </c>
      <c r="C28" s="113">
        <v>2.9861208467685407</v>
      </c>
      <c r="D28" s="115">
        <v>426</v>
      </c>
      <c r="E28" s="114">
        <v>532</v>
      </c>
      <c r="F28" s="114">
        <v>708</v>
      </c>
      <c r="G28" s="114">
        <v>465</v>
      </c>
      <c r="H28" s="140">
        <v>443</v>
      </c>
      <c r="I28" s="115">
        <v>-17</v>
      </c>
      <c r="J28" s="116">
        <v>-3.8374717832957113</v>
      </c>
    </row>
    <row r="29" spans="1:15" s="110" customFormat="1" ht="24.95" customHeight="1" x14ac:dyDescent="0.2">
      <c r="A29" s="193">
        <v>86</v>
      </c>
      <c r="B29" s="199" t="s">
        <v>165</v>
      </c>
      <c r="C29" s="113">
        <v>5.3203420720594421</v>
      </c>
      <c r="D29" s="115">
        <v>759</v>
      </c>
      <c r="E29" s="114">
        <v>762</v>
      </c>
      <c r="F29" s="114">
        <v>1084</v>
      </c>
      <c r="G29" s="114">
        <v>684</v>
      </c>
      <c r="H29" s="140">
        <v>810</v>
      </c>
      <c r="I29" s="115">
        <v>-51</v>
      </c>
      <c r="J29" s="116">
        <v>-6.2962962962962967</v>
      </c>
    </row>
    <row r="30" spans="1:15" s="110" customFormat="1" ht="24.95" customHeight="1" x14ac:dyDescent="0.2">
      <c r="A30" s="193">
        <v>87.88</v>
      </c>
      <c r="B30" s="204" t="s">
        <v>166</v>
      </c>
      <c r="C30" s="113">
        <v>4.8436842843123511</v>
      </c>
      <c r="D30" s="115">
        <v>691</v>
      </c>
      <c r="E30" s="114">
        <v>943</v>
      </c>
      <c r="F30" s="114">
        <v>1200</v>
      </c>
      <c r="G30" s="114">
        <v>760</v>
      </c>
      <c r="H30" s="140">
        <v>1131</v>
      </c>
      <c r="I30" s="115">
        <v>-440</v>
      </c>
      <c r="J30" s="116">
        <v>-38.903625110521659</v>
      </c>
    </row>
    <row r="31" spans="1:15" s="110" customFormat="1" ht="24.95" customHeight="1" x14ac:dyDescent="0.2">
      <c r="A31" s="193" t="s">
        <v>167</v>
      </c>
      <c r="B31" s="199" t="s">
        <v>168</v>
      </c>
      <c r="C31" s="113">
        <v>3.1193046404037572</v>
      </c>
      <c r="D31" s="115">
        <v>445</v>
      </c>
      <c r="E31" s="114">
        <v>393</v>
      </c>
      <c r="F31" s="114">
        <v>651</v>
      </c>
      <c r="G31" s="114">
        <v>384</v>
      </c>
      <c r="H31" s="140">
        <v>548</v>
      </c>
      <c r="I31" s="115">
        <v>-103</v>
      </c>
      <c r="J31" s="116">
        <v>-18.795620437956206</v>
      </c>
    </row>
    <row r="32" spans="1:15" s="110" customFormat="1" ht="24.95" customHeight="1" x14ac:dyDescent="0.2">
      <c r="A32" s="193"/>
      <c r="B32" s="204" t="s">
        <v>169</v>
      </c>
      <c r="C32" s="113">
        <v>0</v>
      </c>
      <c r="D32" s="115">
        <v>0</v>
      </c>
      <c r="E32" s="114">
        <v>0</v>
      </c>
      <c r="F32" s="114" t="s">
        <v>513</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8.411608019066312E-2</v>
      </c>
      <c r="D34" s="115">
        <v>12</v>
      </c>
      <c r="E34" s="114">
        <v>8</v>
      </c>
      <c r="F34" s="114">
        <v>17</v>
      </c>
      <c r="G34" s="114">
        <v>20</v>
      </c>
      <c r="H34" s="140">
        <v>16</v>
      </c>
      <c r="I34" s="115">
        <v>-4</v>
      </c>
      <c r="J34" s="116">
        <v>-25</v>
      </c>
    </row>
    <row r="35" spans="1:10" s="110" customFormat="1" ht="24.95" customHeight="1" x14ac:dyDescent="0.2">
      <c r="A35" s="292" t="s">
        <v>171</v>
      </c>
      <c r="B35" s="293" t="s">
        <v>172</v>
      </c>
      <c r="C35" s="113">
        <v>29.608860227113418</v>
      </c>
      <c r="D35" s="115">
        <v>4224</v>
      </c>
      <c r="E35" s="114">
        <v>1490</v>
      </c>
      <c r="F35" s="114">
        <v>2668</v>
      </c>
      <c r="G35" s="114">
        <v>2053</v>
      </c>
      <c r="H35" s="140">
        <v>2747</v>
      </c>
      <c r="I35" s="115">
        <v>1477</v>
      </c>
      <c r="J35" s="116">
        <v>53.767746632690205</v>
      </c>
    </row>
    <row r="36" spans="1:10" s="110" customFormat="1" ht="24.95" customHeight="1" x14ac:dyDescent="0.2">
      <c r="A36" s="294" t="s">
        <v>173</v>
      </c>
      <c r="B36" s="295" t="s">
        <v>174</v>
      </c>
      <c r="C36" s="125">
        <v>70.307023692695921</v>
      </c>
      <c r="D36" s="143">
        <v>10030</v>
      </c>
      <c r="E36" s="144">
        <v>10304</v>
      </c>
      <c r="F36" s="144">
        <v>14550</v>
      </c>
      <c r="G36" s="144">
        <v>10421</v>
      </c>
      <c r="H36" s="145">
        <v>11368</v>
      </c>
      <c r="I36" s="143">
        <v>-1338</v>
      </c>
      <c r="J36" s="146">
        <v>-11.769880365939478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520</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14266</v>
      </c>
      <c r="F11" s="264">
        <v>11802</v>
      </c>
      <c r="G11" s="264">
        <v>17236</v>
      </c>
      <c r="H11" s="264">
        <v>12494</v>
      </c>
      <c r="I11" s="265">
        <v>14132</v>
      </c>
      <c r="J11" s="263">
        <v>134</v>
      </c>
      <c r="K11" s="266">
        <v>0.94820266062836112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25.473152951072478</v>
      </c>
      <c r="E13" s="115">
        <v>3634</v>
      </c>
      <c r="F13" s="114">
        <v>3693</v>
      </c>
      <c r="G13" s="114">
        <v>4752</v>
      </c>
      <c r="H13" s="114">
        <v>3910</v>
      </c>
      <c r="I13" s="140">
        <v>3889</v>
      </c>
      <c r="J13" s="115">
        <v>-255</v>
      </c>
      <c r="K13" s="116">
        <v>-6.5569555155566981</v>
      </c>
    </row>
    <row r="14" spans="1:15" ht="15.95" customHeight="1" x14ac:dyDescent="0.2">
      <c r="A14" s="306" t="s">
        <v>230</v>
      </c>
      <c r="B14" s="307"/>
      <c r="C14" s="308"/>
      <c r="D14" s="113">
        <v>49.838777512967894</v>
      </c>
      <c r="E14" s="115">
        <v>7110</v>
      </c>
      <c r="F14" s="114">
        <v>5965</v>
      </c>
      <c r="G14" s="114">
        <v>10043</v>
      </c>
      <c r="H14" s="114">
        <v>6520</v>
      </c>
      <c r="I14" s="140">
        <v>7740</v>
      </c>
      <c r="J14" s="115">
        <v>-630</v>
      </c>
      <c r="K14" s="116">
        <v>-8.1395348837209305</v>
      </c>
    </row>
    <row r="15" spans="1:15" ht="15.95" customHeight="1" x14ac:dyDescent="0.2">
      <c r="A15" s="306" t="s">
        <v>231</v>
      </c>
      <c r="B15" s="307"/>
      <c r="C15" s="308"/>
      <c r="D15" s="113">
        <v>10.416374596943783</v>
      </c>
      <c r="E15" s="115">
        <v>1486</v>
      </c>
      <c r="F15" s="114">
        <v>838</v>
      </c>
      <c r="G15" s="114">
        <v>983</v>
      </c>
      <c r="H15" s="114">
        <v>938</v>
      </c>
      <c r="I15" s="140">
        <v>1130</v>
      </c>
      <c r="J15" s="115">
        <v>356</v>
      </c>
      <c r="K15" s="116">
        <v>31.504424778761063</v>
      </c>
    </row>
    <row r="16" spans="1:15" ht="15.95" customHeight="1" x14ac:dyDescent="0.2">
      <c r="A16" s="306" t="s">
        <v>232</v>
      </c>
      <c r="B16" s="307"/>
      <c r="C16" s="308"/>
      <c r="D16" s="113">
        <v>14.110472451983737</v>
      </c>
      <c r="E16" s="115">
        <v>2013</v>
      </c>
      <c r="F16" s="114">
        <v>1273</v>
      </c>
      <c r="G16" s="114">
        <v>1361</v>
      </c>
      <c r="H16" s="114">
        <v>1118</v>
      </c>
      <c r="I16" s="140">
        <v>1362</v>
      </c>
      <c r="J16" s="115">
        <v>651</v>
      </c>
      <c r="K16" s="116">
        <v>47.797356828193834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0.11916444693677275</v>
      </c>
      <c r="E18" s="115">
        <v>17</v>
      </c>
      <c r="F18" s="114">
        <v>28</v>
      </c>
      <c r="G18" s="114">
        <v>34</v>
      </c>
      <c r="H18" s="114">
        <v>19</v>
      </c>
      <c r="I18" s="140">
        <v>20</v>
      </c>
      <c r="J18" s="115">
        <v>-3</v>
      </c>
      <c r="K18" s="116">
        <v>-15</v>
      </c>
    </row>
    <row r="19" spans="1:11" ht="14.1" customHeight="1" x14ac:dyDescent="0.2">
      <c r="A19" s="306" t="s">
        <v>235</v>
      </c>
      <c r="B19" s="307" t="s">
        <v>236</v>
      </c>
      <c r="C19" s="308"/>
      <c r="D19" s="113">
        <v>6.3087060142997337E-2</v>
      </c>
      <c r="E19" s="115">
        <v>9</v>
      </c>
      <c r="F19" s="114">
        <v>22</v>
      </c>
      <c r="G19" s="114">
        <v>10</v>
      </c>
      <c r="H19" s="114">
        <v>15</v>
      </c>
      <c r="I19" s="140">
        <v>5</v>
      </c>
      <c r="J19" s="115">
        <v>4</v>
      </c>
      <c r="K19" s="116">
        <v>80</v>
      </c>
    </row>
    <row r="20" spans="1:11" ht="14.1" customHeight="1" x14ac:dyDescent="0.2">
      <c r="A20" s="306">
        <v>12</v>
      </c>
      <c r="B20" s="307" t="s">
        <v>237</v>
      </c>
      <c r="C20" s="308"/>
      <c r="D20" s="113">
        <v>0.70797700827141452</v>
      </c>
      <c r="E20" s="115">
        <v>101</v>
      </c>
      <c r="F20" s="114">
        <v>71</v>
      </c>
      <c r="G20" s="114">
        <v>119</v>
      </c>
      <c r="H20" s="114">
        <v>110</v>
      </c>
      <c r="I20" s="140">
        <v>117</v>
      </c>
      <c r="J20" s="115">
        <v>-16</v>
      </c>
      <c r="K20" s="116">
        <v>-13.675213675213675</v>
      </c>
    </row>
    <row r="21" spans="1:11" ht="14.1" customHeight="1" x14ac:dyDescent="0.2">
      <c r="A21" s="306">
        <v>21</v>
      </c>
      <c r="B21" s="307" t="s">
        <v>238</v>
      </c>
      <c r="C21" s="308"/>
      <c r="D21" s="113">
        <v>0.33646432076265248</v>
      </c>
      <c r="E21" s="115">
        <v>48</v>
      </c>
      <c r="F21" s="114">
        <v>46</v>
      </c>
      <c r="G21" s="114">
        <v>70</v>
      </c>
      <c r="H21" s="114">
        <v>35</v>
      </c>
      <c r="I21" s="140">
        <v>82</v>
      </c>
      <c r="J21" s="115">
        <v>-34</v>
      </c>
      <c r="K21" s="116">
        <v>-41.463414634146339</v>
      </c>
    </row>
    <row r="22" spans="1:11" ht="14.1" customHeight="1" x14ac:dyDescent="0.2">
      <c r="A22" s="306">
        <v>22</v>
      </c>
      <c r="B22" s="307" t="s">
        <v>239</v>
      </c>
      <c r="C22" s="308"/>
      <c r="D22" s="113">
        <v>0.52572550119164452</v>
      </c>
      <c r="E22" s="115">
        <v>75</v>
      </c>
      <c r="F22" s="114">
        <v>72</v>
      </c>
      <c r="G22" s="114">
        <v>118</v>
      </c>
      <c r="H22" s="114">
        <v>77</v>
      </c>
      <c r="I22" s="140">
        <v>49</v>
      </c>
      <c r="J22" s="115">
        <v>26</v>
      </c>
      <c r="K22" s="116">
        <v>53.061224489795919</v>
      </c>
    </row>
    <row r="23" spans="1:11" ht="14.1" customHeight="1" x14ac:dyDescent="0.2">
      <c r="A23" s="306">
        <v>23</v>
      </c>
      <c r="B23" s="307" t="s">
        <v>240</v>
      </c>
      <c r="C23" s="308"/>
      <c r="D23" s="113">
        <v>0.38553203420720594</v>
      </c>
      <c r="E23" s="115">
        <v>55</v>
      </c>
      <c r="F23" s="114">
        <v>56</v>
      </c>
      <c r="G23" s="114">
        <v>70</v>
      </c>
      <c r="H23" s="114">
        <v>34</v>
      </c>
      <c r="I23" s="140">
        <v>62</v>
      </c>
      <c r="J23" s="115">
        <v>-7</v>
      </c>
      <c r="K23" s="116">
        <v>-11.290322580645162</v>
      </c>
    </row>
    <row r="24" spans="1:11" ht="14.1" customHeight="1" x14ac:dyDescent="0.2">
      <c r="A24" s="306">
        <v>24</v>
      </c>
      <c r="B24" s="307" t="s">
        <v>241</v>
      </c>
      <c r="C24" s="308"/>
      <c r="D24" s="113">
        <v>2.7127435861488856</v>
      </c>
      <c r="E24" s="115">
        <v>387</v>
      </c>
      <c r="F24" s="114">
        <v>295</v>
      </c>
      <c r="G24" s="114">
        <v>551</v>
      </c>
      <c r="H24" s="114">
        <v>436</v>
      </c>
      <c r="I24" s="140">
        <v>507</v>
      </c>
      <c r="J24" s="115">
        <v>-120</v>
      </c>
      <c r="K24" s="116">
        <v>-23.668639053254438</v>
      </c>
    </row>
    <row r="25" spans="1:11" ht="14.1" customHeight="1" x14ac:dyDescent="0.2">
      <c r="A25" s="306">
        <v>25</v>
      </c>
      <c r="B25" s="307" t="s">
        <v>242</v>
      </c>
      <c r="C25" s="308"/>
      <c r="D25" s="113">
        <v>5.4745548857423243</v>
      </c>
      <c r="E25" s="115">
        <v>781</v>
      </c>
      <c r="F25" s="114">
        <v>394</v>
      </c>
      <c r="G25" s="114">
        <v>540</v>
      </c>
      <c r="H25" s="114">
        <v>357</v>
      </c>
      <c r="I25" s="140">
        <v>570</v>
      </c>
      <c r="J25" s="115">
        <v>211</v>
      </c>
      <c r="K25" s="116">
        <v>37.017543859649123</v>
      </c>
    </row>
    <row r="26" spans="1:11" ht="14.1" customHeight="1" x14ac:dyDescent="0.2">
      <c r="A26" s="306">
        <v>26</v>
      </c>
      <c r="B26" s="307" t="s">
        <v>243</v>
      </c>
      <c r="C26" s="308"/>
      <c r="D26" s="113">
        <v>2.8809757465302117</v>
      </c>
      <c r="E26" s="115">
        <v>411</v>
      </c>
      <c r="F26" s="114">
        <v>264</v>
      </c>
      <c r="G26" s="114">
        <v>531</v>
      </c>
      <c r="H26" s="114">
        <v>292</v>
      </c>
      <c r="I26" s="140">
        <v>439</v>
      </c>
      <c r="J26" s="115">
        <v>-28</v>
      </c>
      <c r="K26" s="116">
        <v>-6.3781321184510249</v>
      </c>
    </row>
    <row r="27" spans="1:11" ht="14.1" customHeight="1" x14ac:dyDescent="0.2">
      <c r="A27" s="306">
        <v>27</v>
      </c>
      <c r="B27" s="307" t="s">
        <v>244</v>
      </c>
      <c r="C27" s="308"/>
      <c r="D27" s="113">
        <v>4.18477498948549</v>
      </c>
      <c r="E27" s="115">
        <v>597</v>
      </c>
      <c r="F27" s="114">
        <v>104</v>
      </c>
      <c r="G27" s="114">
        <v>134</v>
      </c>
      <c r="H27" s="114">
        <v>115</v>
      </c>
      <c r="I27" s="140">
        <v>161</v>
      </c>
      <c r="J27" s="115">
        <v>436</v>
      </c>
      <c r="K27" s="116" t="s">
        <v>514</v>
      </c>
    </row>
    <row r="28" spans="1:11" ht="14.1" customHeight="1" x14ac:dyDescent="0.2">
      <c r="A28" s="306">
        <v>28</v>
      </c>
      <c r="B28" s="307" t="s">
        <v>245</v>
      </c>
      <c r="C28" s="308"/>
      <c r="D28" s="113">
        <v>0.11215477358755083</v>
      </c>
      <c r="E28" s="115">
        <v>16</v>
      </c>
      <c r="F28" s="114">
        <v>16</v>
      </c>
      <c r="G28" s="114">
        <v>14</v>
      </c>
      <c r="H28" s="114">
        <v>15</v>
      </c>
      <c r="I28" s="140">
        <v>22</v>
      </c>
      <c r="J28" s="115">
        <v>-6</v>
      </c>
      <c r="K28" s="116">
        <v>-27.272727272727273</v>
      </c>
    </row>
    <row r="29" spans="1:11" ht="14.1" customHeight="1" x14ac:dyDescent="0.2">
      <c r="A29" s="306">
        <v>29</v>
      </c>
      <c r="B29" s="307" t="s">
        <v>246</v>
      </c>
      <c r="C29" s="308"/>
      <c r="D29" s="113">
        <v>3.5188560213094071</v>
      </c>
      <c r="E29" s="115">
        <v>502</v>
      </c>
      <c r="F29" s="114">
        <v>545</v>
      </c>
      <c r="G29" s="114">
        <v>598</v>
      </c>
      <c r="H29" s="114">
        <v>514</v>
      </c>
      <c r="I29" s="140">
        <v>616</v>
      </c>
      <c r="J29" s="115">
        <v>-114</v>
      </c>
      <c r="K29" s="116">
        <v>-18.506493506493506</v>
      </c>
    </row>
    <row r="30" spans="1:11" ht="14.1" customHeight="1" x14ac:dyDescent="0.2">
      <c r="A30" s="306" t="s">
        <v>247</v>
      </c>
      <c r="B30" s="307" t="s">
        <v>248</v>
      </c>
      <c r="C30" s="308"/>
      <c r="D30" s="113">
        <v>1.7594280106547036</v>
      </c>
      <c r="E30" s="115">
        <v>251</v>
      </c>
      <c r="F30" s="114">
        <v>285</v>
      </c>
      <c r="G30" s="114">
        <v>297</v>
      </c>
      <c r="H30" s="114">
        <v>272</v>
      </c>
      <c r="I30" s="140">
        <v>303</v>
      </c>
      <c r="J30" s="115">
        <v>-52</v>
      </c>
      <c r="K30" s="116">
        <v>-17.161716171617162</v>
      </c>
    </row>
    <row r="31" spans="1:11" ht="14.1" customHeight="1" x14ac:dyDescent="0.2">
      <c r="A31" s="306" t="s">
        <v>249</v>
      </c>
      <c r="B31" s="307" t="s">
        <v>250</v>
      </c>
      <c r="C31" s="308"/>
      <c r="D31" s="113">
        <v>1.5771765035749334</v>
      </c>
      <c r="E31" s="115">
        <v>225</v>
      </c>
      <c r="F31" s="114" t="s">
        <v>513</v>
      </c>
      <c r="G31" s="114">
        <v>288</v>
      </c>
      <c r="H31" s="114">
        <v>228</v>
      </c>
      <c r="I31" s="140">
        <v>294</v>
      </c>
      <c r="J31" s="115">
        <v>-69</v>
      </c>
      <c r="K31" s="116">
        <v>-23.469387755102041</v>
      </c>
    </row>
    <row r="32" spans="1:11" ht="14.1" customHeight="1" x14ac:dyDescent="0.2">
      <c r="A32" s="306">
        <v>31</v>
      </c>
      <c r="B32" s="307" t="s">
        <v>251</v>
      </c>
      <c r="C32" s="308"/>
      <c r="D32" s="113">
        <v>0.6098415813823076</v>
      </c>
      <c r="E32" s="115">
        <v>87</v>
      </c>
      <c r="F32" s="114">
        <v>98</v>
      </c>
      <c r="G32" s="114">
        <v>84</v>
      </c>
      <c r="H32" s="114">
        <v>84</v>
      </c>
      <c r="I32" s="140">
        <v>75</v>
      </c>
      <c r="J32" s="115">
        <v>12</v>
      </c>
      <c r="K32" s="116">
        <v>16</v>
      </c>
    </row>
    <row r="33" spans="1:11" ht="14.1" customHeight="1" x14ac:dyDescent="0.2">
      <c r="A33" s="306">
        <v>32</v>
      </c>
      <c r="B33" s="307" t="s">
        <v>252</v>
      </c>
      <c r="C33" s="308"/>
      <c r="D33" s="113">
        <v>4.6404037571849148</v>
      </c>
      <c r="E33" s="115">
        <v>662</v>
      </c>
      <c r="F33" s="114">
        <v>413</v>
      </c>
      <c r="G33" s="114">
        <v>585</v>
      </c>
      <c r="H33" s="114">
        <v>533</v>
      </c>
      <c r="I33" s="140">
        <v>549</v>
      </c>
      <c r="J33" s="115">
        <v>113</v>
      </c>
      <c r="K33" s="116">
        <v>20.582877959927139</v>
      </c>
    </row>
    <row r="34" spans="1:11" ht="14.1" customHeight="1" x14ac:dyDescent="0.2">
      <c r="A34" s="306">
        <v>33</v>
      </c>
      <c r="B34" s="307" t="s">
        <v>253</v>
      </c>
      <c r="C34" s="308"/>
      <c r="D34" s="113">
        <v>1.1776251226692835</v>
      </c>
      <c r="E34" s="115">
        <v>168</v>
      </c>
      <c r="F34" s="114">
        <v>101</v>
      </c>
      <c r="G34" s="114">
        <v>225</v>
      </c>
      <c r="H34" s="114">
        <v>224</v>
      </c>
      <c r="I34" s="140">
        <v>207</v>
      </c>
      <c r="J34" s="115">
        <v>-39</v>
      </c>
      <c r="K34" s="116">
        <v>-18.840579710144926</v>
      </c>
    </row>
    <row r="35" spans="1:11" ht="14.1" customHeight="1" x14ac:dyDescent="0.2">
      <c r="A35" s="306">
        <v>34</v>
      </c>
      <c r="B35" s="307" t="s">
        <v>254</v>
      </c>
      <c r="C35" s="308"/>
      <c r="D35" s="113">
        <v>1.9416795177344737</v>
      </c>
      <c r="E35" s="115">
        <v>277</v>
      </c>
      <c r="F35" s="114">
        <v>239</v>
      </c>
      <c r="G35" s="114">
        <v>290</v>
      </c>
      <c r="H35" s="114">
        <v>203</v>
      </c>
      <c r="I35" s="140">
        <v>294</v>
      </c>
      <c r="J35" s="115">
        <v>-17</v>
      </c>
      <c r="K35" s="116">
        <v>-5.7823129251700678</v>
      </c>
    </row>
    <row r="36" spans="1:11" ht="14.1" customHeight="1" x14ac:dyDescent="0.2">
      <c r="A36" s="306">
        <v>41</v>
      </c>
      <c r="B36" s="307" t="s">
        <v>255</v>
      </c>
      <c r="C36" s="308"/>
      <c r="D36" s="113">
        <v>0.45562876769942523</v>
      </c>
      <c r="E36" s="115">
        <v>65</v>
      </c>
      <c r="F36" s="114">
        <v>51</v>
      </c>
      <c r="G36" s="114">
        <v>114</v>
      </c>
      <c r="H36" s="114">
        <v>85</v>
      </c>
      <c r="I36" s="140">
        <v>88</v>
      </c>
      <c r="J36" s="115">
        <v>-23</v>
      </c>
      <c r="K36" s="116">
        <v>-26.136363636363637</v>
      </c>
    </row>
    <row r="37" spans="1:11" ht="14.1" customHeight="1" x14ac:dyDescent="0.2">
      <c r="A37" s="306">
        <v>42</v>
      </c>
      <c r="B37" s="307" t="s">
        <v>256</v>
      </c>
      <c r="C37" s="308"/>
      <c r="D37" s="113">
        <v>0.11215477358755083</v>
      </c>
      <c r="E37" s="115">
        <v>16</v>
      </c>
      <c r="F37" s="114">
        <v>11</v>
      </c>
      <c r="G37" s="114">
        <v>8</v>
      </c>
      <c r="H37" s="114">
        <v>10</v>
      </c>
      <c r="I37" s="140">
        <v>5</v>
      </c>
      <c r="J37" s="115">
        <v>11</v>
      </c>
      <c r="K37" s="116">
        <v>220</v>
      </c>
    </row>
    <row r="38" spans="1:11" ht="14.1" customHeight="1" x14ac:dyDescent="0.2">
      <c r="A38" s="306">
        <v>43</v>
      </c>
      <c r="B38" s="307" t="s">
        <v>257</v>
      </c>
      <c r="C38" s="308"/>
      <c r="D38" s="113">
        <v>2.0678536380204684</v>
      </c>
      <c r="E38" s="115">
        <v>295</v>
      </c>
      <c r="F38" s="114">
        <v>111</v>
      </c>
      <c r="G38" s="114">
        <v>217</v>
      </c>
      <c r="H38" s="114">
        <v>151</v>
      </c>
      <c r="I38" s="140">
        <v>199</v>
      </c>
      <c r="J38" s="115">
        <v>96</v>
      </c>
      <c r="K38" s="116">
        <v>48.241206030150757</v>
      </c>
    </row>
    <row r="39" spans="1:11" ht="14.1" customHeight="1" x14ac:dyDescent="0.2">
      <c r="A39" s="306">
        <v>51</v>
      </c>
      <c r="B39" s="307" t="s">
        <v>258</v>
      </c>
      <c r="C39" s="308"/>
      <c r="D39" s="113">
        <v>9.4560493481003789</v>
      </c>
      <c r="E39" s="115">
        <v>1349</v>
      </c>
      <c r="F39" s="114">
        <v>1658</v>
      </c>
      <c r="G39" s="114">
        <v>2686</v>
      </c>
      <c r="H39" s="114">
        <v>1795</v>
      </c>
      <c r="I39" s="140">
        <v>1556</v>
      </c>
      <c r="J39" s="115">
        <v>-207</v>
      </c>
      <c r="K39" s="116">
        <v>-13.303341902313624</v>
      </c>
    </row>
    <row r="40" spans="1:11" ht="14.1" customHeight="1" x14ac:dyDescent="0.2">
      <c r="A40" s="306" t="s">
        <v>259</v>
      </c>
      <c r="B40" s="307" t="s">
        <v>260</v>
      </c>
      <c r="C40" s="308"/>
      <c r="D40" s="113">
        <v>7.8157857843824479</v>
      </c>
      <c r="E40" s="115">
        <v>1115</v>
      </c>
      <c r="F40" s="114">
        <v>1508</v>
      </c>
      <c r="G40" s="114">
        <v>2315</v>
      </c>
      <c r="H40" s="114">
        <v>1624</v>
      </c>
      <c r="I40" s="140">
        <v>1329</v>
      </c>
      <c r="J40" s="115">
        <v>-214</v>
      </c>
      <c r="K40" s="116">
        <v>-16.102332580887886</v>
      </c>
    </row>
    <row r="41" spans="1:11" ht="14.1" customHeight="1" x14ac:dyDescent="0.2">
      <c r="A41" s="306"/>
      <c r="B41" s="307" t="s">
        <v>261</v>
      </c>
      <c r="C41" s="308"/>
      <c r="D41" s="113">
        <v>6.9255572690312635</v>
      </c>
      <c r="E41" s="115">
        <v>988</v>
      </c>
      <c r="F41" s="114">
        <v>1341</v>
      </c>
      <c r="G41" s="114">
        <v>1998</v>
      </c>
      <c r="H41" s="114">
        <v>1512</v>
      </c>
      <c r="I41" s="140">
        <v>1217</v>
      </c>
      <c r="J41" s="115">
        <v>-229</v>
      </c>
      <c r="K41" s="116">
        <v>-18.816762530813477</v>
      </c>
    </row>
    <row r="42" spans="1:11" ht="14.1" customHeight="1" x14ac:dyDescent="0.2">
      <c r="A42" s="306">
        <v>52</v>
      </c>
      <c r="B42" s="307" t="s">
        <v>262</v>
      </c>
      <c r="C42" s="308"/>
      <c r="D42" s="113">
        <v>6.5890929482686103</v>
      </c>
      <c r="E42" s="115">
        <v>940</v>
      </c>
      <c r="F42" s="114">
        <v>819</v>
      </c>
      <c r="G42" s="114">
        <v>1150</v>
      </c>
      <c r="H42" s="114">
        <v>984</v>
      </c>
      <c r="I42" s="140">
        <v>1028</v>
      </c>
      <c r="J42" s="115">
        <v>-88</v>
      </c>
      <c r="K42" s="116">
        <v>-8.5603112840466924</v>
      </c>
    </row>
    <row r="43" spans="1:11" ht="14.1" customHeight="1" x14ac:dyDescent="0.2">
      <c r="A43" s="306" t="s">
        <v>263</v>
      </c>
      <c r="B43" s="307" t="s">
        <v>264</v>
      </c>
      <c r="C43" s="308"/>
      <c r="D43" s="113">
        <v>4.8857423244076825</v>
      </c>
      <c r="E43" s="115">
        <v>697</v>
      </c>
      <c r="F43" s="114">
        <v>629</v>
      </c>
      <c r="G43" s="114">
        <v>787</v>
      </c>
      <c r="H43" s="114">
        <v>662</v>
      </c>
      <c r="I43" s="140">
        <v>725</v>
      </c>
      <c r="J43" s="115">
        <v>-28</v>
      </c>
      <c r="K43" s="116">
        <v>-3.8620689655172415</v>
      </c>
    </row>
    <row r="44" spans="1:11" ht="14.1" customHeight="1" x14ac:dyDescent="0.2">
      <c r="A44" s="306">
        <v>53</v>
      </c>
      <c r="B44" s="307" t="s">
        <v>265</v>
      </c>
      <c r="C44" s="308"/>
      <c r="D44" s="113">
        <v>1.6402635637179308</v>
      </c>
      <c r="E44" s="115">
        <v>234</v>
      </c>
      <c r="F44" s="114">
        <v>183</v>
      </c>
      <c r="G44" s="114">
        <v>227</v>
      </c>
      <c r="H44" s="114">
        <v>190</v>
      </c>
      <c r="I44" s="140">
        <v>179</v>
      </c>
      <c r="J44" s="115">
        <v>55</v>
      </c>
      <c r="K44" s="116">
        <v>30.726256983240223</v>
      </c>
    </row>
    <row r="45" spans="1:11" ht="14.1" customHeight="1" x14ac:dyDescent="0.2">
      <c r="A45" s="306" t="s">
        <v>266</v>
      </c>
      <c r="B45" s="307" t="s">
        <v>267</v>
      </c>
      <c r="C45" s="308"/>
      <c r="D45" s="113">
        <v>1.5351184634796018</v>
      </c>
      <c r="E45" s="115">
        <v>219</v>
      </c>
      <c r="F45" s="114">
        <v>175</v>
      </c>
      <c r="G45" s="114">
        <v>222</v>
      </c>
      <c r="H45" s="114">
        <v>186</v>
      </c>
      <c r="I45" s="140">
        <v>175</v>
      </c>
      <c r="J45" s="115">
        <v>44</v>
      </c>
      <c r="K45" s="116">
        <v>25.142857142857142</v>
      </c>
    </row>
    <row r="46" spans="1:11" ht="14.1" customHeight="1" x14ac:dyDescent="0.2">
      <c r="A46" s="306">
        <v>54</v>
      </c>
      <c r="B46" s="307" t="s">
        <v>268</v>
      </c>
      <c r="C46" s="308"/>
      <c r="D46" s="113">
        <v>4.1707556427870465</v>
      </c>
      <c r="E46" s="115">
        <v>595</v>
      </c>
      <c r="F46" s="114">
        <v>422</v>
      </c>
      <c r="G46" s="114">
        <v>659</v>
      </c>
      <c r="H46" s="114">
        <v>562</v>
      </c>
      <c r="I46" s="140">
        <v>627</v>
      </c>
      <c r="J46" s="115">
        <v>-32</v>
      </c>
      <c r="K46" s="116">
        <v>-5.1036682615629987</v>
      </c>
    </row>
    <row r="47" spans="1:11" ht="14.1" customHeight="1" x14ac:dyDescent="0.2">
      <c r="A47" s="306">
        <v>61</v>
      </c>
      <c r="B47" s="307" t="s">
        <v>269</v>
      </c>
      <c r="C47" s="308"/>
      <c r="D47" s="113">
        <v>2.9230337866255431</v>
      </c>
      <c r="E47" s="115">
        <v>417</v>
      </c>
      <c r="F47" s="114">
        <v>270</v>
      </c>
      <c r="G47" s="114">
        <v>377</v>
      </c>
      <c r="H47" s="114">
        <v>246</v>
      </c>
      <c r="I47" s="140">
        <v>287</v>
      </c>
      <c r="J47" s="115">
        <v>130</v>
      </c>
      <c r="K47" s="116">
        <v>45.296167247386762</v>
      </c>
    </row>
    <row r="48" spans="1:11" ht="14.1" customHeight="1" x14ac:dyDescent="0.2">
      <c r="A48" s="306">
        <v>62</v>
      </c>
      <c r="B48" s="307" t="s">
        <v>270</v>
      </c>
      <c r="C48" s="308"/>
      <c r="D48" s="113">
        <v>5.7829805131080896</v>
      </c>
      <c r="E48" s="115">
        <v>825</v>
      </c>
      <c r="F48" s="114">
        <v>885</v>
      </c>
      <c r="G48" s="114">
        <v>1164</v>
      </c>
      <c r="H48" s="114">
        <v>679</v>
      </c>
      <c r="I48" s="140">
        <v>790</v>
      </c>
      <c r="J48" s="115">
        <v>35</v>
      </c>
      <c r="K48" s="116">
        <v>4.4303797468354427</v>
      </c>
    </row>
    <row r="49" spans="1:11" ht="14.1" customHeight="1" x14ac:dyDescent="0.2">
      <c r="A49" s="306">
        <v>63</v>
      </c>
      <c r="B49" s="307" t="s">
        <v>271</v>
      </c>
      <c r="C49" s="308"/>
      <c r="D49" s="113">
        <v>2.7477919528949952</v>
      </c>
      <c r="E49" s="115">
        <v>392</v>
      </c>
      <c r="F49" s="114">
        <v>346</v>
      </c>
      <c r="G49" s="114">
        <v>421</v>
      </c>
      <c r="H49" s="114">
        <v>363</v>
      </c>
      <c r="I49" s="140">
        <v>418</v>
      </c>
      <c r="J49" s="115">
        <v>-26</v>
      </c>
      <c r="K49" s="116">
        <v>-6.2200956937799043</v>
      </c>
    </row>
    <row r="50" spans="1:11" ht="14.1" customHeight="1" x14ac:dyDescent="0.2">
      <c r="A50" s="306" t="s">
        <v>272</v>
      </c>
      <c r="B50" s="307" t="s">
        <v>273</v>
      </c>
      <c r="C50" s="308"/>
      <c r="D50" s="113">
        <v>0.33646432076265248</v>
      </c>
      <c r="E50" s="115">
        <v>48</v>
      </c>
      <c r="F50" s="114">
        <v>36</v>
      </c>
      <c r="G50" s="114">
        <v>63</v>
      </c>
      <c r="H50" s="114">
        <v>41</v>
      </c>
      <c r="I50" s="140">
        <v>91</v>
      </c>
      <c r="J50" s="115">
        <v>-43</v>
      </c>
      <c r="K50" s="116">
        <v>-47.252747252747255</v>
      </c>
    </row>
    <row r="51" spans="1:11" ht="14.1" customHeight="1" x14ac:dyDescent="0.2">
      <c r="A51" s="306" t="s">
        <v>274</v>
      </c>
      <c r="B51" s="307" t="s">
        <v>275</v>
      </c>
      <c r="C51" s="308"/>
      <c r="D51" s="113">
        <v>2.1870180849572409</v>
      </c>
      <c r="E51" s="115">
        <v>312</v>
      </c>
      <c r="F51" s="114">
        <v>277</v>
      </c>
      <c r="G51" s="114">
        <v>280</v>
      </c>
      <c r="H51" s="114">
        <v>283</v>
      </c>
      <c r="I51" s="140">
        <v>275</v>
      </c>
      <c r="J51" s="115">
        <v>37</v>
      </c>
      <c r="K51" s="116">
        <v>13.454545454545455</v>
      </c>
    </row>
    <row r="52" spans="1:11" ht="14.1" customHeight="1" x14ac:dyDescent="0.2">
      <c r="A52" s="306">
        <v>71</v>
      </c>
      <c r="B52" s="307" t="s">
        <v>276</v>
      </c>
      <c r="C52" s="308"/>
      <c r="D52" s="113">
        <v>11.320622458993411</v>
      </c>
      <c r="E52" s="115">
        <v>1615</v>
      </c>
      <c r="F52" s="114">
        <v>997</v>
      </c>
      <c r="G52" s="114">
        <v>1561</v>
      </c>
      <c r="H52" s="114">
        <v>1198</v>
      </c>
      <c r="I52" s="140">
        <v>1518</v>
      </c>
      <c r="J52" s="115">
        <v>97</v>
      </c>
      <c r="K52" s="116">
        <v>6.3899868247694336</v>
      </c>
    </row>
    <row r="53" spans="1:11" ht="14.1" customHeight="1" x14ac:dyDescent="0.2">
      <c r="A53" s="306" t="s">
        <v>277</v>
      </c>
      <c r="B53" s="307" t="s">
        <v>278</v>
      </c>
      <c r="C53" s="308"/>
      <c r="D53" s="113">
        <v>5.2081872984718913</v>
      </c>
      <c r="E53" s="115">
        <v>743</v>
      </c>
      <c r="F53" s="114">
        <v>381</v>
      </c>
      <c r="G53" s="114">
        <v>589</v>
      </c>
      <c r="H53" s="114">
        <v>499</v>
      </c>
      <c r="I53" s="140">
        <v>568</v>
      </c>
      <c r="J53" s="115">
        <v>175</v>
      </c>
      <c r="K53" s="116">
        <v>30.809859154929576</v>
      </c>
    </row>
    <row r="54" spans="1:11" ht="14.1" customHeight="1" x14ac:dyDescent="0.2">
      <c r="A54" s="306" t="s">
        <v>279</v>
      </c>
      <c r="B54" s="307" t="s">
        <v>280</v>
      </c>
      <c r="C54" s="308"/>
      <c r="D54" s="113">
        <v>5.0189261180428995</v>
      </c>
      <c r="E54" s="115">
        <v>716</v>
      </c>
      <c r="F54" s="114">
        <v>494</v>
      </c>
      <c r="G54" s="114">
        <v>833</v>
      </c>
      <c r="H54" s="114">
        <v>589</v>
      </c>
      <c r="I54" s="140">
        <v>777</v>
      </c>
      <c r="J54" s="115">
        <v>-61</v>
      </c>
      <c r="K54" s="116">
        <v>-7.8507078507078507</v>
      </c>
    </row>
    <row r="55" spans="1:11" ht="14.1" customHeight="1" x14ac:dyDescent="0.2">
      <c r="A55" s="306">
        <v>72</v>
      </c>
      <c r="B55" s="307" t="s">
        <v>281</v>
      </c>
      <c r="C55" s="308"/>
      <c r="D55" s="113">
        <v>2.5515210991167812</v>
      </c>
      <c r="E55" s="115">
        <v>364</v>
      </c>
      <c r="F55" s="114">
        <v>201</v>
      </c>
      <c r="G55" s="114">
        <v>353</v>
      </c>
      <c r="H55" s="114">
        <v>350</v>
      </c>
      <c r="I55" s="140">
        <v>241</v>
      </c>
      <c r="J55" s="115">
        <v>123</v>
      </c>
      <c r="K55" s="116">
        <v>51.037344398340252</v>
      </c>
    </row>
    <row r="56" spans="1:11" ht="14.1" customHeight="1" x14ac:dyDescent="0.2">
      <c r="A56" s="306" t="s">
        <v>282</v>
      </c>
      <c r="B56" s="307" t="s">
        <v>283</v>
      </c>
      <c r="C56" s="308"/>
      <c r="D56" s="113">
        <v>0.73601570166830221</v>
      </c>
      <c r="E56" s="115">
        <v>105</v>
      </c>
      <c r="F56" s="114">
        <v>53</v>
      </c>
      <c r="G56" s="114">
        <v>155</v>
      </c>
      <c r="H56" s="114">
        <v>207</v>
      </c>
      <c r="I56" s="140">
        <v>100</v>
      </c>
      <c r="J56" s="115">
        <v>5</v>
      </c>
      <c r="K56" s="116">
        <v>5</v>
      </c>
    </row>
    <row r="57" spans="1:11" ht="14.1" customHeight="1" x14ac:dyDescent="0.2">
      <c r="A57" s="306" t="s">
        <v>284</v>
      </c>
      <c r="B57" s="307" t="s">
        <v>285</v>
      </c>
      <c r="C57" s="308"/>
      <c r="D57" s="113">
        <v>1.5631571568764895</v>
      </c>
      <c r="E57" s="115">
        <v>223</v>
      </c>
      <c r="F57" s="114">
        <v>124</v>
      </c>
      <c r="G57" s="114">
        <v>114</v>
      </c>
      <c r="H57" s="114">
        <v>89</v>
      </c>
      <c r="I57" s="140">
        <v>90</v>
      </c>
      <c r="J57" s="115">
        <v>133</v>
      </c>
      <c r="K57" s="116">
        <v>147.77777777777777</v>
      </c>
    </row>
    <row r="58" spans="1:11" ht="14.1" customHeight="1" x14ac:dyDescent="0.2">
      <c r="A58" s="306">
        <v>73</v>
      </c>
      <c r="B58" s="307" t="s">
        <v>286</v>
      </c>
      <c r="C58" s="308"/>
      <c r="D58" s="113">
        <v>1.5140894434319361</v>
      </c>
      <c r="E58" s="115">
        <v>216</v>
      </c>
      <c r="F58" s="114">
        <v>186</v>
      </c>
      <c r="G58" s="114">
        <v>356</v>
      </c>
      <c r="H58" s="114">
        <v>203</v>
      </c>
      <c r="I58" s="140">
        <v>218</v>
      </c>
      <c r="J58" s="115">
        <v>-2</v>
      </c>
      <c r="K58" s="116">
        <v>-0.91743119266055051</v>
      </c>
    </row>
    <row r="59" spans="1:11" ht="14.1" customHeight="1" x14ac:dyDescent="0.2">
      <c r="A59" s="306" t="s">
        <v>287</v>
      </c>
      <c r="B59" s="307" t="s">
        <v>288</v>
      </c>
      <c r="C59" s="308"/>
      <c r="D59" s="113">
        <v>0.91826720874807233</v>
      </c>
      <c r="E59" s="115">
        <v>131</v>
      </c>
      <c r="F59" s="114">
        <v>98</v>
      </c>
      <c r="G59" s="114">
        <v>266</v>
      </c>
      <c r="H59" s="114">
        <v>119</v>
      </c>
      <c r="I59" s="140">
        <v>141</v>
      </c>
      <c r="J59" s="115">
        <v>-10</v>
      </c>
      <c r="K59" s="116">
        <v>-7.0921985815602833</v>
      </c>
    </row>
    <row r="60" spans="1:11" ht="14.1" customHeight="1" x14ac:dyDescent="0.2">
      <c r="A60" s="306">
        <v>81</v>
      </c>
      <c r="B60" s="307" t="s">
        <v>289</v>
      </c>
      <c r="C60" s="308"/>
      <c r="D60" s="113">
        <v>5.6077386793775412</v>
      </c>
      <c r="E60" s="115">
        <v>800</v>
      </c>
      <c r="F60" s="114">
        <v>785</v>
      </c>
      <c r="G60" s="114">
        <v>1111</v>
      </c>
      <c r="H60" s="114">
        <v>782</v>
      </c>
      <c r="I60" s="140">
        <v>900</v>
      </c>
      <c r="J60" s="115">
        <v>-100</v>
      </c>
      <c r="K60" s="116">
        <v>-11.111111111111111</v>
      </c>
    </row>
    <row r="61" spans="1:11" ht="14.1" customHeight="1" x14ac:dyDescent="0.2">
      <c r="A61" s="306" t="s">
        <v>290</v>
      </c>
      <c r="B61" s="307" t="s">
        <v>291</v>
      </c>
      <c r="C61" s="308"/>
      <c r="D61" s="113">
        <v>1.8295247441469227</v>
      </c>
      <c r="E61" s="115">
        <v>261</v>
      </c>
      <c r="F61" s="114">
        <v>181</v>
      </c>
      <c r="G61" s="114">
        <v>355</v>
      </c>
      <c r="H61" s="114">
        <v>276</v>
      </c>
      <c r="I61" s="140">
        <v>281</v>
      </c>
      <c r="J61" s="115">
        <v>-20</v>
      </c>
      <c r="K61" s="116">
        <v>-7.117437722419929</v>
      </c>
    </row>
    <row r="62" spans="1:11" ht="14.1" customHeight="1" x14ac:dyDescent="0.2">
      <c r="A62" s="306" t="s">
        <v>292</v>
      </c>
      <c r="B62" s="307" t="s">
        <v>293</v>
      </c>
      <c r="C62" s="308"/>
      <c r="D62" s="113">
        <v>1.7243796439085939</v>
      </c>
      <c r="E62" s="115">
        <v>246</v>
      </c>
      <c r="F62" s="114">
        <v>305</v>
      </c>
      <c r="G62" s="114">
        <v>472</v>
      </c>
      <c r="H62" s="114">
        <v>273</v>
      </c>
      <c r="I62" s="140">
        <v>290</v>
      </c>
      <c r="J62" s="115">
        <v>-44</v>
      </c>
      <c r="K62" s="116">
        <v>-15.172413793103448</v>
      </c>
    </row>
    <row r="63" spans="1:11" ht="14.1" customHeight="1" x14ac:dyDescent="0.2">
      <c r="A63" s="306"/>
      <c r="B63" s="307" t="s">
        <v>294</v>
      </c>
      <c r="C63" s="308"/>
      <c r="D63" s="113">
        <v>1.3598766297490537</v>
      </c>
      <c r="E63" s="115">
        <v>194</v>
      </c>
      <c r="F63" s="114">
        <v>264</v>
      </c>
      <c r="G63" s="114">
        <v>387</v>
      </c>
      <c r="H63" s="114">
        <v>232</v>
      </c>
      <c r="I63" s="140">
        <v>240</v>
      </c>
      <c r="J63" s="115">
        <v>-46</v>
      </c>
      <c r="K63" s="116">
        <v>-19.166666666666668</v>
      </c>
    </row>
    <row r="64" spans="1:11" ht="14.1" customHeight="1" x14ac:dyDescent="0.2">
      <c r="A64" s="306" t="s">
        <v>295</v>
      </c>
      <c r="B64" s="307" t="s">
        <v>296</v>
      </c>
      <c r="C64" s="308"/>
      <c r="D64" s="113">
        <v>1.0234123089864013</v>
      </c>
      <c r="E64" s="115">
        <v>146</v>
      </c>
      <c r="F64" s="114">
        <v>146</v>
      </c>
      <c r="G64" s="114">
        <v>148</v>
      </c>
      <c r="H64" s="114">
        <v>126</v>
      </c>
      <c r="I64" s="140">
        <v>158</v>
      </c>
      <c r="J64" s="115">
        <v>-12</v>
      </c>
      <c r="K64" s="116">
        <v>-7.5949367088607591</v>
      </c>
    </row>
    <row r="65" spans="1:11" ht="14.1" customHeight="1" x14ac:dyDescent="0.2">
      <c r="A65" s="306" t="s">
        <v>297</v>
      </c>
      <c r="B65" s="307" t="s">
        <v>298</v>
      </c>
      <c r="C65" s="308"/>
      <c r="D65" s="113">
        <v>0.38553203420720594</v>
      </c>
      <c r="E65" s="115">
        <v>55</v>
      </c>
      <c r="F65" s="114">
        <v>60</v>
      </c>
      <c r="G65" s="114">
        <v>52</v>
      </c>
      <c r="H65" s="114">
        <v>39</v>
      </c>
      <c r="I65" s="140">
        <v>88</v>
      </c>
      <c r="J65" s="115">
        <v>-33</v>
      </c>
      <c r="K65" s="116">
        <v>-37.5</v>
      </c>
    </row>
    <row r="66" spans="1:11" ht="14.1" customHeight="1" x14ac:dyDescent="0.2">
      <c r="A66" s="306">
        <v>82</v>
      </c>
      <c r="B66" s="307" t="s">
        <v>299</v>
      </c>
      <c r="C66" s="308"/>
      <c r="D66" s="113">
        <v>2.87396607318099</v>
      </c>
      <c r="E66" s="115">
        <v>410</v>
      </c>
      <c r="F66" s="114">
        <v>571</v>
      </c>
      <c r="G66" s="114">
        <v>526</v>
      </c>
      <c r="H66" s="114">
        <v>461</v>
      </c>
      <c r="I66" s="140">
        <v>485</v>
      </c>
      <c r="J66" s="115">
        <v>-75</v>
      </c>
      <c r="K66" s="116">
        <v>-15.463917525773196</v>
      </c>
    </row>
    <row r="67" spans="1:11" ht="14.1" customHeight="1" x14ac:dyDescent="0.2">
      <c r="A67" s="306" t="s">
        <v>300</v>
      </c>
      <c r="B67" s="307" t="s">
        <v>301</v>
      </c>
      <c r="C67" s="308"/>
      <c r="D67" s="113">
        <v>2.0187859245759148</v>
      </c>
      <c r="E67" s="115">
        <v>288</v>
      </c>
      <c r="F67" s="114">
        <v>461</v>
      </c>
      <c r="G67" s="114">
        <v>344</v>
      </c>
      <c r="H67" s="114">
        <v>370</v>
      </c>
      <c r="I67" s="140">
        <v>324</v>
      </c>
      <c r="J67" s="115">
        <v>-36</v>
      </c>
      <c r="K67" s="116">
        <v>-11.111111111111111</v>
      </c>
    </row>
    <row r="68" spans="1:11" ht="14.1" customHeight="1" x14ac:dyDescent="0.2">
      <c r="A68" s="306" t="s">
        <v>302</v>
      </c>
      <c r="B68" s="307" t="s">
        <v>303</v>
      </c>
      <c r="C68" s="308"/>
      <c r="D68" s="113">
        <v>0.56778354128697606</v>
      </c>
      <c r="E68" s="115">
        <v>81</v>
      </c>
      <c r="F68" s="114">
        <v>84</v>
      </c>
      <c r="G68" s="114">
        <v>116</v>
      </c>
      <c r="H68" s="114">
        <v>62</v>
      </c>
      <c r="I68" s="140">
        <v>91</v>
      </c>
      <c r="J68" s="115">
        <v>-10</v>
      </c>
      <c r="K68" s="116">
        <v>-10.989010989010989</v>
      </c>
    </row>
    <row r="69" spans="1:11" ht="14.1" customHeight="1" x14ac:dyDescent="0.2">
      <c r="A69" s="306">
        <v>83</v>
      </c>
      <c r="B69" s="307" t="s">
        <v>304</v>
      </c>
      <c r="C69" s="308"/>
      <c r="D69" s="113">
        <v>3.2244497406420862</v>
      </c>
      <c r="E69" s="115">
        <v>460</v>
      </c>
      <c r="F69" s="114">
        <v>586</v>
      </c>
      <c r="G69" s="114">
        <v>1141</v>
      </c>
      <c r="H69" s="114">
        <v>416</v>
      </c>
      <c r="I69" s="140">
        <v>709</v>
      </c>
      <c r="J69" s="115">
        <v>-249</v>
      </c>
      <c r="K69" s="116">
        <v>-35.119887165021154</v>
      </c>
    </row>
    <row r="70" spans="1:11" ht="14.1" customHeight="1" x14ac:dyDescent="0.2">
      <c r="A70" s="306" t="s">
        <v>305</v>
      </c>
      <c r="B70" s="307" t="s">
        <v>306</v>
      </c>
      <c r="C70" s="308"/>
      <c r="D70" s="113">
        <v>2.3272115519416796</v>
      </c>
      <c r="E70" s="115">
        <v>332</v>
      </c>
      <c r="F70" s="114">
        <v>444</v>
      </c>
      <c r="G70" s="114">
        <v>1003</v>
      </c>
      <c r="H70" s="114">
        <v>301</v>
      </c>
      <c r="I70" s="140">
        <v>539</v>
      </c>
      <c r="J70" s="115">
        <v>-207</v>
      </c>
      <c r="K70" s="116">
        <v>-38.404452690166977</v>
      </c>
    </row>
    <row r="71" spans="1:11" ht="14.1" customHeight="1" x14ac:dyDescent="0.2">
      <c r="A71" s="306"/>
      <c r="B71" s="307" t="s">
        <v>307</v>
      </c>
      <c r="C71" s="308"/>
      <c r="D71" s="113">
        <v>0.8481704752558531</v>
      </c>
      <c r="E71" s="115">
        <v>121</v>
      </c>
      <c r="F71" s="114">
        <v>167</v>
      </c>
      <c r="G71" s="114">
        <v>472</v>
      </c>
      <c r="H71" s="114">
        <v>98</v>
      </c>
      <c r="I71" s="140">
        <v>130</v>
      </c>
      <c r="J71" s="115">
        <v>-9</v>
      </c>
      <c r="K71" s="116">
        <v>-6.9230769230769234</v>
      </c>
    </row>
    <row r="72" spans="1:11" ht="14.1" customHeight="1" x14ac:dyDescent="0.2">
      <c r="A72" s="306">
        <v>84</v>
      </c>
      <c r="B72" s="307" t="s">
        <v>308</v>
      </c>
      <c r="C72" s="308"/>
      <c r="D72" s="113">
        <v>3.1473433338006447</v>
      </c>
      <c r="E72" s="115">
        <v>449</v>
      </c>
      <c r="F72" s="114">
        <v>433</v>
      </c>
      <c r="G72" s="114">
        <v>389</v>
      </c>
      <c r="H72" s="114">
        <v>380</v>
      </c>
      <c r="I72" s="140">
        <v>440</v>
      </c>
      <c r="J72" s="115">
        <v>9</v>
      </c>
      <c r="K72" s="116">
        <v>2.0454545454545454</v>
      </c>
    </row>
    <row r="73" spans="1:11" ht="14.1" customHeight="1" x14ac:dyDescent="0.2">
      <c r="A73" s="306" t="s">
        <v>309</v>
      </c>
      <c r="B73" s="307" t="s">
        <v>310</v>
      </c>
      <c r="C73" s="308"/>
      <c r="D73" s="113">
        <v>0.70797700827141452</v>
      </c>
      <c r="E73" s="115">
        <v>101</v>
      </c>
      <c r="F73" s="114">
        <v>100</v>
      </c>
      <c r="G73" s="114">
        <v>126</v>
      </c>
      <c r="H73" s="114">
        <v>76</v>
      </c>
      <c r="I73" s="140">
        <v>123</v>
      </c>
      <c r="J73" s="115">
        <v>-22</v>
      </c>
      <c r="K73" s="116">
        <v>-17.886178861788618</v>
      </c>
    </row>
    <row r="74" spans="1:11" ht="14.1" customHeight="1" x14ac:dyDescent="0.2">
      <c r="A74" s="306" t="s">
        <v>311</v>
      </c>
      <c r="B74" s="307" t="s">
        <v>312</v>
      </c>
      <c r="C74" s="308"/>
      <c r="D74" s="113">
        <v>0.17524183373054816</v>
      </c>
      <c r="E74" s="115">
        <v>25</v>
      </c>
      <c r="F74" s="114">
        <v>22</v>
      </c>
      <c r="G74" s="114">
        <v>38</v>
      </c>
      <c r="H74" s="114">
        <v>38</v>
      </c>
      <c r="I74" s="140">
        <v>43</v>
      </c>
      <c r="J74" s="115">
        <v>-18</v>
      </c>
      <c r="K74" s="116">
        <v>-41.860465116279073</v>
      </c>
    </row>
    <row r="75" spans="1:11" ht="14.1" customHeight="1" x14ac:dyDescent="0.2">
      <c r="A75" s="306" t="s">
        <v>313</v>
      </c>
      <c r="B75" s="307" t="s">
        <v>314</v>
      </c>
      <c r="C75" s="308"/>
      <c r="D75" s="113">
        <v>1.0093929622879574</v>
      </c>
      <c r="E75" s="115">
        <v>144</v>
      </c>
      <c r="F75" s="114">
        <v>251</v>
      </c>
      <c r="G75" s="114">
        <v>128</v>
      </c>
      <c r="H75" s="114">
        <v>213</v>
      </c>
      <c r="I75" s="140">
        <v>143</v>
      </c>
      <c r="J75" s="115">
        <v>1</v>
      </c>
      <c r="K75" s="116">
        <v>0.69930069930069927</v>
      </c>
    </row>
    <row r="76" spans="1:11" ht="14.1" customHeight="1" x14ac:dyDescent="0.2">
      <c r="A76" s="306">
        <v>91</v>
      </c>
      <c r="B76" s="307" t="s">
        <v>315</v>
      </c>
      <c r="C76" s="308"/>
      <c r="D76" s="113">
        <v>0.3434739941118744</v>
      </c>
      <c r="E76" s="115">
        <v>49</v>
      </c>
      <c r="F76" s="114">
        <v>37</v>
      </c>
      <c r="G76" s="114">
        <v>43</v>
      </c>
      <c r="H76" s="114">
        <v>36</v>
      </c>
      <c r="I76" s="140">
        <v>79</v>
      </c>
      <c r="J76" s="115">
        <v>-30</v>
      </c>
      <c r="K76" s="116">
        <v>-37.974683544303801</v>
      </c>
    </row>
    <row r="77" spans="1:11" ht="14.1" customHeight="1" x14ac:dyDescent="0.2">
      <c r="A77" s="306">
        <v>92</v>
      </c>
      <c r="B77" s="307" t="s">
        <v>316</v>
      </c>
      <c r="C77" s="308"/>
      <c r="D77" s="113">
        <v>3.708117201738399</v>
      </c>
      <c r="E77" s="115">
        <v>529</v>
      </c>
      <c r="F77" s="114">
        <v>420</v>
      </c>
      <c r="G77" s="114">
        <v>542</v>
      </c>
      <c r="H77" s="114">
        <v>505</v>
      </c>
      <c r="I77" s="140">
        <v>544</v>
      </c>
      <c r="J77" s="115">
        <v>-15</v>
      </c>
      <c r="K77" s="116">
        <v>-2.7573529411764706</v>
      </c>
    </row>
    <row r="78" spans="1:11" ht="14.1" customHeight="1" x14ac:dyDescent="0.2">
      <c r="A78" s="306">
        <v>93</v>
      </c>
      <c r="B78" s="307" t="s">
        <v>317</v>
      </c>
      <c r="C78" s="308"/>
      <c r="D78" s="113">
        <v>2.8038693396887707E-2</v>
      </c>
      <c r="E78" s="115">
        <v>4</v>
      </c>
      <c r="F78" s="114">
        <v>10</v>
      </c>
      <c r="G78" s="114">
        <v>10</v>
      </c>
      <c r="H78" s="114">
        <v>5</v>
      </c>
      <c r="I78" s="140">
        <v>5</v>
      </c>
      <c r="J78" s="115">
        <v>-1</v>
      </c>
      <c r="K78" s="116">
        <v>-20</v>
      </c>
    </row>
    <row r="79" spans="1:11" ht="14.1" customHeight="1" x14ac:dyDescent="0.2">
      <c r="A79" s="306">
        <v>94</v>
      </c>
      <c r="B79" s="307" t="s">
        <v>318</v>
      </c>
      <c r="C79" s="308"/>
      <c r="D79" s="113">
        <v>0.24533856722276742</v>
      </c>
      <c r="E79" s="115">
        <v>35</v>
      </c>
      <c r="F79" s="114">
        <v>45</v>
      </c>
      <c r="G79" s="114">
        <v>121</v>
      </c>
      <c r="H79" s="114">
        <v>33</v>
      </c>
      <c r="I79" s="140">
        <v>35</v>
      </c>
      <c r="J79" s="115">
        <v>0</v>
      </c>
      <c r="K79" s="116">
        <v>0</v>
      </c>
    </row>
    <row r="80" spans="1:11" ht="14.1" customHeight="1" x14ac:dyDescent="0.2">
      <c r="A80" s="306" t="s">
        <v>319</v>
      </c>
      <c r="B80" s="307" t="s">
        <v>320</v>
      </c>
      <c r="C80" s="308"/>
      <c r="D80" s="113">
        <v>0</v>
      </c>
      <c r="E80" s="115">
        <v>0</v>
      </c>
      <c r="F80" s="114">
        <v>0</v>
      </c>
      <c r="G80" s="114">
        <v>0</v>
      </c>
      <c r="H80" s="114">
        <v>4</v>
      </c>
      <c r="I80" s="140">
        <v>0</v>
      </c>
      <c r="J80" s="115">
        <v>0</v>
      </c>
      <c r="K80" s="116">
        <v>0</v>
      </c>
    </row>
    <row r="81" spans="1:11" ht="14.1" customHeight="1" x14ac:dyDescent="0.2">
      <c r="A81" s="310" t="s">
        <v>321</v>
      </c>
      <c r="B81" s="311" t="s">
        <v>333</v>
      </c>
      <c r="C81" s="312"/>
      <c r="D81" s="125">
        <v>0.16122248703210432</v>
      </c>
      <c r="E81" s="143">
        <v>23</v>
      </c>
      <c r="F81" s="144">
        <v>33</v>
      </c>
      <c r="G81" s="144">
        <v>97</v>
      </c>
      <c r="H81" s="144">
        <v>8</v>
      </c>
      <c r="I81" s="145">
        <v>11</v>
      </c>
      <c r="J81" s="143">
        <v>12</v>
      </c>
      <c r="K81" s="146">
        <v>109.09090909090909</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520</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16241</v>
      </c>
      <c r="E11" s="114">
        <v>12265</v>
      </c>
      <c r="F11" s="114">
        <v>14431</v>
      </c>
      <c r="G11" s="114">
        <v>12175</v>
      </c>
      <c r="H11" s="140">
        <v>15423</v>
      </c>
      <c r="I11" s="115">
        <v>818</v>
      </c>
      <c r="J11" s="116">
        <v>5.3037671010827987</v>
      </c>
    </row>
    <row r="12" spans="1:15" s="110" customFormat="1" ht="24.95" customHeight="1" x14ac:dyDescent="0.2">
      <c r="A12" s="193" t="s">
        <v>132</v>
      </c>
      <c r="B12" s="194" t="s">
        <v>133</v>
      </c>
      <c r="C12" s="113">
        <v>8.0044332245551381E-2</v>
      </c>
      <c r="D12" s="115">
        <v>13</v>
      </c>
      <c r="E12" s="114">
        <v>15</v>
      </c>
      <c r="F12" s="114">
        <v>25</v>
      </c>
      <c r="G12" s="114">
        <v>5</v>
      </c>
      <c r="H12" s="140">
        <v>13</v>
      </c>
      <c r="I12" s="115">
        <v>0</v>
      </c>
      <c r="J12" s="116">
        <v>0</v>
      </c>
    </row>
    <row r="13" spans="1:15" s="110" customFormat="1" ht="24.95" customHeight="1" x14ac:dyDescent="0.2">
      <c r="A13" s="193" t="s">
        <v>134</v>
      </c>
      <c r="B13" s="199" t="s">
        <v>214</v>
      </c>
      <c r="C13" s="113">
        <v>1.2252940089895943</v>
      </c>
      <c r="D13" s="115">
        <v>199</v>
      </c>
      <c r="E13" s="114">
        <v>86</v>
      </c>
      <c r="F13" s="114">
        <v>104</v>
      </c>
      <c r="G13" s="114">
        <v>91</v>
      </c>
      <c r="H13" s="140">
        <v>176</v>
      </c>
      <c r="I13" s="115">
        <v>23</v>
      </c>
      <c r="J13" s="116">
        <v>13.068181818181818</v>
      </c>
    </row>
    <row r="14" spans="1:15" s="287" customFormat="1" ht="24.95" customHeight="1" x14ac:dyDescent="0.2">
      <c r="A14" s="193" t="s">
        <v>215</v>
      </c>
      <c r="B14" s="199" t="s">
        <v>137</v>
      </c>
      <c r="C14" s="113">
        <v>19.598546887506927</v>
      </c>
      <c r="D14" s="115">
        <v>3183</v>
      </c>
      <c r="E14" s="114">
        <v>932</v>
      </c>
      <c r="F14" s="114">
        <v>985</v>
      </c>
      <c r="G14" s="114">
        <v>1046</v>
      </c>
      <c r="H14" s="140">
        <v>1393</v>
      </c>
      <c r="I14" s="115">
        <v>1790</v>
      </c>
      <c r="J14" s="116">
        <v>128.49964106245514</v>
      </c>
      <c r="K14" s="110"/>
      <c r="L14" s="110"/>
      <c r="M14" s="110"/>
      <c r="N14" s="110"/>
      <c r="O14" s="110"/>
    </row>
    <row r="15" spans="1:15" s="110" customFormat="1" ht="24.95" customHeight="1" x14ac:dyDescent="0.2">
      <c r="A15" s="193" t="s">
        <v>216</v>
      </c>
      <c r="B15" s="199" t="s">
        <v>217</v>
      </c>
      <c r="C15" s="113">
        <v>1.1329351640908811</v>
      </c>
      <c r="D15" s="115">
        <v>184</v>
      </c>
      <c r="E15" s="114">
        <v>200</v>
      </c>
      <c r="F15" s="114">
        <v>172</v>
      </c>
      <c r="G15" s="114">
        <v>206</v>
      </c>
      <c r="H15" s="140">
        <v>212</v>
      </c>
      <c r="I15" s="115">
        <v>-28</v>
      </c>
      <c r="J15" s="116">
        <v>-13.20754716981132</v>
      </c>
    </row>
    <row r="16" spans="1:15" s="287" customFormat="1" ht="24.95" customHeight="1" x14ac:dyDescent="0.2">
      <c r="A16" s="193" t="s">
        <v>218</v>
      </c>
      <c r="B16" s="199" t="s">
        <v>141</v>
      </c>
      <c r="C16" s="113">
        <v>17.683640169940276</v>
      </c>
      <c r="D16" s="115">
        <v>2872</v>
      </c>
      <c r="E16" s="114">
        <v>643</v>
      </c>
      <c r="F16" s="114">
        <v>692</v>
      </c>
      <c r="G16" s="114">
        <v>711</v>
      </c>
      <c r="H16" s="140">
        <v>1021</v>
      </c>
      <c r="I16" s="115">
        <v>1851</v>
      </c>
      <c r="J16" s="116">
        <v>181.29285014691479</v>
      </c>
      <c r="K16" s="110"/>
      <c r="L16" s="110"/>
      <c r="M16" s="110"/>
      <c r="N16" s="110"/>
      <c r="O16" s="110"/>
    </row>
    <row r="17" spans="1:15" s="110" customFormat="1" ht="24.95" customHeight="1" x14ac:dyDescent="0.2">
      <c r="A17" s="193" t="s">
        <v>142</v>
      </c>
      <c r="B17" s="199" t="s">
        <v>220</v>
      </c>
      <c r="C17" s="113">
        <v>0.78197155347577119</v>
      </c>
      <c r="D17" s="115">
        <v>127</v>
      </c>
      <c r="E17" s="114">
        <v>89</v>
      </c>
      <c r="F17" s="114">
        <v>121</v>
      </c>
      <c r="G17" s="114">
        <v>129</v>
      </c>
      <c r="H17" s="140">
        <v>160</v>
      </c>
      <c r="I17" s="115">
        <v>-33</v>
      </c>
      <c r="J17" s="116">
        <v>-20.625</v>
      </c>
    </row>
    <row r="18" spans="1:15" s="287" customFormat="1" ht="24.95" customHeight="1" x14ac:dyDescent="0.2">
      <c r="A18" s="201" t="s">
        <v>144</v>
      </c>
      <c r="B18" s="202" t="s">
        <v>145</v>
      </c>
      <c r="C18" s="113">
        <v>6.4774336555630807</v>
      </c>
      <c r="D18" s="115">
        <v>1052</v>
      </c>
      <c r="E18" s="114">
        <v>947</v>
      </c>
      <c r="F18" s="114">
        <v>1209</v>
      </c>
      <c r="G18" s="114">
        <v>995</v>
      </c>
      <c r="H18" s="140">
        <v>1104</v>
      </c>
      <c r="I18" s="115">
        <v>-52</v>
      </c>
      <c r="J18" s="116">
        <v>-4.7101449275362315</v>
      </c>
      <c r="K18" s="110"/>
      <c r="L18" s="110"/>
      <c r="M18" s="110"/>
      <c r="N18" s="110"/>
      <c r="O18" s="110"/>
    </row>
    <row r="19" spans="1:15" s="110" customFormat="1" ht="24.95" customHeight="1" x14ac:dyDescent="0.2">
      <c r="A19" s="193" t="s">
        <v>146</v>
      </c>
      <c r="B19" s="199" t="s">
        <v>147</v>
      </c>
      <c r="C19" s="113">
        <v>11.883504710301089</v>
      </c>
      <c r="D19" s="115">
        <v>1930</v>
      </c>
      <c r="E19" s="114">
        <v>1401</v>
      </c>
      <c r="F19" s="114">
        <v>1753</v>
      </c>
      <c r="G19" s="114">
        <v>1390</v>
      </c>
      <c r="H19" s="140">
        <v>1616</v>
      </c>
      <c r="I19" s="115">
        <v>314</v>
      </c>
      <c r="J19" s="116">
        <v>19.43069306930693</v>
      </c>
    </row>
    <row r="20" spans="1:15" s="287" customFormat="1" ht="24.95" customHeight="1" x14ac:dyDescent="0.2">
      <c r="A20" s="193" t="s">
        <v>148</v>
      </c>
      <c r="B20" s="199" t="s">
        <v>149</v>
      </c>
      <c r="C20" s="113">
        <v>7.8320300474108739</v>
      </c>
      <c r="D20" s="115">
        <v>1272</v>
      </c>
      <c r="E20" s="114">
        <v>1059</v>
      </c>
      <c r="F20" s="114">
        <v>1375</v>
      </c>
      <c r="G20" s="114">
        <v>1119</v>
      </c>
      <c r="H20" s="140">
        <v>1367</v>
      </c>
      <c r="I20" s="115">
        <v>-95</v>
      </c>
      <c r="J20" s="116">
        <v>-6.9495245062179958</v>
      </c>
      <c r="K20" s="110"/>
      <c r="L20" s="110"/>
      <c r="M20" s="110"/>
      <c r="N20" s="110"/>
      <c r="O20" s="110"/>
    </row>
    <row r="21" spans="1:15" s="110" customFormat="1" ht="24.95" customHeight="1" x14ac:dyDescent="0.2">
      <c r="A21" s="201" t="s">
        <v>150</v>
      </c>
      <c r="B21" s="202" t="s">
        <v>151</v>
      </c>
      <c r="C21" s="113">
        <v>4.0945754571762825</v>
      </c>
      <c r="D21" s="115">
        <v>665</v>
      </c>
      <c r="E21" s="114">
        <v>643</v>
      </c>
      <c r="F21" s="114">
        <v>634</v>
      </c>
      <c r="G21" s="114">
        <v>515</v>
      </c>
      <c r="H21" s="140">
        <v>503</v>
      </c>
      <c r="I21" s="115">
        <v>162</v>
      </c>
      <c r="J21" s="116">
        <v>32.206759443339962</v>
      </c>
    </row>
    <row r="22" spans="1:15" s="110" customFormat="1" ht="24.95" customHeight="1" x14ac:dyDescent="0.2">
      <c r="A22" s="201" t="s">
        <v>152</v>
      </c>
      <c r="B22" s="199" t="s">
        <v>153</v>
      </c>
      <c r="C22" s="113">
        <v>1.4962132873591527</v>
      </c>
      <c r="D22" s="115">
        <v>243</v>
      </c>
      <c r="E22" s="114">
        <v>113</v>
      </c>
      <c r="F22" s="114">
        <v>145</v>
      </c>
      <c r="G22" s="114">
        <v>117</v>
      </c>
      <c r="H22" s="140">
        <v>169</v>
      </c>
      <c r="I22" s="115">
        <v>74</v>
      </c>
      <c r="J22" s="116">
        <v>43.786982248520708</v>
      </c>
    </row>
    <row r="23" spans="1:15" s="110" customFormat="1" ht="24.95" customHeight="1" x14ac:dyDescent="0.2">
      <c r="A23" s="193" t="s">
        <v>154</v>
      </c>
      <c r="B23" s="199" t="s">
        <v>155</v>
      </c>
      <c r="C23" s="113">
        <v>1.9703220245058801</v>
      </c>
      <c r="D23" s="115">
        <v>320</v>
      </c>
      <c r="E23" s="114">
        <v>187</v>
      </c>
      <c r="F23" s="114">
        <v>268</v>
      </c>
      <c r="G23" s="114">
        <v>261</v>
      </c>
      <c r="H23" s="140">
        <v>264</v>
      </c>
      <c r="I23" s="115">
        <v>56</v>
      </c>
      <c r="J23" s="116">
        <v>21.212121212121211</v>
      </c>
    </row>
    <row r="24" spans="1:15" s="110" customFormat="1" ht="24.95" customHeight="1" x14ac:dyDescent="0.2">
      <c r="A24" s="193" t="s">
        <v>156</v>
      </c>
      <c r="B24" s="199" t="s">
        <v>221</v>
      </c>
      <c r="C24" s="113">
        <v>4.2546641216673846</v>
      </c>
      <c r="D24" s="115">
        <v>691</v>
      </c>
      <c r="E24" s="114">
        <v>575</v>
      </c>
      <c r="F24" s="114">
        <v>696</v>
      </c>
      <c r="G24" s="114">
        <v>561</v>
      </c>
      <c r="H24" s="140">
        <v>719</v>
      </c>
      <c r="I24" s="115">
        <v>-28</v>
      </c>
      <c r="J24" s="116">
        <v>-3.8942976356050067</v>
      </c>
    </row>
    <row r="25" spans="1:15" s="110" customFormat="1" ht="24.95" customHeight="1" x14ac:dyDescent="0.2">
      <c r="A25" s="193" t="s">
        <v>222</v>
      </c>
      <c r="B25" s="204" t="s">
        <v>159</v>
      </c>
      <c r="C25" s="113">
        <v>8.2445662212917927</v>
      </c>
      <c r="D25" s="115">
        <v>1339</v>
      </c>
      <c r="E25" s="114">
        <v>1178</v>
      </c>
      <c r="F25" s="114">
        <v>1264</v>
      </c>
      <c r="G25" s="114">
        <v>1143</v>
      </c>
      <c r="H25" s="140">
        <v>1688</v>
      </c>
      <c r="I25" s="115">
        <v>-349</v>
      </c>
      <c r="J25" s="116">
        <v>-20.675355450236967</v>
      </c>
    </row>
    <row r="26" spans="1:15" s="110" customFormat="1" ht="24.95" customHeight="1" x14ac:dyDescent="0.2">
      <c r="A26" s="201">
        <v>782.78300000000002</v>
      </c>
      <c r="B26" s="203" t="s">
        <v>160</v>
      </c>
      <c r="C26" s="113">
        <v>13.613693738070316</v>
      </c>
      <c r="D26" s="115">
        <v>2211</v>
      </c>
      <c r="E26" s="114">
        <v>2467</v>
      </c>
      <c r="F26" s="114">
        <v>2416</v>
      </c>
      <c r="G26" s="114">
        <v>2250</v>
      </c>
      <c r="H26" s="140">
        <v>2665</v>
      </c>
      <c r="I26" s="115">
        <v>-454</v>
      </c>
      <c r="J26" s="116">
        <v>-17.035647279549718</v>
      </c>
    </row>
    <row r="27" spans="1:15" s="110" customFormat="1" ht="24.95" customHeight="1" x14ac:dyDescent="0.2">
      <c r="A27" s="193" t="s">
        <v>161</v>
      </c>
      <c r="B27" s="199" t="s">
        <v>162</v>
      </c>
      <c r="C27" s="113">
        <v>2.7953943722677175</v>
      </c>
      <c r="D27" s="115">
        <v>454</v>
      </c>
      <c r="E27" s="114">
        <v>309</v>
      </c>
      <c r="F27" s="114">
        <v>454</v>
      </c>
      <c r="G27" s="114">
        <v>339</v>
      </c>
      <c r="H27" s="140">
        <v>527</v>
      </c>
      <c r="I27" s="115">
        <v>-73</v>
      </c>
      <c r="J27" s="116">
        <v>-13.851992409867172</v>
      </c>
    </row>
    <row r="28" spans="1:15" s="110" customFormat="1" ht="24.95" customHeight="1" x14ac:dyDescent="0.2">
      <c r="A28" s="193" t="s">
        <v>163</v>
      </c>
      <c r="B28" s="199" t="s">
        <v>164</v>
      </c>
      <c r="C28" s="113">
        <v>3.1340434702296656</v>
      </c>
      <c r="D28" s="115">
        <v>509</v>
      </c>
      <c r="E28" s="114">
        <v>447</v>
      </c>
      <c r="F28" s="114">
        <v>616</v>
      </c>
      <c r="G28" s="114">
        <v>441</v>
      </c>
      <c r="H28" s="140">
        <v>565</v>
      </c>
      <c r="I28" s="115">
        <v>-56</v>
      </c>
      <c r="J28" s="116">
        <v>-9.9115044247787605</v>
      </c>
    </row>
    <row r="29" spans="1:15" s="110" customFormat="1" ht="24.95" customHeight="1" x14ac:dyDescent="0.2">
      <c r="A29" s="193">
        <v>86</v>
      </c>
      <c r="B29" s="199" t="s">
        <v>165</v>
      </c>
      <c r="C29" s="113">
        <v>5.3691275167785237</v>
      </c>
      <c r="D29" s="115">
        <v>872</v>
      </c>
      <c r="E29" s="114">
        <v>730</v>
      </c>
      <c r="F29" s="114">
        <v>883</v>
      </c>
      <c r="G29" s="114">
        <v>691</v>
      </c>
      <c r="H29" s="140">
        <v>875</v>
      </c>
      <c r="I29" s="115">
        <v>-3</v>
      </c>
      <c r="J29" s="116">
        <v>-0.34285714285714286</v>
      </c>
    </row>
    <row r="30" spans="1:15" s="110" customFormat="1" ht="24.95" customHeight="1" x14ac:dyDescent="0.2">
      <c r="A30" s="193">
        <v>87.88</v>
      </c>
      <c r="B30" s="204" t="s">
        <v>166</v>
      </c>
      <c r="C30" s="113">
        <v>4.599470475955914</v>
      </c>
      <c r="D30" s="115">
        <v>747</v>
      </c>
      <c r="E30" s="114">
        <v>807</v>
      </c>
      <c r="F30" s="114">
        <v>1096</v>
      </c>
      <c r="G30" s="114">
        <v>866</v>
      </c>
      <c r="H30" s="140">
        <v>1241</v>
      </c>
      <c r="I30" s="115">
        <v>-494</v>
      </c>
      <c r="J30" s="116">
        <v>-39.806607574536663</v>
      </c>
    </row>
    <row r="31" spans="1:15" s="110" customFormat="1" ht="24.95" customHeight="1" x14ac:dyDescent="0.2">
      <c r="A31" s="193" t="s">
        <v>167</v>
      </c>
      <c r="B31" s="199" t="s">
        <v>168</v>
      </c>
      <c r="C31" s="113">
        <v>3.3310756726802535</v>
      </c>
      <c r="D31" s="115">
        <v>541</v>
      </c>
      <c r="E31" s="114">
        <v>369</v>
      </c>
      <c r="F31" s="114">
        <v>508</v>
      </c>
      <c r="G31" s="114">
        <v>345</v>
      </c>
      <c r="H31" s="140">
        <v>538</v>
      </c>
      <c r="I31" s="115">
        <v>3</v>
      </c>
      <c r="J31" s="116">
        <v>0.55762081784386619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8.0044332245551381E-2</v>
      </c>
      <c r="D34" s="115">
        <v>13</v>
      </c>
      <c r="E34" s="114">
        <v>15</v>
      </c>
      <c r="F34" s="114">
        <v>25</v>
      </c>
      <c r="G34" s="114">
        <v>5</v>
      </c>
      <c r="H34" s="140">
        <v>13</v>
      </c>
      <c r="I34" s="115">
        <v>0</v>
      </c>
      <c r="J34" s="116">
        <v>0</v>
      </c>
    </row>
    <row r="35" spans="1:10" s="110" customFormat="1" ht="24.95" customHeight="1" x14ac:dyDescent="0.2">
      <c r="A35" s="292" t="s">
        <v>171</v>
      </c>
      <c r="B35" s="293" t="s">
        <v>172</v>
      </c>
      <c r="C35" s="113">
        <v>27.301274552059603</v>
      </c>
      <c r="D35" s="115">
        <v>4434</v>
      </c>
      <c r="E35" s="114">
        <v>1965</v>
      </c>
      <c r="F35" s="114">
        <v>2298</v>
      </c>
      <c r="G35" s="114">
        <v>2132</v>
      </c>
      <c r="H35" s="140">
        <v>2673</v>
      </c>
      <c r="I35" s="115">
        <v>1761</v>
      </c>
      <c r="J35" s="116">
        <v>65.88103254769922</v>
      </c>
    </row>
    <row r="36" spans="1:10" s="110" customFormat="1" ht="24.95" customHeight="1" x14ac:dyDescent="0.2">
      <c r="A36" s="294" t="s">
        <v>173</v>
      </c>
      <c r="B36" s="295" t="s">
        <v>174</v>
      </c>
      <c r="C36" s="125">
        <v>72.618681115694841</v>
      </c>
      <c r="D36" s="143">
        <v>11794</v>
      </c>
      <c r="E36" s="144">
        <v>10285</v>
      </c>
      <c r="F36" s="144">
        <v>12108</v>
      </c>
      <c r="G36" s="144">
        <v>10038</v>
      </c>
      <c r="H36" s="145">
        <v>12737</v>
      </c>
      <c r="I36" s="143">
        <v>-943</v>
      </c>
      <c r="J36" s="146">
        <v>-7.4036272277616391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520</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16241</v>
      </c>
      <c r="F11" s="264">
        <v>12265</v>
      </c>
      <c r="G11" s="264">
        <v>14431</v>
      </c>
      <c r="H11" s="264">
        <v>12175</v>
      </c>
      <c r="I11" s="265">
        <v>15423</v>
      </c>
      <c r="J11" s="263">
        <v>818</v>
      </c>
      <c r="K11" s="266">
        <v>5.3037671010827987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23.674650575703467</v>
      </c>
      <c r="E13" s="115">
        <v>3845</v>
      </c>
      <c r="F13" s="114">
        <v>3930</v>
      </c>
      <c r="G13" s="114">
        <v>4414</v>
      </c>
      <c r="H13" s="114">
        <v>3549</v>
      </c>
      <c r="I13" s="140">
        <v>4205</v>
      </c>
      <c r="J13" s="115">
        <v>-360</v>
      </c>
      <c r="K13" s="116">
        <v>-8.5612366230677761</v>
      </c>
    </row>
    <row r="14" spans="1:17" ht="15.95" customHeight="1" x14ac:dyDescent="0.2">
      <c r="A14" s="306" t="s">
        <v>230</v>
      </c>
      <c r="B14" s="307"/>
      <c r="C14" s="308"/>
      <c r="D14" s="113">
        <v>52.533710978388029</v>
      </c>
      <c r="E14" s="115">
        <v>8532</v>
      </c>
      <c r="F14" s="114">
        <v>6374</v>
      </c>
      <c r="G14" s="114">
        <v>7815</v>
      </c>
      <c r="H14" s="114">
        <v>6791</v>
      </c>
      <c r="I14" s="140">
        <v>8521</v>
      </c>
      <c r="J14" s="115">
        <v>11</v>
      </c>
      <c r="K14" s="116">
        <v>0.12909282948010797</v>
      </c>
    </row>
    <row r="15" spans="1:17" ht="15.95" customHeight="1" x14ac:dyDescent="0.2">
      <c r="A15" s="306" t="s">
        <v>231</v>
      </c>
      <c r="B15" s="307"/>
      <c r="C15" s="308"/>
      <c r="D15" s="113">
        <v>9.6176343821193271</v>
      </c>
      <c r="E15" s="115">
        <v>1562</v>
      </c>
      <c r="F15" s="114">
        <v>773</v>
      </c>
      <c r="G15" s="114">
        <v>856</v>
      </c>
      <c r="H15" s="114">
        <v>803</v>
      </c>
      <c r="I15" s="140">
        <v>1160</v>
      </c>
      <c r="J15" s="115">
        <v>402</v>
      </c>
      <c r="K15" s="116">
        <v>34.655172413793103</v>
      </c>
    </row>
    <row r="16" spans="1:17" ht="15.95" customHeight="1" x14ac:dyDescent="0.2">
      <c r="A16" s="306" t="s">
        <v>232</v>
      </c>
      <c r="B16" s="307"/>
      <c r="C16" s="308"/>
      <c r="D16" s="113">
        <v>14.075487962563882</v>
      </c>
      <c r="E16" s="115">
        <v>2286</v>
      </c>
      <c r="F16" s="114">
        <v>1168</v>
      </c>
      <c r="G16" s="114">
        <v>1282</v>
      </c>
      <c r="H16" s="114">
        <v>994</v>
      </c>
      <c r="I16" s="140">
        <v>1523</v>
      </c>
      <c r="J16" s="115">
        <v>763</v>
      </c>
      <c r="K16" s="116">
        <v>50.098489822718321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9.8516101225294014E-2</v>
      </c>
      <c r="E18" s="115">
        <v>16</v>
      </c>
      <c r="F18" s="114">
        <v>30</v>
      </c>
      <c r="G18" s="114">
        <v>32</v>
      </c>
      <c r="H18" s="114">
        <v>12</v>
      </c>
      <c r="I18" s="140">
        <v>17</v>
      </c>
      <c r="J18" s="115">
        <v>-1</v>
      </c>
      <c r="K18" s="116">
        <v>-5.882352941176471</v>
      </c>
    </row>
    <row r="19" spans="1:11" ht="14.1" customHeight="1" x14ac:dyDescent="0.2">
      <c r="A19" s="306" t="s">
        <v>235</v>
      </c>
      <c r="B19" s="307" t="s">
        <v>236</v>
      </c>
      <c r="C19" s="308"/>
      <c r="D19" s="113">
        <v>4.3100794286066127E-2</v>
      </c>
      <c r="E19" s="115">
        <v>7</v>
      </c>
      <c r="F19" s="114">
        <v>24</v>
      </c>
      <c r="G19" s="114">
        <v>17</v>
      </c>
      <c r="H19" s="114">
        <v>6</v>
      </c>
      <c r="I19" s="140">
        <v>5</v>
      </c>
      <c r="J19" s="115">
        <v>2</v>
      </c>
      <c r="K19" s="116">
        <v>40</v>
      </c>
    </row>
    <row r="20" spans="1:11" ht="14.1" customHeight="1" x14ac:dyDescent="0.2">
      <c r="A20" s="306">
        <v>12</v>
      </c>
      <c r="B20" s="307" t="s">
        <v>237</v>
      </c>
      <c r="C20" s="308"/>
      <c r="D20" s="113">
        <v>0.61572563265808755</v>
      </c>
      <c r="E20" s="115">
        <v>100</v>
      </c>
      <c r="F20" s="114">
        <v>83</v>
      </c>
      <c r="G20" s="114">
        <v>93</v>
      </c>
      <c r="H20" s="114">
        <v>92</v>
      </c>
      <c r="I20" s="140">
        <v>236</v>
      </c>
      <c r="J20" s="115">
        <v>-136</v>
      </c>
      <c r="K20" s="116">
        <v>-57.627118644067799</v>
      </c>
    </row>
    <row r="21" spans="1:11" ht="14.1" customHeight="1" x14ac:dyDescent="0.2">
      <c r="A21" s="306">
        <v>21</v>
      </c>
      <c r="B21" s="307" t="s">
        <v>238</v>
      </c>
      <c r="C21" s="308"/>
      <c r="D21" s="113">
        <v>0.36327812326827164</v>
      </c>
      <c r="E21" s="115">
        <v>59</v>
      </c>
      <c r="F21" s="114">
        <v>73</v>
      </c>
      <c r="G21" s="114">
        <v>64</v>
      </c>
      <c r="H21" s="114">
        <v>46</v>
      </c>
      <c r="I21" s="140">
        <v>78</v>
      </c>
      <c r="J21" s="115">
        <v>-19</v>
      </c>
      <c r="K21" s="116">
        <v>-24.358974358974358</v>
      </c>
    </row>
    <row r="22" spans="1:11" ht="14.1" customHeight="1" x14ac:dyDescent="0.2">
      <c r="A22" s="306">
        <v>22</v>
      </c>
      <c r="B22" s="307" t="s">
        <v>239</v>
      </c>
      <c r="C22" s="308"/>
      <c r="D22" s="113">
        <v>0.48026599347330828</v>
      </c>
      <c r="E22" s="115">
        <v>78</v>
      </c>
      <c r="F22" s="114">
        <v>66</v>
      </c>
      <c r="G22" s="114">
        <v>93</v>
      </c>
      <c r="H22" s="114">
        <v>86</v>
      </c>
      <c r="I22" s="140">
        <v>89</v>
      </c>
      <c r="J22" s="115">
        <v>-11</v>
      </c>
      <c r="K22" s="116">
        <v>-12.359550561797754</v>
      </c>
    </row>
    <row r="23" spans="1:11" ht="14.1" customHeight="1" x14ac:dyDescent="0.2">
      <c r="A23" s="306">
        <v>23</v>
      </c>
      <c r="B23" s="307" t="s">
        <v>240</v>
      </c>
      <c r="C23" s="308"/>
      <c r="D23" s="113">
        <v>0.37559263592143338</v>
      </c>
      <c r="E23" s="115">
        <v>61</v>
      </c>
      <c r="F23" s="114">
        <v>62</v>
      </c>
      <c r="G23" s="114">
        <v>56</v>
      </c>
      <c r="H23" s="114">
        <v>49</v>
      </c>
      <c r="I23" s="140">
        <v>52</v>
      </c>
      <c r="J23" s="115">
        <v>9</v>
      </c>
      <c r="K23" s="116">
        <v>17.307692307692307</v>
      </c>
    </row>
    <row r="24" spans="1:11" ht="14.1" customHeight="1" x14ac:dyDescent="0.2">
      <c r="A24" s="306">
        <v>24</v>
      </c>
      <c r="B24" s="307" t="s">
        <v>241</v>
      </c>
      <c r="C24" s="308"/>
      <c r="D24" s="113">
        <v>2.7707653469613942</v>
      </c>
      <c r="E24" s="115">
        <v>450</v>
      </c>
      <c r="F24" s="114">
        <v>505</v>
      </c>
      <c r="G24" s="114">
        <v>449</v>
      </c>
      <c r="H24" s="114">
        <v>512</v>
      </c>
      <c r="I24" s="140">
        <v>768</v>
      </c>
      <c r="J24" s="115">
        <v>-318</v>
      </c>
      <c r="K24" s="116">
        <v>-41.40625</v>
      </c>
    </row>
    <row r="25" spans="1:11" ht="14.1" customHeight="1" x14ac:dyDescent="0.2">
      <c r="A25" s="306">
        <v>25</v>
      </c>
      <c r="B25" s="307" t="s">
        <v>242</v>
      </c>
      <c r="C25" s="308"/>
      <c r="D25" s="113">
        <v>5.5292161812696259</v>
      </c>
      <c r="E25" s="115">
        <v>898</v>
      </c>
      <c r="F25" s="114">
        <v>415</v>
      </c>
      <c r="G25" s="114">
        <v>375</v>
      </c>
      <c r="H25" s="114">
        <v>434</v>
      </c>
      <c r="I25" s="140">
        <v>638</v>
      </c>
      <c r="J25" s="115">
        <v>260</v>
      </c>
      <c r="K25" s="116">
        <v>40.752351097178682</v>
      </c>
    </row>
    <row r="26" spans="1:11" ht="14.1" customHeight="1" x14ac:dyDescent="0.2">
      <c r="A26" s="306">
        <v>26</v>
      </c>
      <c r="B26" s="307" t="s">
        <v>243</v>
      </c>
      <c r="C26" s="308"/>
      <c r="D26" s="113">
        <v>3.4665353118650328</v>
      </c>
      <c r="E26" s="115">
        <v>563</v>
      </c>
      <c r="F26" s="114">
        <v>327</v>
      </c>
      <c r="G26" s="114">
        <v>368</v>
      </c>
      <c r="H26" s="114">
        <v>393</v>
      </c>
      <c r="I26" s="140">
        <v>526</v>
      </c>
      <c r="J26" s="115">
        <v>37</v>
      </c>
      <c r="K26" s="116">
        <v>7.0342205323193916</v>
      </c>
    </row>
    <row r="27" spans="1:11" ht="14.1" customHeight="1" x14ac:dyDescent="0.2">
      <c r="A27" s="306">
        <v>27</v>
      </c>
      <c r="B27" s="307" t="s">
        <v>244</v>
      </c>
      <c r="C27" s="308"/>
      <c r="D27" s="113">
        <v>3.8236561788067238</v>
      </c>
      <c r="E27" s="115">
        <v>621</v>
      </c>
      <c r="F27" s="114">
        <v>151</v>
      </c>
      <c r="G27" s="114">
        <v>156</v>
      </c>
      <c r="H27" s="114">
        <v>135</v>
      </c>
      <c r="I27" s="140">
        <v>179</v>
      </c>
      <c r="J27" s="115">
        <v>442</v>
      </c>
      <c r="K27" s="116">
        <v>246.92737430167597</v>
      </c>
    </row>
    <row r="28" spans="1:11" ht="14.1" customHeight="1" x14ac:dyDescent="0.2">
      <c r="A28" s="306">
        <v>28</v>
      </c>
      <c r="B28" s="307" t="s">
        <v>245</v>
      </c>
      <c r="C28" s="308"/>
      <c r="D28" s="113">
        <v>0.10467335755187489</v>
      </c>
      <c r="E28" s="115">
        <v>17</v>
      </c>
      <c r="F28" s="114">
        <v>18</v>
      </c>
      <c r="G28" s="114">
        <v>35</v>
      </c>
      <c r="H28" s="114">
        <v>10</v>
      </c>
      <c r="I28" s="140">
        <v>40</v>
      </c>
      <c r="J28" s="115">
        <v>-23</v>
      </c>
      <c r="K28" s="116">
        <v>-57.5</v>
      </c>
    </row>
    <row r="29" spans="1:11" ht="14.1" customHeight="1" x14ac:dyDescent="0.2">
      <c r="A29" s="306">
        <v>29</v>
      </c>
      <c r="B29" s="307" t="s">
        <v>246</v>
      </c>
      <c r="C29" s="308"/>
      <c r="D29" s="113">
        <v>3.3187611600270919</v>
      </c>
      <c r="E29" s="115">
        <v>539</v>
      </c>
      <c r="F29" s="114">
        <v>557</v>
      </c>
      <c r="G29" s="114">
        <v>579</v>
      </c>
      <c r="H29" s="114">
        <v>519</v>
      </c>
      <c r="I29" s="140">
        <v>580</v>
      </c>
      <c r="J29" s="115">
        <v>-41</v>
      </c>
      <c r="K29" s="116">
        <v>-7.068965517241379</v>
      </c>
    </row>
    <row r="30" spans="1:11" ht="14.1" customHeight="1" x14ac:dyDescent="0.2">
      <c r="A30" s="306" t="s">
        <v>247</v>
      </c>
      <c r="B30" s="307" t="s">
        <v>248</v>
      </c>
      <c r="C30" s="308"/>
      <c r="D30" s="113">
        <v>1.6870882334831598</v>
      </c>
      <c r="E30" s="115">
        <v>274</v>
      </c>
      <c r="F30" s="114">
        <v>304</v>
      </c>
      <c r="G30" s="114">
        <v>276</v>
      </c>
      <c r="H30" s="114">
        <v>257</v>
      </c>
      <c r="I30" s="140">
        <v>318</v>
      </c>
      <c r="J30" s="115">
        <v>-44</v>
      </c>
      <c r="K30" s="116">
        <v>-13.836477987421384</v>
      </c>
    </row>
    <row r="31" spans="1:11" ht="14.1" customHeight="1" x14ac:dyDescent="0.2">
      <c r="A31" s="306" t="s">
        <v>249</v>
      </c>
      <c r="B31" s="307" t="s">
        <v>250</v>
      </c>
      <c r="C31" s="308"/>
      <c r="D31" s="113">
        <v>1.5947293885844467</v>
      </c>
      <c r="E31" s="115">
        <v>259</v>
      </c>
      <c r="F31" s="114">
        <v>249</v>
      </c>
      <c r="G31" s="114">
        <v>269</v>
      </c>
      <c r="H31" s="114">
        <v>246</v>
      </c>
      <c r="I31" s="140">
        <v>255</v>
      </c>
      <c r="J31" s="115">
        <v>4</v>
      </c>
      <c r="K31" s="116">
        <v>1.5686274509803921</v>
      </c>
    </row>
    <row r="32" spans="1:11" ht="14.1" customHeight="1" x14ac:dyDescent="0.2">
      <c r="A32" s="306">
        <v>31</v>
      </c>
      <c r="B32" s="307" t="s">
        <v>251</v>
      </c>
      <c r="C32" s="308"/>
      <c r="D32" s="113">
        <v>0.41869343020749955</v>
      </c>
      <c r="E32" s="115">
        <v>68</v>
      </c>
      <c r="F32" s="114">
        <v>62</v>
      </c>
      <c r="G32" s="114">
        <v>51</v>
      </c>
      <c r="H32" s="114">
        <v>61</v>
      </c>
      <c r="I32" s="140">
        <v>86</v>
      </c>
      <c r="J32" s="115">
        <v>-18</v>
      </c>
      <c r="K32" s="116">
        <v>-20.930232558139537</v>
      </c>
    </row>
    <row r="33" spans="1:11" ht="14.1" customHeight="1" x14ac:dyDescent="0.2">
      <c r="A33" s="306">
        <v>32</v>
      </c>
      <c r="B33" s="307" t="s">
        <v>252</v>
      </c>
      <c r="C33" s="308"/>
      <c r="D33" s="113">
        <v>3.2202450588017979</v>
      </c>
      <c r="E33" s="115">
        <v>523</v>
      </c>
      <c r="F33" s="114">
        <v>482</v>
      </c>
      <c r="G33" s="114">
        <v>591</v>
      </c>
      <c r="H33" s="114">
        <v>502</v>
      </c>
      <c r="I33" s="140">
        <v>442</v>
      </c>
      <c r="J33" s="115">
        <v>81</v>
      </c>
      <c r="K33" s="116">
        <v>18.325791855203619</v>
      </c>
    </row>
    <row r="34" spans="1:11" ht="14.1" customHeight="1" x14ac:dyDescent="0.2">
      <c r="A34" s="306">
        <v>33</v>
      </c>
      <c r="B34" s="307" t="s">
        <v>253</v>
      </c>
      <c r="C34" s="308"/>
      <c r="D34" s="113">
        <v>0.95437473062003575</v>
      </c>
      <c r="E34" s="115">
        <v>155</v>
      </c>
      <c r="F34" s="114">
        <v>160</v>
      </c>
      <c r="G34" s="114">
        <v>178</v>
      </c>
      <c r="H34" s="114">
        <v>181</v>
      </c>
      <c r="I34" s="140">
        <v>251</v>
      </c>
      <c r="J34" s="115">
        <v>-96</v>
      </c>
      <c r="K34" s="116">
        <v>-38.247011952191237</v>
      </c>
    </row>
    <row r="35" spans="1:11" ht="14.1" customHeight="1" x14ac:dyDescent="0.2">
      <c r="A35" s="306">
        <v>34</v>
      </c>
      <c r="B35" s="307" t="s">
        <v>254</v>
      </c>
      <c r="C35" s="308"/>
      <c r="D35" s="113">
        <v>1.8040761036881965</v>
      </c>
      <c r="E35" s="115">
        <v>293</v>
      </c>
      <c r="F35" s="114">
        <v>217</v>
      </c>
      <c r="G35" s="114">
        <v>229</v>
      </c>
      <c r="H35" s="114">
        <v>197</v>
      </c>
      <c r="I35" s="140">
        <v>307</v>
      </c>
      <c r="J35" s="115">
        <v>-14</v>
      </c>
      <c r="K35" s="116">
        <v>-4.5602605863192185</v>
      </c>
    </row>
    <row r="36" spans="1:11" ht="14.1" customHeight="1" x14ac:dyDescent="0.2">
      <c r="A36" s="306">
        <v>41</v>
      </c>
      <c r="B36" s="307" t="s">
        <v>255</v>
      </c>
      <c r="C36" s="308"/>
      <c r="D36" s="113">
        <v>0.69576996490363896</v>
      </c>
      <c r="E36" s="115">
        <v>113</v>
      </c>
      <c r="F36" s="114">
        <v>85</v>
      </c>
      <c r="G36" s="114">
        <v>91</v>
      </c>
      <c r="H36" s="114">
        <v>88</v>
      </c>
      <c r="I36" s="140">
        <v>126</v>
      </c>
      <c r="J36" s="115">
        <v>-13</v>
      </c>
      <c r="K36" s="116">
        <v>-10.317460317460318</v>
      </c>
    </row>
    <row r="37" spans="1:11" ht="14.1" customHeight="1" x14ac:dyDescent="0.2">
      <c r="A37" s="306">
        <v>42</v>
      </c>
      <c r="B37" s="307" t="s">
        <v>256</v>
      </c>
      <c r="C37" s="308"/>
      <c r="D37" s="113">
        <v>8.6201588572132254E-2</v>
      </c>
      <c r="E37" s="115">
        <v>14</v>
      </c>
      <c r="F37" s="114">
        <v>9</v>
      </c>
      <c r="G37" s="114">
        <v>9</v>
      </c>
      <c r="H37" s="114">
        <v>3</v>
      </c>
      <c r="I37" s="140">
        <v>8</v>
      </c>
      <c r="J37" s="115">
        <v>6</v>
      </c>
      <c r="K37" s="116">
        <v>75</v>
      </c>
    </row>
    <row r="38" spans="1:11" ht="14.1" customHeight="1" x14ac:dyDescent="0.2">
      <c r="A38" s="306">
        <v>43</v>
      </c>
      <c r="B38" s="307" t="s">
        <v>257</v>
      </c>
      <c r="C38" s="308"/>
      <c r="D38" s="113">
        <v>2.0257373314451081</v>
      </c>
      <c r="E38" s="115">
        <v>329</v>
      </c>
      <c r="F38" s="114">
        <v>124</v>
      </c>
      <c r="G38" s="114">
        <v>131</v>
      </c>
      <c r="H38" s="114">
        <v>109</v>
      </c>
      <c r="I38" s="140">
        <v>162</v>
      </c>
      <c r="J38" s="115">
        <v>167</v>
      </c>
      <c r="K38" s="116">
        <v>103.08641975308642</v>
      </c>
    </row>
    <row r="39" spans="1:11" ht="14.1" customHeight="1" x14ac:dyDescent="0.2">
      <c r="A39" s="306">
        <v>51</v>
      </c>
      <c r="B39" s="307" t="s">
        <v>258</v>
      </c>
      <c r="C39" s="308"/>
      <c r="D39" s="113">
        <v>10.467335755187488</v>
      </c>
      <c r="E39" s="115">
        <v>1700</v>
      </c>
      <c r="F39" s="114">
        <v>1739</v>
      </c>
      <c r="G39" s="114">
        <v>2014</v>
      </c>
      <c r="H39" s="114">
        <v>1561</v>
      </c>
      <c r="I39" s="140">
        <v>1798</v>
      </c>
      <c r="J39" s="115">
        <v>-98</v>
      </c>
      <c r="K39" s="116">
        <v>-5.4505005561735258</v>
      </c>
    </row>
    <row r="40" spans="1:11" ht="14.1" customHeight="1" x14ac:dyDescent="0.2">
      <c r="A40" s="306" t="s">
        <v>259</v>
      </c>
      <c r="B40" s="307" t="s">
        <v>260</v>
      </c>
      <c r="C40" s="308"/>
      <c r="D40" s="113">
        <v>8.8541345976232986</v>
      </c>
      <c r="E40" s="115">
        <v>1438</v>
      </c>
      <c r="F40" s="114">
        <v>1536</v>
      </c>
      <c r="G40" s="114">
        <v>1758</v>
      </c>
      <c r="H40" s="114">
        <v>1385</v>
      </c>
      <c r="I40" s="140">
        <v>1427</v>
      </c>
      <c r="J40" s="115">
        <v>11</v>
      </c>
      <c r="K40" s="116">
        <v>0.77084793272599861</v>
      </c>
    </row>
    <row r="41" spans="1:11" ht="14.1" customHeight="1" x14ac:dyDescent="0.2">
      <c r="A41" s="306"/>
      <c r="B41" s="307" t="s">
        <v>261</v>
      </c>
      <c r="C41" s="308"/>
      <c r="D41" s="113">
        <v>7.7889292531248078</v>
      </c>
      <c r="E41" s="115">
        <v>1265</v>
      </c>
      <c r="F41" s="114">
        <v>1380</v>
      </c>
      <c r="G41" s="114">
        <v>1511</v>
      </c>
      <c r="H41" s="114">
        <v>1255</v>
      </c>
      <c r="I41" s="140">
        <v>1277</v>
      </c>
      <c r="J41" s="115">
        <v>-12</v>
      </c>
      <c r="K41" s="116">
        <v>-0.93970242756460454</v>
      </c>
    </row>
    <row r="42" spans="1:11" ht="14.1" customHeight="1" x14ac:dyDescent="0.2">
      <c r="A42" s="306">
        <v>52</v>
      </c>
      <c r="B42" s="307" t="s">
        <v>262</v>
      </c>
      <c r="C42" s="308"/>
      <c r="D42" s="113">
        <v>6.0956837633150665</v>
      </c>
      <c r="E42" s="115">
        <v>990</v>
      </c>
      <c r="F42" s="114">
        <v>835</v>
      </c>
      <c r="G42" s="114">
        <v>942</v>
      </c>
      <c r="H42" s="114">
        <v>911</v>
      </c>
      <c r="I42" s="140">
        <v>1029</v>
      </c>
      <c r="J42" s="115">
        <v>-39</v>
      </c>
      <c r="K42" s="116">
        <v>-3.7900874635568513</v>
      </c>
    </row>
    <row r="43" spans="1:11" ht="14.1" customHeight="1" x14ac:dyDescent="0.2">
      <c r="A43" s="306" t="s">
        <v>263</v>
      </c>
      <c r="B43" s="307" t="s">
        <v>264</v>
      </c>
      <c r="C43" s="308"/>
      <c r="D43" s="113">
        <v>4.3778092481990027</v>
      </c>
      <c r="E43" s="115">
        <v>711</v>
      </c>
      <c r="F43" s="114">
        <v>590</v>
      </c>
      <c r="G43" s="114">
        <v>630</v>
      </c>
      <c r="H43" s="114">
        <v>615</v>
      </c>
      <c r="I43" s="140">
        <v>745</v>
      </c>
      <c r="J43" s="115">
        <v>-34</v>
      </c>
      <c r="K43" s="116">
        <v>-4.5637583892617446</v>
      </c>
    </row>
    <row r="44" spans="1:11" ht="14.1" customHeight="1" x14ac:dyDescent="0.2">
      <c r="A44" s="306">
        <v>53</v>
      </c>
      <c r="B44" s="307" t="s">
        <v>265</v>
      </c>
      <c r="C44" s="308"/>
      <c r="D44" s="113">
        <v>1.2991810849085648</v>
      </c>
      <c r="E44" s="115">
        <v>211</v>
      </c>
      <c r="F44" s="114">
        <v>201</v>
      </c>
      <c r="G44" s="114">
        <v>177</v>
      </c>
      <c r="H44" s="114">
        <v>147</v>
      </c>
      <c r="I44" s="140">
        <v>220</v>
      </c>
      <c r="J44" s="115">
        <v>-9</v>
      </c>
      <c r="K44" s="116">
        <v>-4.0909090909090908</v>
      </c>
    </row>
    <row r="45" spans="1:11" ht="14.1" customHeight="1" x14ac:dyDescent="0.2">
      <c r="A45" s="306" t="s">
        <v>266</v>
      </c>
      <c r="B45" s="307" t="s">
        <v>267</v>
      </c>
      <c r="C45" s="308"/>
      <c r="D45" s="113">
        <v>1.2807093159288221</v>
      </c>
      <c r="E45" s="115">
        <v>208</v>
      </c>
      <c r="F45" s="114">
        <v>201</v>
      </c>
      <c r="G45" s="114">
        <v>162</v>
      </c>
      <c r="H45" s="114">
        <v>142</v>
      </c>
      <c r="I45" s="140">
        <v>214</v>
      </c>
      <c r="J45" s="115">
        <v>-6</v>
      </c>
      <c r="K45" s="116">
        <v>-2.8037383177570092</v>
      </c>
    </row>
    <row r="46" spans="1:11" ht="14.1" customHeight="1" x14ac:dyDescent="0.2">
      <c r="A46" s="306">
        <v>54</v>
      </c>
      <c r="B46" s="307" t="s">
        <v>268</v>
      </c>
      <c r="C46" s="308"/>
      <c r="D46" s="113">
        <v>3.7928698971738193</v>
      </c>
      <c r="E46" s="115">
        <v>616</v>
      </c>
      <c r="F46" s="114">
        <v>566</v>
      </c>
      <c r="G46" s="114">
        <v>587</v>
      </c>
      <c r="H46" s="114">
        <v>465</v>
      </c>
      <c r="I46" s="140">
        <v>677</v>
      </c>
      <c r="J46" s="115">
        <v>-61</v>
      </c>
      <c r="K46" s="116">
        <v>-9.0103397341211231</v>
      </c>
    </row>
    <row r="47" spans="1:11" ht="14.1" customHeight="1" x14ac:dyDescent="0.2">
      <c r="A47" s="306">
        <v>61</v>
      </c>
      <c r="B47" s="307" t="s">
        <v>269</v>
      </c>
      <c r="C47" s="308"/>
      <c r="D47" s="113">
        <v>2.7707653469613942</v>
      </c>
      <c r="E47" s="115">
        <v>450</v>
      </c>
      <c r="F47" s="114">
        <v>192</v>
      </c>
      <c r="G47" s="114">
        <v>238</v>
      </c>
      <c r="H47" s="114">
        <v>233</v>
      </c>
      <c r="I47" s="140">
        <v>337</v>
      </c>
      <c r="J47" s="115">
        <v>113</v>
      </c>
      <c r="K47" s="116">
        <v>33.531157270029674</v>
      </c>
    </row>
    <row r="48" spans="1:11" ht="14.1" customHeight="1" x14ac:dyDescent="0.2">
      <c r="A48" s="306">
        <v>62</v>
      </c>
      <c r="B48" s="307" t="s">
        <v>270</v>
      </c>
      <c r="C48" s="308"/>
      <c r="D48" s="113">
        <v>7.3456067976109845</v>
      </c>
      <c r="E48" s="115">
        <v>1193</v>
      </c>
      <c r="F48" s="114">
        <v>876</v>
      </c>
      <c r="G48" s="114">
        <v>1028</v>
      </c>
      <c r="H48" s="114">
        <v>793</v>
      </c>
      <c r="I48" s="140">
        <v>919</v>
      </c>
      <c r="J48" s="115">
        <v>274</v>
      </c>
      <c r="K48" s="116">
        <v>29.815016322089228</v>
      </c>
    </row>
    <row r="49" spans="1:11" ht="14.1" customHeight="1" x14ac:dyDescent="0.2">
      <c r="A49" s="306">
        <v>63</v>
      </c>
      <c r="B49" s="307" t="s">
        <v>271</v>
      </c>
      <c r="C49" s="308"/>
      <c r="D49" s="113">
        <v>2.8877532171664306</v>
      </c>
      <c r="E49" s="115">
        <v>469</v>
      </c>
      <c r="F49" s="114">
        <v>380</v>
      </c>
      <c r="G49" s="114">
        <v>450</v>
      </c>
      <c r="H49" s="114">
        <v>339</v>
      </c>
      <c r="I49" s="140">
        <v>364</v>
      </c>
      <c r="J49" s="115">
        <v>105</v>
      </c>
      <c r="K49" s="116">
        <v>28.846153846153847</v>
      </c>
    </row>
    <row r="50" spans="1:11" ht="14.1" customHeight="1" x14ac:dyDescent="0.2">
      <c r="A50" s="306" t="s">
        <v>272</v>
      </c>
      <c r="B50" s="307" t="s">
        <v>273</v>
      </c>
      <c r="C50" s="308"/>
      <c r="D50" s="113">
        <v>0.33864909796194814</v>
      </c>
      <c r="E50" s="115">
        <v>55</v>
      </c>
      <c r="F50" s="114">
        <v>36</v>
      </c>
      <c r="G50" s="114">
        <v>62</v>
      </c>
      <c r="H50" s="114">
        <v>52</v>
      </c>
      <c r="I50" s="140">
        <v>57</v>
      </c>
      <c r="J50" s="115">
        <v>-2</v>
      </c>
      <c r="K50" s="116">
        <v>-3.5087719298245612</v>
      </c>
    </row>
    <row r="51" spans="1:11" ht="14.1" customHeight="1" x14ac:dyDescent="0.2">
      <c r="A51" s="306" t="s">
        <v>274</v>
      </c>
      <c r="B51" s="307" t="s">
        <v>275</v>
      </c>
      <c r="C51" s="308"/>
      <c r="D51" s="113">
        <v>2.1919832522627916</v>
      </c>
      <c r="E51" s="115">
        <v>356</v>
      </c>
      <c r="F51" s="114">
        <v>309</v>
      </c>
      <c r="G51" s="114">
        <v>330</v>
      </c>
      <c r="H51" s="114">
        <v>230</v>
      </c>
      <c r="I51" s="140">
        <v>252</v>
      </c>
      <c r="J51" s="115">
        <v>104</v>
      </c>
      <c r="K51" s="116">
        <v>41.269841269841272</v>
      </c>
    </row>
    <row r="52" spans="1:11" ht="14.1" customHeight="1" x14ac:dyDescent="0.2">
      <c r="A52" s="306">
        <v>71</v>
      </c>
      <c r="B52" s="307" t="s">
        <v>276</v>
      </c>
      <c r="C52" s="308"/>
      <c r="D52" s="113">
        <v>11.594113662951788</v>
      </c>
      <c r="E52" s="115">
        <v>1883</v>
      </c>
      <c r="F52" s="114">
        <v>1066</v>
      </c>
      <c r="G52" s="114">
        <v>1328</v>
      </c>
      <c r="H52" s="114">
        <v>1172</v>
      </c>
      <c r="I52" s="140">
        <v>1677</v>
      </c>
      <c r="J52" s="115">
        <v>206</v>
      </c>
      <c r="K52" s="116">
        <v>12.283840190816935</v>
      </c>
    </row>
    <row r="53" spans="1:11" ht="14.1" customHeight="1" x14ac:dyDescent="0.2">
      <c r="A53" s="306" t="s">
        <v>277</v>
      </c>
      <c r="B53" s="307" t="s">
        <v>278</v>
      </c>
      <c r="C53" s="308"/>
      <c r="D53" s="113">
        <v>5.1043654947355455</v>
      </c>
      <c r="E53" s="115">
        <v>829</v>
      </c>
      <c r="F53" s="114">
        <v>354</v>
      </c>
      <c r="G53" s="114">
        <v>489</v>
      </c>
      <c r="H53" s="114">
        <v>455</v>
      </c>
      <c r="I53" s="140">
        <v>631</v>
      </c>
      <c r="J53" s="115">
        <v>198</v>
      </c>
      <c r="K53" s="116">
        <v>31.378763866877971</v>
      </c>
    </row>
    <row r="54" spans="1:11" ht="14.1" customHeight="1" x14ac:dyDescent="0.2">
      <c r="A54" s="306" t="s">
        <v>279</v>
      </c>
      <c r="B54" s="307" t="s">
        <v>280</v>
      </c>
      <c r="C54" s="308"/>
      <c r="D54" s="113">
        <v>5.3198694661658763</v>
      </c>
      <c r="E54" s="115">
        <v>864</v>
      </c>
      <c r="F54" s="114">
        <v>592</v>
      </c>
      <c r="G54" s="114">
        <v>699</v>
      </c>
      <c r="H54" s="114">
        <v>602</v>
      </c>
      <c r="I54" s="140">
        <v>874</v>
      </c>
      <c r="J54" s="115">
        <v>-10</v>
      </c>
      <c r="K54" s="116">
        <v>-1.1441647597254005</v>
      </c>
    </row>
    <row r="55" spans="1:11" ht="14.1" customHeight="1" x14ac:dyDescent="0.2">
      <c r="A55" s="306">
        <v>72</v>
      </c>
      <c r="B55" s="307" t="s">
        <v>281</v>
      </c>
      <c r="C55" s="308"/>
      <c r="D55" s="113">
        <v>2.6414629641031957</v>
      </c>
      <c r="E55" s="115">
        <v>429</v>
      </c>
      <c r="F55" s="114">
        <v>206</v>
      </c>
      <c r="G55" s="114">
        <v>288</v>
      </c>
      <c r="H55" s="114">
        <v>263</v>
      </c>
      <c r="I55" s="140">
        <v>291</v>
      </c>
      <c r="J55" s="115">
        <v>138</v>
      </c>
      <c r="K55" s="116">
        <v>47.422680412371136</v>
      </c>
    </row>
    <row r="56" spans="1:11" ht="14.1" customHeight="1" x14ac:dyDescent="0.2">
      <c r="A56" s="306" t="s">
        <v>282</v>
      </c>
      <c r="B56" s="307" t="s">
        <v>283</v>
      </c>
      <c r="C56" s="308"/>
      <c r="D56" s="113">
        <v>0.97284649959977831</v>
      </c>
      <c r="E56" s="115">
        <v>158</v>
      </c>
      <c r="F56" s="114">
        <v>78</v>
      </c>
      <c r="G56" s="114">
        <v>124</v>
      </c>
      <c r="H56" s="114">
        <v>109</v>
      </c>
      <c r="I56" s="140">
        <v>119</v>
      </c>
      <c r="J56" s="115">
        <v>39</v>
      </c>
      <c r="K56" s="116">
        <v>32.773109243697476</v>
      </c>
    </row>
    <row r="57" spans="1:11" ht="14.1" customHeight="1" x14ac:dyDescent="0.2">
      <c r="A57" s="306" t="s">
        <v>284</v>
      </c>
      <c r="B57" s="307" t="s">
        <v>285</v>
      </c>
      <c r="C57" s="308"/>
      <c r="D57" s="113">
        <v>1.3730681608275352</v>
      </c>
      <c r="E57" s="115">
        <v>223</v>
      </c>
      <c r="F57" s="114">
        <v>83</v>
      </c>
      <c r="G57" s="114">
        <v>108</v>
      </c>
      <c r="H57" s="114">
        <v>97</v>
      </c>
      <c r="I57" s="140">
        <v>121</v>
      </c>
      <c r="J57" s="115">
        <v>102</v>
      </c>
      <c r="K57" s="116">
        <v>84.297520661157023</v>
      </c>
    </row>
    <row r="58" spans="1:11" ht="14.1" customHeight="1" x14ac:dyDescent="0.2">
      <c r="A58" s="306">
        <v>73</v>
      </c>
      <c r="B58" s="307" t="s">
        <v>286</v>
      </c>
      <c r="C58" s="308"/>
      <c r="D58" s="113">
        <v>1.5516285942983807</v>
      </c>
      <c r="E58" s="115">
        <v>252</v>
      </c>
      <c r="F58" s="114">
        <v>158</v>
      </c>
      <c r="G58" s="114">
        <v>235</v>
      </c>
      <c r="H58" s="114">
        <v>191</v>
      </c>
      <c r="I58" s="140">
        <v>273</v>
      </c>
      <c r="J58" s="115">
        <v>-21</v>
      </c>
      <c r="K58" s="116">
        <v>-7.6923076923076925</v>
      </c>
    </row>
    <row r="59" spans="1:11" ht="14.1" customHeight="1" x14ac:dyDescent="0.2">
      <c r="A59" s="306" t="s">
        <v>287</v>
      </c>
      <c r="B59" s="307" t="s">
        <v>288</v>
      </c>
      <c r="C59" s="308"/>
      <c r="D59" s="113">
        <v>0.89895942368080783</v>
      </c>
      <c r="E59" s="115">
        <v>146</v>
      </c>
      <c r="F59" s="114">
        <v>90</v>
      </c>
      <c r="G59" s="114">
        <v>165</v>
      </c>
      <c r="H59" s="114">
        <v>111</v>
      </c>
      <c r="I59" s="140">
        <v>152</v>
      </c>
      <c r="J59" s="115">
        <v>-6</v>
      </c>
      <c r="K59" s="116">
        <v>-3.9473684210526314</v>
      </c>
    </row>
    <row r="60" spans="1:11" ht="14.1" customHeight="1" x14ac:dyDescent="0.2">
      <c r="A60" s="306">
        <v>81</v>
      </c>
      <c r="B60" s="307" t="s">
        <v>289</v>
      </c>
      <c r="C60" s="308"/>
      <c r="D60" s="113">
        <v>5.7200911273936335</v>
      </c>
      <c r="E60" s="115">
        <v>929</v>
      </c>
      <c r="F60" s="114">
        <v>799</v>
      </c>
      <c r="G60" s="114">
        <v>966</v>
      </c>
      <c r="H60" s="114">
        <v>820</v>
      </c>
      <c r="I60" s="140">
        <v>970</v>
      </c>
      <c r="J60" s="115">
        <v>-41</v>
      </c>
      <c r="K60" s="116">
        <v>-4.2268041237113403</v>
      </c>
    </row>
    <row r="61" spans="1:11" ht="14.1" customHeight="1" x14ac:dyDescent="0.2">
      <c r="A61" s="306" t="s">
        <v>290</v>
      </c>
      <c r="B61" s="307" t="s">
        <v>291</v>
      </c>
      <c r="C61" s="308"/>
      <c r="D61" s="113">
        <v>1.8964349485869096</v>
      </c>
      <c r="E61" s="115">
        <v>308</v>
      </c>
      <c r="F61" s="114">
        <v>207</v>
      </c>
      <c r="G61" s="114">
        <v>244</v>
      </c>
      <c r="H61" s="114">
        <v>296</v>
      </c>
      <c r="I61" s="140">
        <v>288</v>
      </c>
      <c r="J61" s="115">
        <v>20</v>
      </c>
      <c r="K61" s="116">
        <v>6.9444444444444446</v>
      </c>
    </row>
    <row r="62" spans="1:11" ht="14.1" customHeight="1" x14ac:dyDescent="0.2">
      <c r="A62" s="306" t="s">
        <v>292</v>
      </c>
      <c r="B62" s="307" t="s">
        <v>293</v>
      </c>
      <c r="C62" s="308"/>
      <c r="D62" s="113">
        <v>2.0134228187919465</v>
      </c>
      <c r="E62" s="115">
        <v>327</v>
      </c>
      <c r="F62" s="114">
        <v>324</v>
      </c>
      <c r="G62" s="114">
        <v>443</v>
      </c>
      <c r="H62" s="114">
        <v>299</v>
      </c>
      <c r="I62" s="140">
        <v>373</v>
      </c>
      <c r="J62" s="115">
        <v>-46</v>
      </c>
      <c r="K62" s="116">
        <v>-12.332439678284182</v>
      </c>
    </row>
    <row r="63" spans="1:11" ht="14.1" customHeight="1" x14ac:dyDescent="0.2">
      <c r="A63" s="306"/>
      <c r="B63" s="307" t="s">
        <v>294</v>
      </c>
      <c r="C63" s="308"/>
      <c r="D63" s="113">
        <v>1.7117172587894833</v>
      </c>
      <c r="E63" s="115">
        <v>278</v>
      </c>
      <c r="F63" s="114">
        <v>267</v>
      </c>
      <c r="G63" s="114">
        <v>384</v>
      </c>
      <c r="H63" s="114">
        <v>258</v>
      </c>
      <c r="I63" s="140">
        <v>325</v>
      </c>
      <c r="J63" s="115">
        <v>-47</v>
      </c>
      <c r="K63" s="116">
        <v>-14.461538461538462</v>
      </c>
    </row>
    <row r="64" spans="1:11" ht="14.1" customHeight="1" x14ac:dyDescent="0.2">
      <c r="A64" s="306" t="s">
        <v>295</v>
      </c>
      <c r="B64" s="307" t="s">
        <v>296</v>
      </c>
      <c r="C64" s="308"/>
      <c r="D64" s="113">
        <v>0.81891509143525643</v>
      </c>
      <c r="E64" s="115">
        <v>133</v>
      </c>
      <c r="F64" s="114">
        <v>148</v>
      </c>
      <c r="G64" s="114">
        <v>144</v>
      </c>
      <c r="H64" s="114">
        <v>118</v>
      </c>
      <c r="I64" s="140">
        <v>148</v>
      </c>
      <c r="J64" s="115">
        <v>-15</v>
      </c>
      <c r="K64" s="116">
        <v>-10.135135135135135</v>
      </c>
    </row>
    <row r="65" spans="1:11" ht="14.1" customHeight="1" x14ac:dyDescent="0.2">
      <c r="A65" s="306" t="s">
        <v>297</v>
      </c>
      <c r="B65" s="307" t="s">
        <v>298</v>
      </c>
      <c r="C65" s="308"/>
      <c r="D65" s="113">
        <v>0.36327812326827164</v>
      </c>
      <c r="E65" s="115">
        <v>59</v>
      </c>
      <c r="F65" s="114">
        <v>42</v>
      </c>
      <c r="G65" s="114">
        <v>48</v>
      </c>
      <c r="H65" s="114">
        <v>56</v>
      </c>
      <c r="I65" s="140">
        <v>73</v>
      </c>
      <c r="J65" s="115">
        <v>-14</v>
      </c>
      <c r="K65" s="116">
        <v>-19.17808219178082</v>
      </c>
    </row>
    <row r="66" spans="1:11" ht="14.1" customHeight="1" x14ac:dyDescent="0.2">
      <c r="A66" s="306">
        <v>82</v>
      </c>
      <c r="B66" s="307" t="s">
        <v>299</v>
      </c>
      <c r="C66" s="308"/>
      <c r="D66" s="113">
        <v>3.2756603657410257</v>
      </c>
      <c r="E66" s="115">
        <v>532</v>
      </c>
      <c r="F66" s="114">
        <v>482</v>
      </c>
      <c r="G66" s="114">
        <v>465</v>
      </c>
      <c r="H66" s="114">
        <v>471</v>
      </c>
      <c r="I66" s="140">
        <v>436</v>
      </c>
      <c r="J66" s="115">
        <v>96</v>
      </c>
      <c r="K66" s="116">
        <v>22.01834862385321</v>
      </c>
    </row>
    <row r="67" spans="1:11" ht="14.1" customHeight="1" x14ac:dyDescent="0.2">
      <c r="A67" s="306" t="s">
        <v>300</v>
      </c>
      <c r="B67" s="307" t="s">
        <v>301</v>
      </c>
      <c r="C67" s="308"/>
      <c r="D67" s="113">
        <v>2.1304106889969829</v>
      </c>
      <c r="E67" s="115">
        <v>346</v>
      </c>
      <c r="F67" s="114">
        <v>373</v>
      </c>
      <c r="G67" s="114">
        <v>330</v>
      </c>
      <c r="H67" s="114">
        <v>350</v>
      </c>
      <c r="I67" s="140">
        <v>301</v>
      </c>
      <c r="J67" s="115">
        <v>45</v>
      </c>
      <c r="K67" s="116">
        <v>14.950166112956811</v>
      </c>
    </row>
    <row r="68" spans="1:11" ht="14.1" customHeight="1" x14ac:dyDescent="0.2">
      <c r="A68" s="306" t="s">
        <v>302</v>
      </c>
      <c r="B68" s="307" t="s">
        <v>303</v>
      </c>
      <c r="C68" s="308"/>
      <c r="D68" s="113">
        <v>0.74502801551628595</v>
      </c>
      <c r="E68" s="115">
        <v>121</v>
      </c>
      <c r="F68" s="114">
        <v>80</v>
      </c>
      <c r="G68" s="114">
        <v>97</v>
      </c>
      <c r="H68" s="114">
        <v>85</v>
      </c>
      <c r="I68" s="140">
        <v>93</v>
      </c>
      <c r="J68" s="115">
        <v>28</v>
      </c>
      <c r="K68" s="116">
        <v>30.107526881720432</v>
      </c>
    </row>
    <row r="69" spans="1:11" ht="14.1" customHeight="1" x14ac:dyDescent="0.2">
      <c r="A69" s="306">
        <v>83</v>
      </c>
      <c r="B69" s="307" t="s">
        <v>304</v>
      </c>
      <c r="C69" s="308"/>
      <c r="D69" s="113">
        <v>2.924696755125916</v>
      </c>
      <c r="E69" s="115">
        <v>475</v>
      </c>
      <c r="F69" s="114">
        <v>483</v>
      </c>
      <c r="G69" s="114">
        <v>944</v>
      </c>
      <c r="H69" s="114">
        <v>426</v>
      </c>
      <c r="I69" s="140">
        <v>802</v>
      </c>
      <c r="J69" s="115">
        <v>-327</v>
      </c>
      <c r="K69" s="116">
        <v>-40.773067331670823</v>
      </c>
    </row>
    <row r="70" spans="1:11" ht="14.1" customHeight="1" x14ac:dyDescent="0.2">
      <c r="A70" s="306" t="s">
        <v>305</v>
      </c>
      <c r="B70" s="307" t="s">
        <v>306</v>
      </c>
      <c r="C70" s="308"/>
      <c r="D70" s="113">
        <v>2.0565236130780122</v>
      </c>
      <c r="E70" s="115">
        <v>334</v>
      </c>
      <c r="F70" s="114">
        <v>369</v>
      </c>
      <c r="G70" s="114">
        <v>829</v>
      </c>
      <c r="H70" s="114">
        <v>321</v>
      </c>
      <c r="I70" s="140">
        <v>651</v>
      </c>
      <c r="J70" s="115">
        <v>-317</v>
      </c>
      <c r="K70" s="116">
        <v>-48.694316436251917</v>
      </c>
    </row>
    <row r="71" spans="1:11" ht="14.1" customHeight="1" x14ac:dyDescent="0.2">
      <c r="A71" s="306"/>
      <c r="B71" s="307" t="s">
        <v>307</v>
      </c>
      <c r="C71" s="308"/>
      <c r="D71" s="113">
        <v>0.84970137306816085</v>
      </c>
      <c r="E71" s="115">
        <v>138</v>
      </c>
      <c r="F71" s="114">
        <v>110</v>
      </c>
      <c r="G71" s="114">
        <v>327</v>
      </c>
      <c r="H71" s="114">
        <v>123</v>
      </c>
      <c r="I71" s="140">
        <v>162</v>
      </c>
      <c r="J71" s="115">
        <v>-24</v>
      </c>
      <c r="K71" s="116">
        <v>-14.814814814814815</v>
      </c>
    </row>
    <row r="72" spans="1:11" ht="14.1" customHeight="1" x14ac:dyDescent="0.2">
      <c r="A72" s="306">
        <v>84</v>
      </c>
      <c r="B72" s="307" t="s">
        <v>308</v>
      </c>
      <c r="C72" s="308"/>
      <c r="D72" s="113">
        <v>3.5527369004371652</v>
      </c>
      <c r="E72" s="115">
        <v>577</v>
      </c>
      <c r="F72" s="114">
        <v>326</v>
      </c>
      <c r="G72" s="114">
        <v>440</v>
      </c>
      <c r="H72" s="114">
        <v>321</v>
      </c>
      <c r="I72" s="140">
        <v>438</v>
      </c>
      <c r="J72" s="115">
        <v>139</v>
      </c>
      <c r="K72" s="116">
        <v>31.735159817351597</v>
      </c>
    </row>
    <row r="73" spans="1:11" ht="14.1" customHeight="1" x14ac:dyDescent="0.2">
      <c r="A73" s="306" t="s">
        <v>309</v>
      </c>
      <c r="B73" s="307" t="s">
        <v>310</v>
      </c>
      <c r="C73" s="308"/>
      <c r="D73" s="113">
        <v>0.51105227510621265</v>
      </c>
      <c r="E73" s="115">
        <v>83</v>
      </c>
      <c r="F73" s="114">
        <v>88</v>
      </c>
      <c r="G73" s="114">
        <v>154</v>
      </c>
      <c r="H73" s="114">
        <v>74</v>
      </c>
      <c r="I73" s="140">
        <v>105</v>
      </c>
      <c r="J73" s="115">
        <v>-22</v>
      </c>
      <c r="K73" s="116">
        <v>-20.952380952380953</v>
      </c>
    </row>
    <row r="74" spans="1:11" ht="14.1" customHeight="1" x14ac:dyDescent="0.2">
      <c r="A74" s="306" t="s">
        <v>311</v>
      </c>
      <c r="B74" s="307" t="s">
        <v>312</v>
      </c>
      <c r="C74" s="308"/>
      <c r="D74" s="113">
        <v>0.25860476571639679</v>
      </c>
      <c r="E74" s="115">
        <v>42</v>
      </c>
      <c r="F74" s="114">
        <v>19</v>
      </c>
      <c r="G74" s="114">
        <v>35</v>
      </c>
      <c r="H74" s="114">
        <v>25</v>
      </c>
      <c r="I74" s="140">
        <v>28</v>
      </c>
      <c r="J74" s="115">
        <v>14</v>
      </c>
      <c r="K74" s="116">
        <v>50</v>
      </c>
    </row>
    <row r="75" spans="1:11" ht="14.1" customHeight="1" x14ac:dyDescent="0.2">
      <c r="A75" s="306" t="s">
        <v>313</v>
      </c>
      <c r="B75" s="307" t="s">
        <v>314</v>
      </c>
      <c r="C75" s="308"/>
      <c r="D75" s="113">
        <v>1.3976971861338587</v>
      </c>
      <c r="E75" s="115">
        <v>227</v>
      </c>
      <c r="F75" s="114">
        <v>172</v>
      </c>
      <c r="G75" s="114">
        <v>181</v>
      </c>
      <c r="H75" s="114">
        <v>172</v>
      </c>
      <c r="I75" s="140">
        <v>202</v>
      </c>
      <c r="J75" s="115">
        <v>25</v>
      </c>
      <c r="K75" s="116">
        <v>12.376237623762377</v>
      </c>
    </row>
    <row r="76" spans="1:11" ht="14.1" customHeight="1" x14ac:dyDescent="0.2">
      <c r="A76" s="306">
        <v>91</v>
      </c>
      <c r="B76" s="307" t="s">
        <v>315</v>
      </c>
      <c r="C76" s="308"/>
      <c r="D76" s="113">
        <v>0.31402007265562465</v>
      </c>
      <c r="E76" s="115">
        <v>51</v>
      </c>
      <c r="F76" s="114">
        <v>40</v>
      </c>
      <c r="G76" s="114">
        <v>42</v>
      </c>
      <c r="H76" s="114">
        <v>38</v>
      </c>
      <c r="I76" s="140">
        <v>88</v>
      </c>
      <c r="J76" s="115">
        <v>-37</v>
      </c>
      <c r="K76" s="116">
        <v>-42.045454545454547</v>
      </c>
    </row>
    <row r="77" spans="1:11" ht="14.1" customHeight="1" x14ac:dyDescent="0.2">
      <c r="A77" s="306">
        <v>92</v>
      </c>
      <c r="B77" s="307" t="s">
        <v>316</v>
      </c>
      <c r="C77" s="308"/>
      <c r="D77" s="113">
        <v>3.0847854196170186</v>
      </c>
      <c r="E77" s="115">
        <v>501</v>
      </c>
      <c r="F77" s="114">
        <v>412</v>
      </c>
      <c r="G77" s="114">
        <v>562</v>
      </c>
      <c r="H77" s="114">
        <v>506</v>
      </c>
      <c r="I77" s="140">
        <v>473</v>
      </c>
      <c r="J77" s="115">
        <v>28</v>
      </c>
      <c r="K77" s="116">
        <v>5.9196617336152224</v>
      </c>
    </row>
    <row r="78" spans="1:11" ht="14.1" customHeight="1" x14ac:dyDescent="0.2">
      <c r="A78" s="306">
        <v>93</v>
      </c>
      <c r="B78" s="307" t="s">
        <v>317</v>
      </c>
      <c r="C78" s="308"/>
      <c r="D78" s="113">
        <v>8.0044332245551381E-2</v>
      </c>
      <c r="E78" s="115">
        <v>13</v>
      </c>
      <c r="F78" s="114">
        <v>14</v>
      </c>
      <c r="G78" s="114">
        <v>14</v>
      </c>
      <c r="H78" s="114">
        <v>6</v>
      </c>
      <c r="I78" s="140">
        <v>5</v>
      </c>
      <c r="J78" s="115">
        <v>8</v>
      </c>
      <c r="K78" s="116">
        <v>160</v>
      </c>
    </row>
    <row r="79" spans="1:11" ht="14.1" customHeight="1" x14ac:dyDescent="0.2">
      <c r="A79" s="306">
        <v>94</v>
      </c>
      <c r="B79" s="307" t="s">
        <v>318</v>
      </c>
      <c r="C79" s="308"/>
      <c r="D79" s="113">
        <v>0.35096361061510989</v>
      </c>
      <c r="E79" s="115">
        <v>57</v>
      </c>
      <c r="F79" s="114">
        <v>44</v>
      </c>
      <c r="G79" s="114">
        <v>67</v>
      </c>
      <c r="H79" s="114">
        <v>42</v>
      </c>
      <c r="I79" s="140">
        <v>27</v>
      </c>
      <c r="J79" s="115">
        <v>30</v>
      </c>
      <c r="K79" s="116">
        <v>111.11111111111111</v>
      </c>
    </row>
    <row r="80" spans="1:11" ht="14.1" customHeight="1" x14ac:dyDescent="0.2">
      <c r="A80" s="306" t="s">
        <v>319</v>
      </c>
      <c r="B80" s="307" t="s">
        <v>320</v>
      </c>
      <c r="C80" s="308"/>
      <c r="D80" s="113">
        <v>0</v>
      </c>
      <c r="E80" s="115">
        <v>0</v>
      </c>
      <c r="F80" s="114">
        <v>0</v>
      </c>
      <c r="G80" s="114">
        <v>0</v>
      </c>
      <c r="H80" s="114">
        <v>3</v>
      </c>
      <c r="I80" s="140">
        <v>0</v>
      </c>
      <c r="J80" s="115">
        <v>0</v>
      </c>
      <c r="K80" s="116">
        <v>0</v>
      </c>
    </row>
    <row r="81" spans="1:11" ht="14.1" customHeight="1" x14ac:dyDescent="0.2">
      <c r="A81" s="310" t="s">
        <v>321</v>
      </c>
      <c r="B81" s="311" t="s">
        <v>333</v>
      </c>
      <c r="C81" s="312"/>
      <c r="D81" s="125">
        <v>9.8516101225294014E-2</v>
      </c>
      <c r="E81" s="143">
        <v>16</v>
      </c>
      <c r="F81" s="144">
        <v>20</v>
      </c>
      <c r="G81" s="144">
        <v>64</v>
      </c>
      <c r="H81" s="144">
        <v>38</v>
      </c>
      <c r="I81" s="145">
        <v>14</v>
      </c>
      <c r="J81" s="143">
        <v>2</v>
      </c>
      <c r="K81" s="146">
        <v>14.285714285714286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157364</v>
      </c>
      <c r="C10" s="114">
        <v>94765</v>
      </c>
      <c r="D10" s="114">
        <v>62599</v>
      </c>
      <c r="E10" s="114">
        <v>127718</v>
      </c>
      <c r="F10" s="114">
        <v>28349</v>
      </c>
      <c r="G10" s="114">
        <v>17490</v>
      </c>
      <c r="H10" s="114">
        <v>44224</v>
      </c>
      <c r="I10" s="115">
        <v>37169</v>
      </c>
      <c r="J10" s="114">
        <v>28838</v>
      </c>
      <c r="K10" s="114">
        <v>8331</v>
      </c>
      <c r="L10" s="422">
        <v>10207</v>
      </c>
      <c r="M10" s="423">
        <v>11578</v>
      </c>
    </row>
    <row r="11" spans="1:13" ht="11.1" customHeight="1" x14ac:dyDescent="0.2">
      <c r="A11" s="421" t="s">
        <v>387</v>
      </c>
      <c r="B11" s="115">
        <v>155746</v>
      </c>
      <c r="C11" s="114">
        <v>93303</v>
      </c>
      <c r="D11" s="114">
        <v>62443</v>
      </c>
      <c r="E11" s="114">
        <v>126039</v>
      </c>
      <c r="F11" s="114">
        <v>28442</v>
      </c>
      <c r="G11" s="114">
        <v>16779</v>
      </c>
      <c r="H11" s="114">
        <v>43985</v>
      </c>
      <c r="I11" s="115">
        <v>37740</v>
      </c>
      <c r="J11" s="114">
        <v>29278</v>
      </c>
      <c r="K11" s="114">
        <v>8462</v>
      </c>
      <c r="L11" s="422">
        <v>9385</v>
      </c>
      <c r="M11" s="423">
        <v>9316</v>
      </c>
    </row>
    <row r="12" spans="1:13" ht="11.1" customHeight="1" x14ac:dyDescent="0.2">
      <c r="A12" s="421" t="s">
        <v>388</v>
      </c>
      <c r="B12" s="115">
        <v>159157</v>
      </c>
      <c r="C12" s="114">
        <v>95606</v>
      </c>
      <c r="D12" s="114">
        <v>63551</v>
      </c>
      <c r="E12" s="114">
        <v>129307</v>
      </c>
      <c r="F12" s="114">
        <v>28536</v>
      </c>
      <c r="G12" s="114">
        <v>18907</v>
      </c>
      <c r="H12" s="114">
        <v>44500</v>
      </c>
      <c r="I12" s="115">
        <v>37430</v>
      </c>
      <c r="J12" s="114">
        <v>28656</v>
      </c>
      <c r="K12" s="114">
        <v>8774</v>
      </c>
      <c r="L12" s="422">
        <v>15572</v>
      </c>
      <c r="M12" s="423">
        <v>12553</v>
      </c>
    </row>
    <row r="13" spans="1:13" s="110" customFormat="1" ht="11.1" customHeight="1" x14ac:dyDescent="0.2">
      <c r="A13" s="421" t="s">
        <v>389</v>
      </c>
      <c r="B13" s="115">
        <v>158073</v>
      </c>
      <c r="C13" s="114">
        <v>94580</v>
      </c>
      <c r="D13" s="114">
        <v>63493</v>
      </c>
      <c r="E13" s="114">
        <v>127779</v>
      </c>
      <c r="F13" s="114">
        <v>28974</v>
      </c>
      <c r="G13" s="114">
        <v>18470</v>
      </c>
      <c r="H13" s="114">
        <v>44534</v>
      </c>
      <c r="I13" s="115">
        <v>38017</v>
      </c>
      <c r="J13" s="114">
        <v>29104</v>
      </c>
      <c r="K13" s="114">
        <v>8913</v>
      </c>
      <c r="L13" s="422">
        <v>9564</v>
      </c>
      <c r="M13" s="423">
        <v>10660</v>
      </c>
    </row>
    <row r="14" spans="1:13" ht="15" customHeight="1" x14ac:dyDescent="0.2">
      <c r="A14" s="421" t="s">
        <v>390</v>
      </c>
      <c r="B14" s="115">
        <v>157379</v>
      </c>
      <c r="C14" s="114">
        <v>94205</v>
      </c>
      <c r="D14" s="114">
        <v>63174</v>
      </c>
      <c r="E14" s="114">
        <v>124729</v>
      </c>
      <c r="F14" s="114">
        <v>31573</v>
      </c>
      <c r="G14" s="114">
        <v>17581</v>
      </c>
      <c r="H14" s="114">
        <v>45082</v>
      </c>
      <c r="I14" s="115">
        <v>38109</v>
      </c>
      <c r="J14" s="114">
        <v>29214</v>
      </c>
      <c r="K14" s="114">
        <v>8895</v>
      </c>
      <c r="L14" s="422">
        <v>11423</v>
      </c>
      <c r="M14" s="423">
        <v>12166</v>
      </c>
    </row>
    <row r="15" spans="1:13" ht="11.1" customHeight="1" x14ac:dyDescent="0.2">
      <c r="A15" s="421" t="s">
        <v>387</v>
      </c>
      <c r="B15" s="115">
        <v>157313</v>
      </c>
      <c r="C15" s="114">
        <v>94256</v>
      </c>
      <c r="D15" s="114">
        <v>63057</v>
      </c>
      <c r="E15" s="114">
        <v>124045</v>
      </c>
      <c r="F15" s="114">
        <v>32228</v>
      </c>
      <c r="G15" s="114">
        <v>16927</v>
      </c>
      <c r="H15" s="114">
        <v>45633</v>
      </c>
      <c r="I15" s="115">
        <v>38360</v>
      </c>
      <c r="J15" s="114">
        <v>29501</v>
      </c>
      <c r="K15" s="114">
        <v>8859</v>
      </c>
      <c r="L15" s="422">
        <v>10227</v>
      </c>
      <c r="M15" s="423">
        <v>10438</v>
      </c>
    </row>
    <row r="16" spans="1:13" ht="11.1" customHeight="1" x14ac:dyDescent="0.2">
      <c r="A16" s="421" t="s">
        <v>388</v>
      </c>
      <c r="B16" s="115">
        <v>161251</v>
      </c>
      <c r="C16" s="114">
        <v>97001</v>
      </c>
      <c r="D16" s="114">
        <v>64250</v>
      </c>
      <c r="E16" s="114">
        <v>128223</v>
      </c>
      <c r="F16" s="114">
        <v>32769</v>
      </c>
      <c r="G16" s="114">
        <v>19304</v>
      </c>
      <c r="H16" s="114">
        <v>46514</v>
      </c>
      <c r="I16" s="115">
        <v>37646</v>
      </c>
      <c r="J16" s="114">
        <v>28650</v>
      </c>
      <c r="K16" s="114">
        <v>8996</v>
      </c>
      <c r="L16" s="422">
        <v>15244</v>
      </c>
      <c r="M16" s="423">
        <v>12808</v>
      </c>
    </row>
    <row r="17" spans="1:13" s="110" customFormat="1" ht="11.1" customHeight="1" x14ac:dyDescent="0.2">
      <c r="A17" s="421" t="s">
        <v>389</v>
      </c>
      <c r="B17" s="115">
        <v>160162</v>
      </c>
      <c r="C17" s="114">
        <v>95955</v>
      </c>
      <c r="D17" s="114">
        <v>64207</v>
      </c>
      <c r="E17" s="114">
        <v>127284</v>
      </c>
      <c r="F17" s="114">
        <v>32800</v>
      </c>
      <c r="G17" s="114">
        <v>18649</v>
      </c>
      <c r="H17" s="114">
        <v>46877</v>
      </c>
      <c r="I17" s="115">
        <v>37802</v>
      </c>
      <c r="J17" s="114">
        <v>28837</v>
      </c>
      <c r="K17" s="114">
        <v>8965</v>
      </c>
      <c r="L17" s="422">
        <v>9403</v>
      </c>
      <c r="M17" s="423">
        <v>10473</v>
      </c>
    </row>
    <row r="18" spans="1:13" ht="15" customHeight="1" x14ac:dyDescent="0.2">
      <c r="A18" s="421" t="s">
        <v>391</v>
      </c>
      <c r="B18" s="115">
        <v>159679</v>
      </c>
      <c r="C18" s="114">
        <v>95467</v>
      </c>
      <c r="D18" s="114">
        <v>64212</v>
      </c>
      <c r="E18" s="114">
        <v>125973</v>
      </c>
      <c r="F18" s="114">
        <v>33580</v>
      </c>
      <c r="G18" s="114">
        <v>17900</v>
      </c>
      <c r="H18" s="114">
        <v>47579</v>
      </c>
      <c r="I18" s="115">
        <v>37365</v>
      </c>
      <c r="J18" s="114">
        <v>28546</v>
      </c>
      <c r="K18" s="114">
        <v>8819</v>
      </c>
      <c r="L18" s="422">
        <v>11212</v>
      </c>
      <c r="M18" s="423">
        <v>11757</v>
      </c>
    </row>
    <row r="19" spans="1:13" ht="11.1" customHeight="1" x14ac:dyDescent="0.2">
      <c r="A19" s="421" t="s">
        <v>387</v>
      </c>
      <c r="B19" s="115">
        <v>159871</v>
      </c>
      <c r="C19" s="114">
        <v>95740</v>
      </c>
      <c r="D19" s="114">
        <v>64131</v>
      </c>
      <c r="E19" s="114">
        <v>125667</v>
      </c>
      <c r="F19" s="114">
        <v>34068</v>
      </c>
      <c r="G19" s="114">
        <v>17014</v>
      </c>
      <c r="H19" s="114">
        <v>48370</v>
      </c>
      <c r="I19" s="115">
        <v>37897</v>
      </c>
      <c r="J19" s="114">
        <v>28959</v>
      </c>
      <c r="K19" s="114">
        <v>8938</v>
      </c>
      <c r="L19" s="422">
        <v>9722</v>
      </c>
      <c r="M19" s="423">
        <v>9909</v>
      </c>
    </row>
    <row r="20" spans="1:13" ht="11.1" customHeight="1" x14ac:dyDescent="0.2">
      <c r="A20" s="421" t="s">
        <v>388</v>
      </c>
      <c r="B20" s="115">
        <v>162569</v>
      </c>
      <c r="C20" s="114">
        <v>97200</v>
      </c>
      <c r="D20" s="114">
        <v>65369</v>
      </c>
      <c r="E20" s="114">
        <v>128004</v>
      </c>
      <c r="F20" s="114">
        <v>34396</v>
      </c>
      <c r="G20" s="114">
        <v>19067</v>
      </c>
      <c r="H20" s="114">
        <v>49051</v>
      </c>
      <c r="I20" s="115">
        <v>37673</v>
      </c>
      <c r="J20" s="114">
        <v>28305</v>
      </c>
      <c r="K20" s="114">
        <v>9368</v>
      </c>
      <c r="L20" s="422">
        <v>14202</v>
      </c>
      <c r="M20" s="423">
        <v>11757</v>
      </c>
    </row>
    <row r="21" spans="1:13" s="110" customFormat="1" ht="11.1" customHeight="1" x14ac:dyDescent="0.2">
      <c r="A21" s="421" t="s">
        <v>389</v>
      </c>
      <c r="B21" s="115">
        <v>162140</v>
      </c>
      <c r="C21" s="114">
        <v>96540</v>
      </c>
      <c r="D21" s="114">
        <v>65600</v>
      </c>
      <c r="E21" s="114">
        <v>127372</v>
      </c>
      <c r="F21" s="114">
        <v>34696</v>
      </c>
      <c r="G21" s="114">
        <v>18354</v>
      </c>
      <c r="H21" s="114">
        <v>49580</v>
      </c>
      <c r="I21" s="115">
        <v>38021</v>
      </c>
      <c r="J21" s="114">
        <v>28557</v>
      </c>
      <c r="K21" s="114">
        <v>9464</v>
      </c>
      <c r="L21" s="422">
        <v>8735</v>
      </c>
      <c r="M21" s="423">
        <v>9656</v>
      </c>
    </row>
    <row r="22" spans="1:13" ht="15" customHeight="1" x14ac:dyDescent="0.2">
      <c r="A22" s="421" t="s">
        <v>392</v>
      </c>
      <c r="B22" s="115">
        <v>161315</v>
      </c>
      <c r="C22" s="114">
        <v>96124</v>
      </c>
      <c r="D22" s="114">
        <v>65191</v>
      </c>
      <c r="E22" s="114">
        <v>126557</v>
      </c>
      <c r="F22" s="114">
        <v>34477</v>
      </c>
      <c r="G22" s="114">
        <v>17398</v>
      </c>
      <c r="H22" s="114">
        <v>50222</v>
      </c>
      <c r="I22" s="115">
        <v>37453</v>
      </c>
      <c r="J22" s="114">
        <v>28272</v>
      </c>
      <c r="K22" s="114">
        <v>9181</v>
      </c>
      <c r="L22" s="422">
        <v>10915</v>
      </c>
      <c r="M22" s="423">
        <v>11947</v>
      </c>
    </row>
    <row r="23" spans="1:13" ht="11.1" customHeight="1" x14ac:dyDescent="0.2">
      <c r="A23" s="421" t="s">
        <v>387</v>
      </c>
      <c r="B23" s="115">
        <v>161392</v>
      </c>
      <c r="C23" s="114">
        <v>96059</v>
      </c>
      <c r="D23" s="114">
        <v>65333</v>
      </c>
      <c r="E23" s="114">
        <v>126492</v>
      </c>
      <c r="F23" s="114">
        <v>34640</v>
      </c>
      <c r="G23" s="114">
        <v>16612</v>
      </c>
      <c r="H23" s="114">
        <v>51056</v>
      </c>
      <c r="I23" s="115">
        <v>38169</v>
      </c>
      <c r="J23" s="114">
        <v>28909</v>
      </c>
      <c r="K23" s="114">
        <v>9260</v>
      </c>
      <c r="L23" s="422">
        <v>8849</v>
      </c>
      <c r="M23" s="423">
        <v>9578</v>
      </c>
    </row>
    <row r="24" spans="1:13" ht="11.1" customHeight="1" x14ac:dyDescent="0.2">
      <c r="A24" s="421" t="s">
        <v>388</v>
      </c>
      <c r="B24" s="115">
        <v>165037</v>
      </c>
      <c r="C24" s="114">
        <v>98235</v>
      </c>
      <c r="D24" s="114">
        <v>66802</v>
      </c>
      <c r="E24" s="114">
        <v>128687</v>
      </c>
      <c r="F24" s="114">
        <v>35028</v>
      </c>
      <c r="G24" s="114">
        <v>18726</v>
      </c>
      <c r="H24" s="114">
        <v>51904</v>
      </c>
      <c r="I24" s="115">
        <v>38052</v>
      </c>
      <c r="J24" s="114">
        <v>28408</v>
      </c>
      <c r="K24" s="114">
        <v>9644</v>
      </c>
      <c r="L24" s="422">
        <v>16187</v>
      </c>
      <c r="M24" s="423">
        <v>13146</v>
      </c>
    </row>
    <row r="25" spans="1:13" s="110" customFormat="1" ht="11.1" customHeight="1" x14ac:dyDescent="0.2">
      <c r="A25" s="421" t="s">
        <v>389</v>
      </c>
      <c r="B25" s="115">
        <v>164399</v>
      </c>
      <c r="C25" s="114">
        <v>97680</v>
      </c>
      <c r="D25" s="114">
        <v>66719</v>
      </c>
      <c r="E25" s="114">
        <v>127848</v>
      </c>
      <c r="F25" s="114">
        <v>35209</v>
      </c>
      <c r="G25" s="114">
        <v>17963</v>
      </c>
      <c r="H25" s="114">
        <v>52356</v>
      </c>
      <c r="I25" s="115">
        <v>38324</v>
      </c>
      <c r="J25" s="114">
        <v>28749</v>
      </c>
      <c r="K25" s="114">
        <v>9575</v>
      </c>
      <c r="L25" s="422">
        <v>8963</v>
      </c>
      <c r="M25" s="423">
        <v>9912</v>
      </c>
    </row>
    <row r="26" spans="1:13" ht="15" customHeight="1" x14ac:dyDescent="0.2">
      <c r="A26" s="421" t="s">
        <v>393</v>
      </c>
      <c r="B26" s="115">
        <v>163092</v>
      </c>
      <c r="C26" s="114">
        <v>96475</v>
      </c>
      <c r="D26" s="114">
        <v>66617</v>
      </c>
      <c r="E26" s="114">
        <v>126203</v>
      </c>
      <c r="F26" s="114">
        <v>35562</v>
      </c>
      <c r="G26" s="114">
        <v>17157</v>
      </c>
      <c r="H26" s="114">
        <v>52644</v>
      </c>
      <c r="I26" s="115">
        <v>38139</v>
      </c>
      <c r="J26" s="114">
        <v>28715</v>
      </c>
      <c r="K26" s="114">
        <v>9424</v>
      </c>
      <c r="L26" s="422">
        <v>12003</v>
      </c>
      <c r="M26" s="423">
        <v>12341</v>
      </c>
    </row>
    <row r="27" spans="1:13" ht="11.1" customHeight="1" x14ac:dyDescent="0.2">
      <c r="A27" s="421" t="s">
        <v>387</v>
      </c>
      <c r="B27" s="115">
        <v>163086</v>
      </c>
      <c r="C27" s="114">
        <v>96604</v>
      </c>
      <c r="D27" s="114">
        <v>66482</v>
      </c>
      <c r="E27" s="114">
        <v>125804</v>
      </c>
      <c r="F27" s="114">
        <v>36008</v>
      </c>
      <c r="G27" s="114">
        <v>16383</v>
      </c>
      <c r="H27" s="114">
        <v>53242</v>
      </c>
      <c r="I27" s="115">
        <v>38057</v>
      </c>
      <c r="J27" s="114">
        <v>28570</v>
      </c>
      <c r="K27" s="114">
        <v>9487</v>
      </c>
      <c r="L27" s="422">
        <v>10336</v>
      </c>
      <c r="M27" s="423">
        <v>10505</v>
      </c>
    </row>
    <row r="28" spans="1:13" ht="11.1" customHeight="1" x14ac:dyDescent="0.2">
      <c r="A28" s="421" t="s">
        <v>388</v>
      </c>
      <c r="B28" s="115">
        <v>165827</v>
      </c>
      <c r="C28" s="114">
        <v>98264</v>
      </c>
      <c r="D28" s="114">
        <v>67563</v>
      </c>
      <c r="E28" s="114">
        <v>129159</v>
      </c>
      <c r="F28" s="114">
        <v>36390</v>
      </c>
      <c r="G28" s="114">
        <v>18210</v>
      </c>
      <c r="H28" s="114">
        <v>53644</v>
      </c>
      <c r="I28" s="115">
        <v>37769</v>
      </c>
      <c r="J28" s="114">
        <v>27990</v>
      </c>
      <c r="K28" s="114">
        <v>9779</v>
      </c>
      <c r="L28" s="422">
        <v>15086</v>
      </c>
      <c r="M28" s="423">
        <v>12646</v>
      </c>
    </row>
    <row r="29" spans="1:13" s="110" customFormat="1" ht="11.1" customHeight="1" x14ac:dyDescent="0.2">
      <c r="A29" s="421" t="s">
        <v>389</v>
      </c>
      <c r="B29" s="115">
        <v>163938</v>
      </c>
      <c r="C29" s="114">
        <v>97686</v>
      </c>
      <c r="D29" s="114">
        <v>66252</v>
      </c>
      <c r="E29" s="114">
        <v>127698</v>
      </c>
      <c r="F29" s="114">
        <v>36169</v>
      </c>
      <c r="G29" s="114">
        <v>17482</v>
      </c>
      <c r="H29" s="114">
        <v>53675</v>
      </c>
      <c r="I29" s="115">
        <v>37372</v>
      </c>
      <c r="J29" s="114">
        <v>27789</v>
      </c>
      <c r="K29" s="114">
        <v>9583</v>
      </c>
      <c r="L29" s="422">
        <v>10054</v>
      </c>
      <c r="M29" s="423">
        <v>10404</v>
      </c>
    </row>
    <row r="30" spans="1:13" ht="15" customHeight="1" x14ac:dyDescent="0.2">
      <c r="A30" s="421" t="s">
        <v>394</v>
      </c>
      <c r="B30" s="115">
        <v>165420</v>
      </c>
      <c r="C30" s="114">
        <v>98225</v>
      </c>
      <c r="D30" s="114">
        <v>67195</v>
      </c>
      <c r="E30" s="114">
        <v>127837</v>
      </c>
      <c r="F30" s="114">
        <v>37544</v>
      </c>
      <c r="G30" s="114">
        <v>17023</v>
      </c>
      <c r="H30" s="114">
        <v>54402</v>
      </c>
      <c r="I30" s="115">
        <v>36219</v>
      </c>
      <c r="J30" s="114">
        <v>26864</v>
      </c>
      <c r="K30" s="114">
        <v>9355</v>
      </c>
      <c r="L30" s="422">
        <v>12675</v>
      </c>
      <c r="M30" s="423">
        <v>11925</v>
      </c>
    </row>
    <row r="31" spans="1:13" ht="11.1" customHeight="1" x14ac:dyDescent="0.2">
      <c r="A31" s="421" t="s">
        <v>387</v>
      </c>
      <c r="B31" s="115">
        <v>164096</v>
      </c>
      <c r="C31" s="114">
        <v>97295</v>
      </c>
      <c r="D31" s="114">
        <v>66801</v>
      </c>
      <c r="E31" s="114">
        <v>126076</v>
      </c>
      <c r="F31" s="114">
        <v>37999</v>
      </c>
      <c r="G31" s="114">
        <v>16037</v>
      </c>
      <c r="H31" s="114">
        <v>54801</v>
      </c>
      <c r="I31" s="115">
        <v>36714</v>
      </c>
      <c r="J31" s="114">
        <v>27272</v>
      </c>
      <c r="K31" s="114">
        <v>9442</v>
      </c>
      <c r="L31" s="422">
        <v>10469</v>
      </c>
      <c r="M31" s="423">
        <v>11040</v>
      </c>
    </row>
    <row r="32" spans="1:13" ht="11.1" customHeight="1" x14ac:dyDescent="0.2">
      <c r="A32" s="421" t="s">
        <v>388</v>
      </c>
      <c r="B32" s="115">
        <v>167573</v>
      </c>
      <c r="C32" s="114">
        <v>99256</v>
      </c>
      <c r="D32" s="114">
        <v>68317</v>
      </c>
      <c r="E32" s="114">
        <v>128403</v>
      </c>
      <c r="F32" s="114">
        <v>39160</v>
      </c>
      <c r="G32" s="114">
        <v>17640</v>
      </c>
      <c r="H32" s="114">
        <v>55458</v>
      </c>
      <c r="I32" s="115">
        <v>36834</v>
      </c>
      <c r="J32" s="114">
        <v>27017</v>
      </c>
      <c r="K32" s="114">
        <v>9817</v>
      </c>
      <c r="L32" s="422">
        <v>15073</v>
      </c>
      <c r="M32" s="423">
        <v>12298</v>
      </c>
    </row>
    <row r="33" spans="1:13" s="110" customFormat="1" ht="11.1" customHeight="1" x14ac:dyDescent="0.2">
      <c r="A33" s="421" t="s">
        <v>389</v>
      </c>
      <c r="B33" s="115">
        <v>167066</v>
      </c>
      <c r="C33" s="114">
        <v>98467</v>
      </c>
      <c r="D33" s="114">
        <v>68599</v>
      </c>
      <c r="E33" s="114">
        <v>127496</v>
      </c>
      <c r="F33" s="114">
        <v>39563</v>
      </c>
      <c r="G33" s="114">
        <v>16960</v>
      </c>
      <c r="H33" s="114">
        <v>55833</v>
      </c>
      <c r="I33" s="115">
        <v>36942</v>
      </c>
      <c r="J33" s="114">
        <v>27154</v>
      </c>
      <c r="K33" s="114">
        <v>9788</v>
      </c>
      <c r="L33" s="422">
        <v>9907</v>
      </c>
      <c r="M33" s="423">
        <v>10488</v>
      </c>
    </row>
    <row r="34" spans="1:13" ht="15" customHeight="1" x14ac:dyDescent="0.2">
      <c r="A34" s="421" t="s">
        <v>395</v>
      </c>
      <c r="B34" s="115">
        <v>165900</v>
      </c>
      <c r="C34" s="114">
        <v>97799</v>
      </c>
      <c r="D34" s="114">
        <v>68101</v>
      </c>
      <c r="E34" s="114">
        <v>126450</v>
      </c>
      <c r="F34" s="114">
        <v>39444</v>
      </c>
      <c r="G34" s="114">
        <v>16098</v>
      </c>
      <c r="H34" s="114">
        <v>56108</v>
      </c>
      <c r="I34" s="115">
        <v>36323</v>
      </c>
      <c r="J34" s="114">
        <v>26817</v>
      </c>
      <c r="K34" s="114">
        <v>9506</v>
      </c>
      <c r="L34" s="422">
        <v>12398</v>
      </c>
      <c r="M34" s="423">
        <v>13254</v>
      </c>
    </row>
    <row r="35" spans="1:13" ht="11.1" customHeight="1" x14ac:dyDescent="0.2">
      <c r="A35" s="421" t="s">
        <v>387</v>
      </c>
      <c r="B35" s="115">
        <v>166250</v>
      </c>
      <c r="C35" s="114">
        <v>98125</v>
      </c>
      <c r="D35" s="114">
        <v>68125</v>
      </c>
      <c r="E35" s="114">
        <v>126238</v>
      </c>
      <c r="F35" s="114">
        <v>40009</v>
      </c>
      <c r="G35" s="114">
        <v>15533</v>
      </c>
      <c r="H35" s="114">
        <v>56677</v>
      </c>
      <c r="I35" s="115">
        <v>36801</v>
      </c>
      <c r="J35" s="114">
        <v>27160</v>
      </c>
      <c r="K35" s="114">
        <v>9641</v>
      </c>
      <c r="L35" s="422">
        <v>10982</v>
      </c>
      <c r="M35" s="423">
        <v>10619</v>
      </c>
    </row>
    <row r="36" spans="1:13" ht="11.1" customHeight="1" x14ac:dyDescent="0.2">
      <c r="A36" s="421" t="s">
        <v>388</v>
      </c>
      <c r="B36" s="115">
        <v>169996</v>
      </c>
      <c r="C36" s="114">
        <v>99859</v>
      </c>
      <c r="D36" s="114">
        <v>70137</v>
      </c>
      <c r="E36" s="114">
        <v>129094</v>
      </c>
      <c r="F36" s="114">
        <v>40901</v>
      </c>
      <c r="G36" s="114">
        <v>17539</v>
      </c>
      <c r="H36" s="114">
        <v>57349</v>
      </c>
      <c r="I36" s="115">
        <v>36731</v>
      </c>
      <c r="J36" s="114">
        <v>26732</v>
      </c>
      <c r="K36" s="114">
        <v>9999</v>
      </c>
      <c r="L36" s="422">
        <v>15519</v>
      </c>
      <c r="M36" s="423">
        <v>13021</v>
      </c>
    </row>
    <row r="37" spans="1:13" s="110" customFormat="1" ht="11.1" customHeight="1" x14ac:dyDescent="0.2">
      <c r="A37" s="421" t="s">
        <v>389</v>
      </c>
      <c r="B37" s="115">
        <v>169892</v>
      </c>
      <c r="C37" s="114">
        <v>99561</v>
      </c>
      <c r="D37" s="114">
        <v>70331</v>
      </c>
      <c r="E37" s="114">
        <v>128670</v>
      </c>
      <c r="F37" s="114">
        <v>41222</v>
      </c>
      <c r="G37" s="114">
        <v>17061</v>
      </c>
      <c r="H37" s="114">
        <v>57783</v>
      </c>
      <c r="I37" s="115">
        <v>36618</v>
      </c>
      <c r="J37" s="114">
        <v>26631</v>
      </c>
      <c r="K37" s="114">
        <v>9987</v>
      </c>
      <c r="L37" s="422">
        <v>10462</v>
      </c>
      <c r="M37" s="423">
        <v>10734</v>
      </c>
    </row>
    <row r="38" spans="1:13" ht="15" customHeight="1" x14ac:dyDescent="0.2">
      <c r="A38" s="424" t="s">
        <v>396</v>
      </c>
      <c r="B38" s="115">
        <v>169916</v>
      </c>
      <c r="C38" s="114">
        <v>99590</v>
      </c>
      <c r="D38" s="114">
        <v>70326</v>
      </c>
      <c r="E38" s="114">
        <v>128229</v>
      </c>
      <c r="F38" s="114">
        <v>41687</v>
      </c>
      <c r="G38" s="114">
        <v>16427</v>
      </c>
      <c r="H38" s="114">
        <v>58292</v>
      </c>
      <c r="I38" s="115">
        <v>36141</v>
      </c>
      <c r="J38" s="114">
        <v>26363</v>
      </c>
      <c r="K38" s="114">
        <v>9778</v>
      </c>
      <c r="L38" s="422">
        <v>12526</v>
      </c>
      <c r="M38" s="423">
        <v>12449</v>
      </c>
    </row>
    <row r="39" spans="1:13" ht="11.1" customHeight="1" x14ac:dyDescent="0.2">
      <c r="A39" s="421" t="s">
        <v>387</v>
      </c>
      <c r="B39" s="115">
        <v>171054</v>
      </c>
      <c r="C39" s="114">
        <v>100717</v>
      </c>
      <c r="D39" s="114">
        <v>70337</v>
      </c>
      <c r="E39" s="114">
        <v>128674</v>
      </c>
      <c r="F39" s="114">
        <v>42380</v>
      </c>
      <c r="G39" s="114">
        <v>16122</v>
      </c>
      <c r="H39" s="114">
        <v>59140</v>
      </c>
      <c r="I39" s="115">
        <v>36148</v>
      </c>
      <c r="J39" s="114">
        <v>26265</v>
      </c>
      <c r="K39" s="114">
        <v>9883</v>
      </c>
      <c r="L39" s="422">
        <v>12837</v>
      </c>
      <c r="M39" s="423">
        <v>12034</v>
      </c>
    </row>
    <row r="40" spans="1:13" ht="11.1" customHeight="1" x14ac:dyDescent="0.2">
      <c r="A40" s="424" t="s">
        <v>388</v>
      </c>
      <c r="B40" s="115">
        <v>173978</v>
      </c>
      <c r="C40" s="114">
        <v>102677</v>
      </c>
      <c r="D40" s="114">
        <v>71301</v>
      </c>
      <c r="E40" s="114">
        <v>131098</v>
      </c>
      <c r="F40" s="114">
        <v>42880</v>
      </c>
      <c r="G40" s="114">
        <v>17923</v>
      </c>
      <c r="H40" s="114">
        <v>59609</v>
      </c>
      <c r="I40" s="115">
        <v>35970</v>
      </c>
      <c r="J40" s="114">
        <v>25712</v>
      </c>
      <c r="K40" s="114">
        <v>10258</v>
      </c>
      <c r="L40" s="422">
        <v>17048</v>
      </c>
      <c r="M40" s="423">
        <v>14300</v>
      </c>
    </row>
    <row r="41" spans="1:13" s="110" customFormat="1" ht="11.1" customHeight="1" x14ac:dyDescent="0.2">
      <c r="A41" s="421" t="s">
        <v>389</v>
      </c>
      <c r="B41" s="115">
        <v>174205</v>
      </c>
      <c r="C41" s="114">
        <v>102496</v>
      </c>
      <c r="D41" s="114">
        <v>71709</v>
      </c>
      <c r="E41" s="114">
        <v>130387</v>
      </c>
      <c r="F41" s="114">
        <v>43818</v>
      </c>
      <c r="G41" s="114">
        <v>17505</v>
      </c>
      <c r="H41" s="114">
        <v>60192</v>
      </c>
      <c r="I41" s="115">
        <v>35829</v>
      </c>
      <c r="J41" s="114">
        <v>25579</v>
      </c>
      <c r="K41" s="114">
        <v>10250</v>
      </c>
      <c r="L41" s="422">
        <v>12133</v>
      </c>
      <c r="M41" s="423">
        <v>11722</v>
      </c>
    </row>
    <row r="42" spans="1:13" ht="15" customHeight="1" x14ac:dyDescent="0.2">
      <c r="A42" s="421" t="s">
        <v>397</v>
      </c>
      <c r="B42" s="115">
        <v>173668</v>
      </c>
      <c r="C42" s="114">
        <v>102294</v>
      </c>
      <c r="D42" s="114">
        <v>71374</v>
      </c>
      <c r="E42" s="114">
        <v>129653</v>
      </c>
      <c r="F42" s="114">
        <v>44015</v>
      </c>
      <c r="G42" s="114">
        <v>16769</v>
      </c>
      <c r="H42" s="114">
        <v>60417</v>
      </c>
      <c r="I42" s="115">
        <v>35366</v>
      </c>
      <c r="J42" s="114">
        <v>25185</v>
      </c>
      <c r="K42" s="114">
        <v>10181</v>
      </c>
      <c r="L42" s="422">
        <v>13776</v>
      </c>
      <c r="M42" s="423">
        <v>14294</v>
      </c>
    </row>
    <row r="43" spans="1:13" ht="11.1" customHeight="1" x14ac:dyDescent="0.2">
      <c r="A43" s="421" t="s">
        <v>387</v>
      </c>
      <c r="B43" s="115">
        <v>173852</v>
      </c>
      <c r="C43" s="114">
        <v>102565</v>
      </c>
      <c r="D43" s="114">
        <v>71287</v>
      </c>
      <c r="E43" s="114">
        <v>129532</v>
      </c>
      <c r="F43" s="114">
        <v>44320</v>
      </c>
      <c r="G43" s="114">
        <v>16140</v>
      </c>
      <c r="H43" s="114">
        <v>60990</v>
      </c>
      <c r="I43" s="115">
        <v>35800</v>
      </c>
      <c r="J43" s="114">
        <v>25433</v>
      </c>
      <c r="K43" s="114">
        <v>10367</v>
      </c>
      <c r="L43" s="422">
        <v>12432</v>
      </c>
      <c r="M43" s="423">
        <v>12435</v>
      </c>
    </row>
    <row r="44" spans="1:13" ht="11.1" customHeight="1" x14ac:dyDescent="0.2">
      <c r="A44" s="421" t="s">
        <v>388</v>
      </c>
      <c r="B44" s="115">
        <v>177495</v>
      </c>
      <c r="C44" s="114">
        <v>105241</v>
      </c>
      <c r="D44" s="114">
        <v>72254</v>
      </c>
      <c r="E44" s="114">
        <v>133094</v>
      </c>
      <c r="F44" s="114">
        <v>44401</v>
      </c>
      <c r="G44" s="114">
        <v>17817</v>
      </c>
      <c r="H44" s="114">
        <v>61699</v>
      </c>
      <c r="I44" s="115">
        <v>35682</v>
      </c>
      <c r="J44" s="114">
        <v>24881</v>
      </c>
      <c r="K44" s="114">
        <v>10801</v>
      </c>
      <c r="L44" s="422">
        <v>18163</v>
      </c>
      <c r="M44" s="423">
        <v>15120</v>
      </c>
    </row>
    <row r="45" spans="1:13" s="110" customFormat="1" ht="11.1" customHeight="1" x14ac:dyDescent="0.2">
      <c r="A45" s="421" t="s">
        <v>389</v>
      </c>
      <c r="B45" s="115">
        <v>176874</v>
      </c>
      <c r="C45" s="114">
        <v>104743</v>
      </c>
      <c r="D45" s="114">
        <v>72131</v>
      </c>
      <c r="E45" s="114">
        <v>132092</v>
      </c>
      <c r="F45" s="114">
        <v>44782</v>
      </c>
      <c r="G45" s="114">
        <v>17517</v>
      </c>
      <c r="H45" s="114">
        <v>61865</v>
      </c>
      <c r="I45" s="115">
        <v>35630</v>
      </c>
      <c r="J45" s="114">
        <v>24805</v>
      </c>
      <c r="K45" s="114">
        <v>10825</v>
      </c>
      <c r="L45" s="422">
        <v>11912</v>
      </c>
      <c r="M45" s="423">
        <v>12260</v>
      </c>
    </row>
    <row r="46" spans="1:13" ht="15" customHeight="1" x14ac:dyDescent="0.2">
      <c r="A46" s="421" t="s">
        <v>398</v>
      </c>
      <c r="B46" s="115">
        <v>175307</v>
      </c>
      <c r="C46" s="114">
        <v>103441</v>
      </c>
      <c r="D46" s="114">
        <v>71866</v>
      </c>
      <c r="E46" s="114">
        <v>130882</v>
      </c>
      <c r="F46" s="114">
        <v>44425</v>
      </c>
      <c r="G46" s="114">
        <v>16767</v>
      </c>
      <c r="H46" s="114">
        <v>61694</v>
      </c>
      <c r="I46" s="115">
        <v>35054</v>
      </c>
      <c r="J46" s="114">
        <v>24370</v>
      </c>
      <c r="K46" s="114">
        <v>10684</v>
      </c>
      <c r="L46" s="422">
        <v>14132</v>
      </c>
      <c r="M46" s="423">
        <v>15423</v>
      </c>
    </row>
    <row r="47" spans="1:13" ht="11.1" customHeight="1" x14ac:dyDescent="0.2">
      <c r="A47" s="421" t="s">
        <v>387</v>
      </c>
      <c r="B47" s="115">
        <v>175307</v>
      </c>
      <c r="C47" s="114">
        <v>103273</v>
      </c>
      <c r="D47" s="114">
        <v>72034</v>
      </c>
      <c r="E47" s="114">
        <v>130356</v>
      </c>
      <c r="F47" s="114">
        <v>44951</v>
      </c>
      <c r="G47" s="114">
        <v>16005</v>
      </c>
      <c r="H47" s="114">
        <v>62163</v>
      </c>
      <c r="I47" s="115">
        <v>35506</v>
      </c>
      <c r="J47" s="114">
        <v>24675</v>
      </c>
      <c r="K47" s="114">
        <v>10831</v>
      </c>
      <c r="L47" s="422">
        <v>12494</v>
      </c>
      <c r="M47" s="423">
        <v>12175</v>
      </c>
    </row>
    <row r="48" spans="1:13" ht="11.1" customHeight="1" x14ac:dyDescent="0.2">
      <c r="A48" s="421" t="s">
        <v>388</v>
      </c>
      <c r="B48" s="115">
        <v>178318</v>
      </c>
      <c r="C48" s="114">
        <v>105040</v>
      </c>
      <c r="D48" s="114">
        <v>73278</v>
      </c>
      <c r="E48" s="114">
        <v>133083</v>
      </c>
      <c r="F48" s="114">
        <v>45235</v>
      </c>
      <c r="G48" s="114">
        <v>17784</v>
      </c>
      <c r="H48" s="114">
        <v>62750</v>
      </c>
      <c r="I48" s="115">
        <v>35125</v>
      </c>
      <c r="J48" s="114">
        <v>23989</v>
      </c>
      <c r="K48" s="114">
        <v>11136</v>
      </c>
      <c r="L48" s="422">
        <v>17236</v>
      </c>
      <c r="M48" s="423">
        <v>14431</v>
      </c>
    </row>
    <row r="49" spans="1:17" s="110" customFormat="1" ht="11.1" customHeight="1" x14ac:dyDescent="0.2">
      <c r="A49" s="421" t="s">
        <v>389</v>
      </c>
      <c r="B49" s="115">
        <v>178101</v>
      </c>
      <c r="C49" s="114">
        <v>104719</v>
      </c>
      <c r="D49" s="114">
        <v>73382</v>
      </c>
      <c r="E49" s="114">
        <v>132479</v>
      </c>
      <c r="F49" s="114">
        <v>45622</v>
      </c>
      <c r="G49" s="114">
        <v>17352</v>
      </c>
      <c r="H49" s="114">
        <v>63101</v>
      </c>
      <c r="I49" s="115">
        <v>35078</v>
      </c>
      <c r="J49" s="114">
        <v>23852</v>
      </c>
      <c r="K49" s="114">
        <v>11226</v>
      </c>
      <c r="L49" s="422">
        <v>11802</v>
      </c>
      <c r="M49" s="423">
        <v>12265</v>
      </c>
    </row>
    <row r="50" spans="1:17" ht="15" customHeight="1" x14ac:dyDescent="0.2">
      <c r="A50" s="421" t="s">
        <v>399</v>
      </c>
      <c r="B50" s="143">
        <v>176284</v>
      </c>
      <c r="C50" s="144">
        <v>103646</v>
      </c>
      <c r="D50" s="144">
        <v>72638</v>
      </c>
      <c r="E50" s="144">
        <v>131122</v>
      </c>
      <c r="F50" s="144">
        <v>45162</v>
      </c>
      <c r="G50" s="144">
        <v>16441</v>
      </c>
      <c r="H50" s="144">
        <v>63015</v>
      </c>
      <c r="I50" s="143">
        <v>33713</v>
      </c>
      <c r="J50" s="144">
        <v>22930</v>
      </c>
      <c r="K50" s="144">
        <v>10783</v>
      </c>
      <c r="L50" s="425">
        <v>14266</v>
      </c>
      <c r="M50" s="426">
        <v>16241</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521</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0.55730803675837248</v>
      </c>
      <c r="C6" s="479">
        <f>'Tabelle 3.3'!J11</f>
        <v>-3.8255263308039025</v>
      </c>
      <c r="D6" s="480">
        <f t="shared" ref="D6:E9" si="0">IF(OR(AND(B6&gt;=-50,B6&lt;=50),ISNUMBER(B6)=FALSE),B6,"")</f>
        <v>0.55730803675837248</v>
      </c>
      <c r="E6" s="480">
        <f t="shared" si="0"/>
        <v>-3.8255263308039025</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1.3225681822425275</v>
      </c>
      <c r="C7" s="479">
        <f>'Tabelle 3.1'!J23</f>
        <v>-3.156552267354261</v>
      </c>
      <c r="D7" s="480">
        <f t="shared" si="0"/>
        <v>1.3225681822425275</v>
      </c>
      <c r="E7" s="480">
        <f>IF(OR(AND(C7&gt;=-50,C7&lt;=50),ISNUMBER(C7)=FALSE),C7,"")</f>
        <v>-3.156552267354261</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0.55730803675837248</v>
      </c>
      <c r="C14" s="479">
        <f>'Tabelle 3.3'!J11</f>
        <v>-3.8255263308039025</v>
      </c>
      <c r="D14" s="480">
        <f>IF(OR(AND(B14&gt;=-50,B14&lt;=50),ISNUMBER(B14)=FALSE),B14,"")</f>
        <v>0.55730803675837248</v>
      </c>
      <c r="E14" s="480">
        <f>IF(OR(AND(C14&gt;=-50,C14&lt;=50),ISNUMBER(C14)=FALSE),C14,"")</f>
        <v>-3.8255263308039025</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-1.1627906976744187</v>
      </c>
      <c r="C15" s="479">
        <f>'Tabelle 3.3'!J12</f>
        <v>12.790697674418604</v>
      </c>
      <c r="D15" s="480">
        <f t="shared" ref="D15:E45" si="3">IF(OR(AND(B15&gt;=-50,B15&lt;=50),ISNUMBER(B15)=FALSE),B15,"")</f>
        <v>-1.1627906976744187</v>
      </c>
      <c r="E15" s="480">
        <f t="shared" si="3"/>
        <v>12.790697674418604</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79.698681732580042</v>
      </c>
      <c r="C16" s="479">
        <f>'Tabelle 3.3'!J13</f>
        <v>3.883495145631068</v>
      </c>
      <c r="D16" s="480" t="str">
        <f t="shared" si="3"/>
        <v/>
      </c>
      <c r="E16" s="480">
        <f t="shared" si="3"/>
        <v>3.883495145631068</v>
      </c>
      <c r="F16" s="475" t="str">
        <f t="shared" si="4"/>
        <v>&gt; 50</v>
      </c>
      <c r="G16" s="475" t="str">
        <f t="shared" si="4"/>
        <v/>
      </c>
      <c r="H16" s="481">
        <f t="shared" si="5"/>
        <v>-0.75</v>
      </c>
      <c r="I16" s="481" t="str">
        <f t="shared" si="5"/>
        <v/>
      </c>
      <c r="J16" s="475">
        <f t="shared" si="6"/>
        <v>25</v>
      </c>
      <c r="K16" s="475">
        <f t="shared" si="7"/>
        <v>45</v>
      </c>
      <c r="L16" s="475" t="e">
        <f t="shared" si="8"/>
        <v>#N/A</v>
      </c>
      <c r="M16" s="475" t="e">
        <f t="shared" si="9"/>
        <v>#N/A</v>
      </c>
      <c r="N16" s="475">
        <v>25</v>
      </c>
    </row>
    <row r="17" spans="1:14" s="474" customFormat="1" ht="15" customHeight="1" x14ac:dyDescent="0.2">
      <c r="A17" s="474">
        <v>4</v>
      </c>
      <c r="B17" s="478">
        <f>'Tabelle 2.3'!J14</f>
        <v>-8.1165689566850698</v>
      </c>
      <c r="C17" s="479">
        <f>'Tabelle 3.3'!J14</f>
        <v>-4.144385026737968</v>
      </c>
      <c r="D17" s="480">
        <f t="shared" si="3"/>
        <v>-8.1165689566850698</v>
      </c>
      <c r="E17" s="480">
        <f t="shared" si="3"/>
        <v>-4.144385026737968</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-1.9215686274509804</v>
      </c>
      <c r="C18" s="479">
        <f>'Tabelle 3.3'!J15</f>
        <v>-2.7104136947218258</v>
      </c>
      <c r="D18" s="480">
        <f t="shared" si="3"/>
        <v>-1.9215686274509804</v>
      </c>
      <c r="E18" s="480">
        <f t="shared" si="3"/>
        <v>-2.7104136947218258</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-9.8680738786279676</v>
      </c>
      <c r="C19" s="479">
        <f>'Tabelle 3.3'!J16</f>
        <v>-4.9284578696343404</v>
      </c>
      <c r="D19" s="480">
        <f t="shared" si="3"/>
        <v>-9.8680738786279676</v>
      </c>
      <c r="E19" s="480">
        <f t="shared" si="3"/>
        <v>-4.9284578696343404</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4.8042277203939464E-2</v>
      </c>
      <c r="C20" s="479">
        <f>'Tabelle 3.3'!J17</f>
        <v>-7.2289156626506026</v>
      </c>
      <c r="D20" s="480">
        <f t="shared" si="3"/>
        <v>4.8042277203939464E-2</v>
      </c>
      <c r="E20" s="480">
        <f t="shared" si="3"/>
        <v>-7.2289156626506026</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1.4893866541573824</v>
      </c>
      <c r="C21" s="479">
        <f>'Tabelle 3.3'!J18</f>
        <v>-1.7964071856287425</v>
      </c>
      <c r="D21" s="480">
        <f t="shared" si="3"/>
        <v>1.4893866541573824</v>
      </c>
      <c r="E21" s="480">
        <f t="shared" si="3"/>
        <v>-1.7964071856287425</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1.3543709243467554</v>
      </c>
      <c r="C22" s="479">
        <f>'Tabelle 3.3'!J19</f>
        <v>-6.288677036293695</v>
      </c>
      <c r="D22" s="480">
        <f t="shared" si="3"/>
        <v>1.3543709243467554</v>
      </c>
      <c r="E22" s="480">
        <f t="shared" si="3"/>
        <v>-6.288677036293695</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4.0631501652184552</v>
      </c>
      <c r="C23" s="479">
        <f>'Tabelle 3.3'!J20</f>
        <v>-1.8953752843062925</v>
      </c>
      <c r="D23" s="480">
        <f t="shared" si="3"/>
        <v>4.0631501652184552</v>
      </c>
      <c r="E23" s="480">
        <f t="shared" si="3"/>
        <v>-1.8953752843062925</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0.10101010101010101</v>
      </c>
      <c r="C24" s="479">
        <f>'Tabelle 3.3'!J21</f>
        <v>-10.173058933582787</v>
      </c>
      <c r="D24" s="480">
        <f t="shared" si="3"/>
        <v>0.10101010101010101</v>
      </c>
      <c r="E24" s="480">
        <f t="shared" si="3"/>
        <v>-10.173058933582787</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-2.014218009478673</v>
      </c>
      <c r="C25" s="479">
        <f>'Tabelle 3.3'!J22</f>
        <v>-1.1152416356877324</v>
      </c>
      <c r="D25" s="480">
        <f t="shared" si="3"/>
        <v>-2.014218009478673</v>
      </c>
      <c r="E25" s="480">
        <f t="shared" si="3"/>
        <v>-1.1152416356877324</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5.7469212921649113</v>
      </c>
      <c r="C26" s="479">
        <f>'Tabelle 3.3'!J23</f>
        <v>2.3346303501945527</v>
      </c>
      <c r="D26" s="480">
        <f t="shared" si="3"/>
        <v>5.7469212921649113</v>
      </c>
      <c r="E26" s="480">
        <f t="shared" si="3"/>
        <v>2.3346303501945527</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0.33814022874191946</v>
      </c>
      <c r="C27" s="479">
        <f>'Tabelle 3.3'!J24</f>
        <v>-0.71539657853810268</v>
      </c>
      <c r="D27" s="480">
        <f t="shared" si="3"/>
        <v>0.33814022874191946</v>
      </c>
      <c r="E27" s="480">
        <f t="shared" si="3"/>
        <v>-0.71539657853810268</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1.1475122634898389</v>
      </c>
      <c r="C28" s="479">
        <f>'Tabelle 3.3'!J25</f>
        <v>-3.3171083468541553</v>
      </c>
      <c r="D28" s="480">
        <f t="shared" si="3"/>
        <v>1.1475122634898389</v>
      </c>
      <c r="E28" s="480">
        <f t="shared" si="3"/>
        <v>-3.3171083468541553</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-10.019291053773813</v>
      </c>
      <c r="C29" s="479">
        <f>'Tabelle 3.3'!J26</f>
        <v>-12.76595744680851</v>
      </c>
      <c r="D29" s="480">
        <f t="shared" si="3"/>
        <v>-10.019291053773813</v>
      </c>
      <c r="E29" s="480">
        <f t="shared" si="3"/>
        <v>-12.76595744680851</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3.1619899014982202</v>
      </c>
      <c r="C30" s="479">
        <f>'Tabelle 3.3'!J27</f>
        <v>-8.1081081081081088</v>
      </c>
      <c r="D30" s="480">
        <f t="shared" si="3"/>
        <v>3.1619899014982202</v>
      </c>
      <c r="E30" s="480">
        <f t="shared" si="3"/>
        <v>-8.1081081081081088</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2.7735498055132757</v>
      </c>
      <c r="C31" s="479">
        <f>'Tabelle 3.3'!J28</f>
        <v>-4.1152263374485596</v>
      </c>
      <c r="D31" s="480">
        <f t="shared" si="3"/>
        <v>2.7735498055132757</v>
      </c>
      <c r="E31" s="480">
        <f t="shared" si="3"/>
        <v>-4.1152263374485596</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1.1794500723589001</v>
      </c>
      <c r="C32" s="479">
        <f>'Tabelle 3.3'!J29</f>
        <v>1.8352730528200538</v>
      </c>
      <c r="D32" s="480">
        <f t="shared" si="3"/>
        <v>1.1794500723589001</v>
      </c>
      <c r="E32" s="480">
        <f t="shared" si="3"/>
        <v>1.8352730528200538</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0.95890410958904104</v>
      </c>
      <c r="C33" s="479">
        <f>'Tabelle 3.3'!J30</f>
        <v>0.57471264367816088</v>
      </c>
      <c r="D33" s="480">
        <f t="shared" si="3"/>
        <v>0.95890410958904104</v>
      </c>
      <c r="E33" s="480">
        <f t="shared" si="3"/>
        <v>0.57471264367816088</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3.7149355572403335</v>
      </c>
      <c r="C34" s="479">
        <f>'Tabelle 3.3'!J31</f>
        <v>-3.4420289855072466</v>
      </c>
      <c r="D34" s="480">
        <f t="shared" si="3"/>
        <v>3.7149355572403335</v>
      </c>
      <c r="E34" s="480">
        <f t="shared" si="3"/>
        <v>-3.4420289855072466</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f>'Tabelle 2.3'!J32</f>
        <v>0</v>
      </c>
      <c r="C35" s="479">
        <f>'Tabelle 3.3'!J32</f>
        <v>0</v>
      </c>
      <c r="D35" s="480">
        <f t="shared" si="3"/>
        <v>0</v>
      </c>
      <c r="E35" s="480">
        <f t="shared" si="3"/>
        <v>0</v>
      </c>
      <c r="F35" s="475" t="str">
        <f t="shared" si="4"/>
        <v/>
      </c>
      <c r="G35" s="475" t="str">
        <f t="shared" si="4"/>
        <v/>
      </c>
      <c r="H35" s="481" t="str">
        <f t="shared" si="5"/>
        <v/>
      </c>
      <c r="I35" s="481" t="str">
        <f t="shared" si="5"/>
        <v/>
      </c>
      <c r="J35" s="475" t="e">
        <f t="shared" si="6"/>
        <v>#N/A</v>
      </c>
      <c r="K35" s="475" t="e">
        <f t="shared" si="7"/>
        <v>#N/A</v>
      </c>
      <c r="L35" s="475" t="e">
        <f t="shared" si="8"/>
        <v>#N/A</v>
      </c>
      <c r="M35" s="475" t="e">
        <f t="shared" si="9"/>
        <v>#N/A</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-1.1627906976744187</v>
      </c>
      <c r="C37" s="479">
        <f>'Tabelle 3.3'!J34</f>
        <v>12.790697674418604</v>
      </c>
      <c r="D37" s="480">
        <f t="shared" si="3"/>
        <v>-1.1627906976744187</v>
      </c>
      <c r="E37" s="480">
        <f t="shared" si="3"/>
        <v>12.790697674418604</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-1.3147668393782384</v>
      </c>
      <c r="C38" s="479">
        <f>'Tabelle 3.3'!J35</f>
        <v>-2.740167633784655</v>
      </c>
      <c r="D38" s="480">
        <f t="shared" si="3"/>
        <v>-1.3147668393782384</v>
      </c>
      <c r="E38" s="480">
        <f t="shared" si="3"/>
        <v>-2.740167633784655</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1.2311774152256383</v>
      </c>
      <c r="C39" s="479">
        <f>'Tabelle 3.3'!J36</f>
        <v>-3.9760246030251678</v>
      </c>
      <c r="D39" s="480">
        <f t="shared" si="3"/>
        <v>1.2311774152256383</v>
      </c>
      <c r="E39" s="480">
        <f t="shared" si="3"/>
        <v>-3.9760246030251678</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1.2311774152256383</v>
      </c>
      <c r="C45" s="479">
        <f>'Tabelle 3.3'!J36</f>
        <v>-3.9760246030251678</v>
      </c>
      <c r="D45" s="480">
        <f t="shared" si="3"/>
        <v>1.2311774152256383</v>
      </c>
      <c r="E45" s="480">
        <f t="shared" si="3"/>
        <v>-3.9760246030251678</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163092</v>
      </c>
      <c r="C51" s="486">
        <v>28715</v>
      </c>
      <c r="D51" s="486">
        <v>9424</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163086</v>
      </c>
      <c r="C52" s="486">
        <v>28570</v>
      </c>
      <c r="D52" s="486">
        <v>9487</v>
      </c>
      <c r="E52" s="487">
        <f t="shared" ref="E52:G70" si="11">IF($A$51=37802,IF(COUNTBLANK(B$51:B$70)&gt;0,#N/A,B52/B$51*100),IF(COUNTBLANK(B$51:B$75)&gt;0,#N/A,B52/B$51*100))</f>
        <v>99.996321094842173</v>
      </c>
      <c r="F52" s="487">
        <f t="shared" si="11"/>
        <v>99.49503743687967</v>
      </c>
      <c r="G52" s="487">
        <f t="shared" si="11"/>
        <v>100.66850594227503</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165827</v>
      </c>
      <c r="C53" s="486">
        <v>27990</v>
      </c>
      <c r="D53" s="486">
        <v>9779</v>
      </c>
      <c r="E53" s="487">
        <f t="shared" si="11"/>
        <v>101.67696760110859</v>
      </c>
      <c r="F53" s="487">
        <f t="shared" si="11"/>
        <v>97.475187184398393</v>
      </c>
      <c r="G53" s="487">
        <f t="shared" si="11"/>
        <v>103.7669779286927</v>
      </c>
      <c r="H53" s="488">
        <f>IF(ISERROR(L53)=TRUE,IF(MONTH(A53)=MONTH(MAX(A$51:A$75)),A53,""),"")</f>
        <v>41883</v>
      </c>
      <c r="I53" s="487">
        <f t="shared" si="12"/>
        <v>101.67696760110859</v>
      </c>
      <c r="J53" s="487">
        <f t="shared" si="10"/>
        <v>97.475187184398393</v>
      </c>
      <c r="K53" s="487">
        <f t="shared" si="10"/>
        <v>103.7669779286927</v>
      </c>
      <c r="L53" s="487" t="e">
        <f t="shared" si="13"/>
        <v>#N/A</v>
      </c>
    </row>
    <row r="54" spans="1:14" ht="15" customHeight="1" x14ac:dyDescent="0.2">
      <c r="A54" s="489" t="s">
        <v>462</v>
      </c>
      <c r="B54" s="486">
        <v>163938</v>
      </c>
      <c r="C54" s="486">
        <v>27789</v>
      </c>
      <c r="D54" s="486">
        <v>9583</v>
      </c>
      <c r="E54" s="487">
        <f t="shared" si="11"/>
        <v>100.51872562725333</v>
      </c>
      <c r="F54" s="487">
        <f t="shared" si="11"/>
        <v>96.775204596900579</v>
      </c>
      <c r="G54" s="487">
        <f t="shared" si="11"/>
        <v>101.68718166383701</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165420</v>
      </c>
      <c r="C55" s="486">
        <v>26864</v>
      </c>
      <c r="D55" s="486">
        <v>9355</v>
      </c>
      <c r="E55" s="487">
        <f t="shared" si="11"/>
        <v>101.4274152012361</v>
      </c>
      <c r="F55" s="487">
        <f t="shared" si="11"/>
        <v>93.553891694236455</v>
      </c>
      <c r="G55" s="487">
        <f t="shared" si="11"/>
        <v>99.267826825127344</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164096</v>
      </c>
      <c r="C56" s="486">
        <v>27272</v>
      </c>
      <c r="D56" s="486">
        <v>9442</v>
      </c>
      <c r="E56" s="487">
        <f t="shared" si="11"/>
        <v>100.61560346307606</v>
      </c>
      <c r="F56" s="487">
        <f t="shared" si="11"/>
        <v>94.974751871843992</v>
      </c>
      <c r="G56" s="487">
        <f t="shared" si="11"/>
        <v>100.19100169779287</v>
      </c>
      <c r="H56" s="488" t="str">
        <f t="shared" si="14"/>
        <v/>
      </c>
      <c r="I56" s="487" t="str">
        <f t="shared" si="12"/>
        <v/>
      </c>
      <c r="J56" s="487" t="str">
        <f t="shared" si="10"/>
        <v/>
      </c>
      <c r="K56" s="487" t="str">
        <f t="shared" si="10"/>
        <v/>
      </c>
      <c r="L56" s="487" t="e">
        <f t="shared" si="13"/>
        <v>#N/A</v>
      </c>
    </row>
    <row r="57" spans="1:14" ht="15" customHeight="1" x14ac:dyDescent="0.2">
      <c r="A57" s="489">
        <v>42248</v>
      </c>
      <c r="B57" s="486">
        <v>167573</v>
      </c>
      <c r="C57" s="486">
        <v>27017</v>
      </c>
      <c r="D57" s="486">
        <v>9817</v>
      </c>
      <c r="E57" s="487">
        <f t="shared" si="11"/>
        <v>102.74752900203565</v>
      </c>
      <c r="F57" s="487">
        <f t="shared" si="11"/>
        <v>94.086714260839287</v>
      </c>
      <c r="G57" s="487">
        <f t="shared" si="11"/>
        <v>104.17020373514431</v>
      </c>
      <c r="H57" s="488">
        <f t="shared" si="14"/>
        <v>42248</v>
      </c>
      <c r="I57" s="487">
        <f t="shared" si="12"/>
        <v>102.74752900203565</v>
      </c>
      <c r="J57" s="487">
        <f t="shared" si="10"/>
        <v>94.086714260839287</v>
      </c>
      <c r="K57" s="487">
        <f t="shared" si="10"/>
        <v>104.17020373514431</v>
      </c>
      <c r="L57" s="487" t="e">
        <f t="shared" si="13"/>
        <v>#N/A</v>
      </c>
    </row>
    <row r="58" spans="1:14" ht="15" customHeight="1" x14ac:dyDescent="0.2">
      <c r="A58" s="489" t="s">
        <v>465</v>
      </c>
      <c r="B58" s="486">
        <v>167066</v>
      </c>
      <c r="C58" s="486">
        <v>27154</v>
      </c>
      <c r="D58" s="486">
        <v>9788</v>
      </c>
      <c r="E58" s="487">
        <f t="shared" si="11"/>
        <v>102.43666151619945</v>
      </c>
      <c r="F58" s="487">
        <f t="shared" si="11"/>
        <v>94.563816820477101</v>
      </c>
      <c r="G58" s="487">
        <f t="shared" si="11"/>
        <v>103.86247877758915</v>
      </c>
      <c r="H58" s="488" t="str">
        <f t="shared" si="14"/>
        <v/>
      </c>
      <c r="I58" s="487" t="str">
        <f t="shared" si="12"/>
        <v/>
      </c>
      <c r="J58" s="487" t="str">
        <f t="shared" si="10"/>
        <v/>
      </c>
      <c r="K58" s="487" t="str">
        <f t="shared" si="10"/>
        <v/>
      </c>
      <c r="L58" s="487" t="e">
        <f t="shared" si="13"/>
        <v>#N/A</v>
      </c>
    </row>
    <row r="59" spans="1:14" ht="15" customHeight="1" x14ac:dyDescent="0.2">
      <c r="A59" s="489" t="s">
        <v>466</v>
      </c>
      <c r="B59" s="486">
        <v>165900</v>
      </c>
      <c r="C59" s="486">
        <v>26817</v>
      </c>
      <c r="D59" s="486">
        <v>9506</v>
      </c>
      <c r="E59" s="487">
        <f t="shared" si="11"/>
        <v>101.72172761386211</v>
      </c>
      <c r="F59" s="487">
        <f t="shared" si="11"/>
        <v>93.390214173776769</v>
      </c>
      <c r="G59" s="487">
        <f t="shared" si="11"/>
        <v>100.87011884550085</v>
      </c>
      <c r="H59" s="488" t="str">
        <f t="shared" si="14"/>
        <v/>
      </c>
      <c r="I59" s="487" t="str">
        <f t="shared" si="12"/>
        <v/>
      </c>
      <c r="J59" s="487" t="str">
        <f t="shared" si="10"/>
        <v/>
      </c>
      <c r="K59" s="487" t="str">
        <f t="shared" si="10"/>
        <v/>
      </c>
      <c r="L59" s="487" t="e">
        <f t="shared" si="13"/>
        <v>#N/A</v>
      </c>
    </row>
    <row r="60" spans="1:14" ht="15" customHeight="1" x14ac:dyDescent="0.2">
      <c r="A60" s="489" t="s">
        <v>467</v>
      </c>
      <c r="B60" s="486">
        <v>166250</v>
      </c>
      <c r="C60" s="486">
        <v>27160</v>
      </c>
      <c r="D60" s="486">
        <v>9641</v>
      </c>
      <c r="E60" s="487">
        <f t="shared" si="11"/>
        <v>101.93633041473524</v>
      </c>
      <c r="F60" s="487">
        <f t="shared" si="11"/>
        <v>94.584711823088981</v>
      </c>
      <c r="G60" s="487">
        <f t="shared" si="11"/>
        <v>102.30263157894737</v>
      </c>
      <c r="H60" s="488" t="str">
        <f t="shared" si="14"/>
        <v/>
      </c>
      <c r="I60" s="487" t="str">
        <f t="shared" si="12"/>
        <v/>
      </c>
      <c r="J60" s="487" t="str">
        <f t="shared" si="10"/>
        <v/>
      </c>
      <c r="K60" s="487" t="str">
        <f t="shared" si="10"/>
        <v/>
      </c>
      <c r="L60" s="487" t="e">
        <f t="shared" si="13"/>
        <v>#N/A</v>
      </c>
    </row>
    <row r="61" spans="1:14" ht="15" customHeight="1" x14ac:dyDescent="0.2">
      <c r="A61" s="489">
        <v>42614</v>
      </c>
      <c r="B61" s="486">
        <v>169996</v>
      </c>
      <c r="C61" s="486">
        <v>26732</v>
      </c>
      <c r="D61" s="486">
        <v>9999</v>
      </c>
      <c r="E61" s="487">
        <f t="shared" si="11"/>
        <v>104.23319353493734</v>
      </c>
      <c r="F61" s="487">
        <f t="shared" si="11"/>
        <v>93.09420163677521</v>
      </c>
      <c r="G61" s="487">
        <f t="shared" si="11"/>
        <v>106.10144312393888</v>
      </c>
      <c r="H61" s="488">
        <f t="shared" si="14"/>
        <v>42614</v>
      </c>
      <c r="I61" s="487">
        <f t="shared" si="12"/>
        <v>104.23319353493734</v>
      </c>
      <c r="J61" s="487">
        <f t="shared" si="10"/>
        <v>93.09420163677521</v>
      </c>
      <c r="K61" s="487">
        <f t="shared" si="10"/>
        <v>106.10144312393888</v>
      </c>
      <c r="L61" s="487" t="e">
        <f t="shared" si="13"/>
        <v>#N/A</v>
      </c>
    </row>
    <row r="62" spans="1:14" ht="15" customHeight="1" x14ac:dyDescent="0.2">
      <c r="A62" s="489" t="s">
        <v>468</v>
      </c>
      <c r="B62" s="486">
        <v>169892</v>
      </c>
      <c r="C62" s="486">
        <v>26631</v>
      </c>
      <c r="D62" s="486">
        <v>9987</v>
      </c>
      <c r="E62" s="487">
        <f t="shared" si="11"/>
        <v>104.16942584553503</v>
      </c>
      <c r="F62" s="487">
        <f t="shared" si="11"/>
        <v>92.742469092808633</v>
      </c>
      <c r="G62" s="487">
        <f t="shared" si="11"/>
        <v>105.97410865874363</v>
      </c>
      <c r="H62" s="488" t="str">
        <f t="shared" si="14"/>
        <v/>
      </c>
      <c r="I62" s="487" t="str">
        <f t="shared" si="12"/>
        <v/>
      </c>
      <c r="J62" s="487" t="str">
        <f t="shared" si="10"/>
        <v/>
      </c>
      <c r="K62" s="487" t="str">
        <f t="shared" si="10"/>
        <v/>
      </c>
      <c r="L62" s="487" t="e">
        <f t="shared" si="13"/>
        <v>#N/A</v>
      </c>
    </row>
    <row r="63" spans="1:14" ht="15" customHeight="1" x14ac:dyDescent="0.2">
      <c r="A63" s="489" t="s">
        <v>469</v>
      </c>
      <c r="B63" s="486">
        <v>169916</v>
      </c>
      <c r="C63" s="486">
        <v>26363</v>
      </c>
      <c r="D63" s="486">
        <v>9778</v>
      </c>
      <c r="E63" s="487">
        <f t="shared" si="11"/>
        <v>104.18414146616632</v>
      </c>
      <c r="F63" s="487">
        <f t="shared" si="11"/>
        <v>91.809158976144872</v>
      </c>
      <c r="G63" s="487">
        <f t="shared" si="11"/>
        <v>103.75636672325976</v>
      </c>
      <c r="H63" s="488" t="str">
        <f t="shared" si="14"/>
        <v/>
      </c>
      <c r="I63" s="487" t="str">
        <f t="shared" si="12"/>
        <v/>
      </c>
      <c r="J63" s="487" t="str">
        <f t="shared" si="10"/>
        <v/>
      </c>
      <c r="K63" s="487" t="str">
        <f t="shared" si="10"/>
        <v/>
      </c>
      <c r="L63" s="487" t="e">
        <f t="shared" si="13"/>
        <v>#N/A</v>
      </c>
    </row>
    <row r="64" spans="1:14" ht="15" customHeight="1" x14ac:dyDescent="0.2">
      <c r="A64" s="489" t="s">
        <v>470</v>
      </c>
      <c r="B64" s="486">
        <v>171054</v>
      </c>
      <c r="C64" s="486">
        <v>26265</v>
      </c>
      <c r="D64" s="486">
        <v>9883</v>
      </c>
      <c r="E64" s="487">
        <f t="shared" si="11"/>
        <v>104.88190714443381</v>
      </c>
      <c r="F64" s="487">
        <f t="shared" si="11"/>
        <v>91.467873933484242</v>
      </c>
      <c r="G64" s="487">
        <f t="shared" si="11"/>
        <v>104.87054329371817</v>
      </c>
      <c r="H64" s="488" t="str">
        <f t="shared" si="14"/>
        <v/>
      </c>
      <c r="I64" s="487" t="str">
        <f t="shared" si="12"/>
        <v/>
      </c>
      <c r="J64" s="487" t="str">
        <f t="shared" si="10"/>
        <v/>
      </c>
      <c r="K64" s="487" t="str">
        <f t="shared" si="10"/>
        <v/>
      </c>
      <c r="L64" s="487" t="e">
        <f t="shared" si="13"/>
        <v>#N/A</v>
      </c>
    </row>
    <row r="65" spans="1:12" ht="15" customHeight="1" x14ac:dyDescent="0.2">
      <c r="A65" s="489">
        <v>42979</v>
      </c>
      <c r="B65" s="486">
        <v>173978</v>
      </c>
      <c r="C65" s="486">
        <v>25712</v>
      </c>
      <c r="D65" s="486">
        <v>10258</v>
      </c>
      <c r="E65" s="487">
        <f t="shared" si="11"/>
        <v>106.67476025801388</v>
      </c>
      <c r="F65" s="487">
        <f t="shared" si="11"/>
        <v>89.542051192756404</v>
      </c>
      <c r="G65" s="487">
        <f t="shared" si="11"/>
        <v>108.84974533106961</v>
      </c>
      <c r="H65" s="488">
        <f t="shared" si="14"/>
        <v>42979</v>
      </c>
      <c r="I65" s="487">
        <f t="shared" si="12"/>
        <v>106.67476025801388</v>
      </c>
      <c r="J65" s="487">
        <f t="shared" si="10"/>
        <v>89.542051192756404</v>
      </c>
      <c r="K65" s="487">
        <f t="shared" si="10"/>
        <v>108.84974533106961</v>
      </c>
      <c r="L65" s="487" t="e">
        <f t="shared" si="13"/>
        <v>#N/A</v>
      </c>
    </row>
    <row r="66" spans="1:12" ht="15" customHeight="1" x14ac:dyDescent="0.2">
      <c r="A66" s="489" t="s">
        <v>471</v>
      </c>
      <c r="B66" s="486">
        <v>174205</v>
      </c>
      <c r="C66" s="486">
        <v>25579</v>
      </c>
      <c r="D66" s="486">
        <v>10250</v>
      </c>
      <c r="E66" s="487">
        <f t="shared" si="11"/>
        <v>106.8139455031516</v>
      </c>
      <c r="F66" s="487">
        <f t="shared" si="11"/>
        <v>89.078878634859819</v>
      </c>
      <c r="G66" s="487">
        <f t="shared" si="11"/>
        <v>108.76485568760611</v>
      </c>
      <c r="H66" s="488" t="str">
        <f t="shared" si="14"/>
        <v/>
      </c>
      <c r="I66" s="487" t="str">
        <f t="shared" si="12"/>
        <v/>
      </c>
      <c r="J66" s="487" t="str">
        <f t="shared" si="10"/>
        <v/>
      </c>
      <c r="K66" s="487" t="str">
        <f t="shared" si="10"/>
        <v/>
      </c>
      <c r="L66" s="487" t="e">
        <f t="shared" si="13"/>
        <v>#N/A</v>
      </c>
    </row>
    <row r="67" spans="1:12" ht="15" customHeight="1" x14ac:dyDescent="0.2">
      <c r="A67" s="489" t="s">
        <v>472</v>
      </c>
      <c r="B67" s="486">
        <v>173668</v>
      </c>
      <c r="C67" s="486">
        <v>25185</v>
      </c>
      <c r="D67" s="486">
        <v>10181</v>
      </c>
      <c r="E67" s="487">
        <f t="shared" si="11"/>
        <v>106.48468349152624</v>
      </c>
      <c r="F67" s="487">
        <f t="shared" si="11"/>
        <v>87.706773463346693</v>
      </c>
      <c r="G67" s="487">
        <f t="shared" si="11"/>
        <v>108.03268251273343</v>
      </c>
      <c r="H67" s="488" t="str">
        <f t="shared" si="14"/>
        <v/>
      </c>
      <c r="I67" s="487" t="str">
        <f t="shared" si="12"/>
        <v/>
      </c>
      <c r="J67" s="487" t="str">
        <f t="shared" si="12"/>
        <v/>
      </c>
      <c r="K67" s="487" t="str">
        <f t="shared" si="12"/>
        <v/>
      </c>
      <c r="L67" s="487" t="e">
        <f t="shared" si="13"/>
        <v>#N/A</v>
      </c>
    </row>
    <row r="68" spans="1:12" ht="15" customHeight="1" x14ac:dyDescent="0.2">
      <c r="A68" s="489" t="s">
        <v>473</v>
      </c>
      <c r="B68" s="486">
        <v>173852</v>
      </c>
      <c r="C68" s="486">
        <v>25433</v>
      </c>
      <c r="D68" s="486">
        <v>10367</v>
      </c>
      <c r="E68" s="487">
        <f t="shared" si="11"/>
        <v>106.59750324969957</v>
      </c>
      <c r="F68" s="487">
        <f t="shared" si="11"/>
        <v>88.570433571304193</v>
      </c>
      <c r="G68" s="487">
        <f t="shared" si="11"/>
        <v>110.00636672325976</v>
      </c>
      <c r="H68" s="488" t="str">
        <f t="shared" si="14"/>
        <v/>
      </c>
      <c r="I68" s="487" t="str">
        <f t="shared" si="12"/>
        <v/>
      </c>
      <c r="J68" s="487" t="str">
        <f t="shared" si="12"/>
        <v/>
      </c>
      <c r="K68" s="487" t="str">
        <f t="shared" si="12"/>
        <v/>
      </c>
      <c r="L68" s="487" t="e">
        <f t="shared" si="13"/>
        <v>#N/A</v>
      </c>
    </row>
    <row r="69" spans="1:12" ht="15" customHeight="1" x14ac:dyDescent="0.2">
      <c r="A69" s="489">
        <v>43344</v>
      </c>
      <c r="B69" s="486">
        <v>177495</v>
      </c>
      <c r="C69" s="486">
        <v>24881</v>
      </c>
      <c r="D69" s="486">
        <v>10801</v>
      </c>
      <c r="E69" s="487">
        <f t="shared" si="11"/>
        <v>108.831211831359</v>
      </c>
      <c r="F69" s="487">
        <f t="shared" si="11"/>
        <v>86.648093331011665</v>
      </c>
      <c r="G69" s="487">
        <f t="shared" si="11"/>
        <v>114.6116298811545</v>
      </c>
      <c r="H69" s="488">
        <f t="shared" si="14"/>
        <v>43344</v>
      </c>
      <c r="I69" s="487">
        <f t="shared" si="12"/>
        <v>108.831211831359</v>
      </c>
      <c r="J69" s="487">
        <f t="shared" si="12"/>
        <v>86.648093331011665</v>
      </c>
      <c r="K69" s="487">
        <f t="shared" si="12"/>
        <v>114.6116298811545</v>
      </c>
      <c r="L69" s="487" t="e">
        <f t="shared" si="13"/>
        <v>#N/A</v>
      </c>
    </row>
    <row r="70" spans="1:12" ht="15" customHeight="1" x14ac:dyDescent="0.2">
      <c r="A70" s="489" t="s">
        <v>474</v>
      </c>
      <c r="B70" s="486">
        <v>176874</v>
      </c>
      <c r="C70" s="486">
        <v>24805</v>
      </c>
      <c r="D70" s="486">
        <v>10825</v>
      </c>
      <c r="E70" s="487">
        <f t="shared" si="11"/>
        <v>108.45044514752409</v>
      </c>
      <c r="F70" s="487">
        <f t="shared" si="11"/>
        <v>86.383423297927905</v>
      </c>
      <c r="G70" s="487">
        <f t="shared" si="11"/>
        <v>114.86629881154499</v>
      </c>
      <c r="H70" s="488" t="str">
        <f t="shared" si="14"/>
        <v/>
      </c>
      <c r="I70" s="487" t="str">
        <f t="shared" si="12"/>
        <v/>
      </c>
      <c r="J70" s="487" t="str">
        <f t="shared" si="12"/>
        <v/>
      </c>
      <c r="K70" s="487" t="str">
        <f t="shared" si="12"/>
        <v/>
      </c>
      <c r="L70" s="487" t="e">
        <f t="shared" si="13"/>
        <v>#N/A</v>
      </c>
    </row>
    <row r="71" spans="1:12" ht="15" customHeight="1" x14ac:dyDescent="0.2">
      <c r="A71" s="489" t="s">
        <v>475</v>
      </c>
      <c r="B71" s="486">
        <v>175307</v>
      </c>
      <c r="C71" s="486">
        <v>24370</v>
      </c>
      <c r="D71" s="486">
        <v>10684</v>
      </c>
      <c r="E71" s="490">
        <f t="shared" ref="E71:G75" si="15">IF($A$51=37802,IF(COUNTBLANK(B$51:B$70)&gt;0,#N/A,IF(ISBLANK(B71)=FALSE,B71/B$51*100,#N/A)),IF(COUNTBLANK(B$51:B$75)&gt;0,#N/A,B71/B$51*100))</f>
        <v>107.48963775047213</v>
      </c>
      <c r="F71" s="490">
        <f t="shared" si="15"/>
        <v>84.868535608566958</v>
      </c>
      <c r="G71" s="490">
        <f t="shared" si="15"/>
        <v>113.37011884550085</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175307</v>
      </c>
      <c r="C72" s="486">
        <v>24675</v>
      </c>
      <c r="D72" s="486">
        <v>10831</v>
      </c>
      <c r="E72" s="490">
        <f t="shared" si="15"/>
        <v>107.48963775047213</v>
      </c>
      <c r="F72" s="490">
        <f t="shared" si="15"/>
        <v>85.930698241337282</v>
      </c>
      <c r="G72" s="490">
        <f t="shared" si="15"/>
        <v>114.9299660441426</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178318</v>
      </c>
      <c r="C73" s="486">
        <v>23989</v>
      </c>
      <c r="D73" s="486">
        <v>11136</v>
      </c>
      <c r="E73" s="490">
        <f t="shared" si="15"/>
        <v>109.33583498884065</v>
      </c>
      <c r="F73" s="490">
        <f t="shared" si="15"/>
        <v>83.541702942712874</v>
      </c>
      <c r="G73" s="490">
        <f t="shared" si="15"/>
        <v>118.16638370118847</v>
      </c>
      <c r="H73" s="491">
        <f>IF(A$51=37802,IF(ISERROR(L73)=TRUE,IF(ISBLANK(A73)=FALSE,IF(MONTH(A73)=MONTH(MAX(A$51:A$75)),A73,""),""),""),IF(ISERROR(L73)=TRUE,IF(MONTH(A73)=MONTH(MAX(A$51:A$75)),A73,""),""))</f>
        <v>43709</v>
      </c>
      <c r="I73" s="487">
        <f t="shared" si="12"/>
        <v>109.33583498884065</v>
      </c>
      <c r="J73" s="487">
        <f t="shared" si="12"/>
        <v>83.541702942712874</v>
      </c>
      <c r="K73" s="487">
        <f t="shared" si="12"/>
        <v>118.16638370118847</v>
      </c>
      <c r="L73" s="487" t="e">
        <f t="shared" si="13"/>
        <v>#N/A</v>
      </c>
    </row>
    <row r="74" spans="1:12" ht="15" customHeight="1" x14ac:dyDescent="0.2">
      <c r="A74" s="489" t="s">
        <v>477</v>
      </c>
      <c r="B74" s="486">
        <v>178101</v>
      </c>
      <c r="C74" s="486">
        <v>23852</v>
      </c>
      <c r="D74" s="486">
        <v>11226</v>
      </c>
      <c r="E74" s="490">
        <f t="shared" si="15"/>
        <v>109.20278125229932</v>
      </c>
      <c r="F74" s="490">
        <f t="shared" si="15"/>
        <v>83.064600383075046</v>
      </c>
      <c r="G74" s="490">
        <f t="shared" si="15"/>
        <v>119.1213921901528</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176284</v>
      </c>
      <c r="C75" s="492">
        <v>22930</v>
      </c>
      <c r="D75" s="492">
        <v>10783</v>
      </c>
      <c r="E75" s="490">
        <f t="shared" si="15"/>
        <v>108.08868614033797</v>
      </c>
      <c r="F75" s="490">
        <f t="shared" si="15"/>
        <v>79.853734981716869</v>
      </c>
      <c r="G75" s="490">
        <f t="shared" si="15"/>
        <v>114.42062818336163</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109.33583498884065</v>
      </c>
      <c r="J77" s="487">
        <f>IF(J75&lt;&gt;"",J75,IF(J74&lt;&gt;"",J74,IF(J73&lt;&gt;"",J73,IF(J72&lt;&gt;"",J72,IF(J71&lt;&gt;"",J71,IF(J70&lt;&gt;"",J70,""))))))</f>
        <v>83.541702942712874</v>
      </c>
      <c r="K77" s="487">
        <f>IF(K75&lt;&gt;"",K75,IF(K74&lt;&gt;"",K74,IF(K73&lt;&gt;"",K73,IF(K72&lt;&gt;"",K72,IF(K71&lt;&gt;"",K71,IF(K70&lt;&gt;"",K70,""))))))</f>
        <v>118.16638370118847</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+9,3%</v>
      </c>
      <c r="J79" s="487" t="str">
        <f>"GeB - ausschließlich: "&amp;IF(J77&gt;100,"+","")&amp;TEXT(J77-100,"0,0")&amp;"%"</f>
        <v>GeB - ausschließlich: -16,5%</v>
      </c>
      <c r="K79" s="487" t="str">
        <f>"GeB - im Nebenjob: "&amp;IF(K77&gt;100,"+","")&amp;TEXT(K77-100,"0,0")&amp;"%"</f>
        <v>GeB - im Nebenjob: +18,2%</v>
      </c>
    </row>
    <row r="81" spans="9:9" ht="15" customHeight="1" x14ac:dyDescent="0.2">
      <c r="I81" s="487" t="str">
        <f>IF(ISERROR(HLOOKUP(1,I$78:K$79,2,FALSE)),"",HLOOKUP(1,I$78:K$79,2,FALSE))</f>
        <v>GeB - im Nebenjob: +18,2%</v>
      </c>
    </row>
    <row r="82" spans="9:9" ht="15" customHeight="1" x14ac:dyDescent="0.2">
      <c r="I82" s="487" t="str">
        <f>IF(ISERROR(HLOOKUP(2,I$78:K$79,2,FALSE)),"",HLOOKUP(2,I$78:K$79,2,FALSE))</f>
        <v>SvB: +9,3%</v>
      </c>
    </row>
    <row r="83" spans="9:9" ht="15" customHeight="1" x14ac:dyDescent="0.2">
      <c r="I83" s="487" t="str">
        <f>IF(ISERROR(HLOOKUP(3,I$78:K$79,2,FALSE)),"",HLOOKUP(3,I$78:K$79,2,FALSE))</f>
        <v>GeB - ausschließlich: -16,5%</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176284</v>
      </c>
      <c r="E12" s="114">
        <v>178101</v>
      </c>
      <c r="F12" s="114">
        <v>178318</v>
      </c>
      <c r="G12" s="114">
        <v>175307</v>
      </c>
      <c r="H12" s="114">
        <v>175307</v>
      </c>
      <c r="I12" s="115">
        <v>977</v>
      </c>
      <c r="J12" s="116">
        <v>0.55730803675837248</v>
      </c>
      <c r="N12" s="117"/>
    </row>
    <row r="13" spans="1:15" s="110" customFormat="1" ht="13.5" customHeight="1" x14ac:dyDescent="0.2">
      <c r="A13" s="118" t="s">
        <v>105</v>
      </c>
      <c r="B13" s="119" t="s">
        <v>106</v>
      </c>
      <c r="C13" s="113">
        <v>58.79489914002405</v>
      </c>
      <c r="D13" s="114">
        <v>103646</v>
      </c>
      <c r="E13" s="114">
        <v>104719</v>
      </c>
      <c r="F13" s="114">
        <v>105040</v>
      </c>
      <c r="G13" s="114">
        <v>103273</v>
      </c>
      <c r="H13" s="114">
        <v>103441</v>
      </c>
      <c r="I13" s="115">
        <v>205</v>
      </c>
      <c r="J13" s="116">
        <v>0.19818060536924431</v>
      </c>
    </row>
    <row r="14" spans="1:15" s="110" customFormat="1" ht="13.5" customHeight="1" x14ac:dyDescent="0.2">
      <c r="A14" s="120"/>
      <c r="B14" s="119" t="s">
        <v>107</v>
      </c>
      <c r="C14" s="113">
        <v>41.20510085997595</v>
      </c>
      <c r="D14" s="114">
        <v>72638</v>
      </c>
      <c r="E14" s="114">
        <v>73382</v>
      </c>
      <c r="F14" s="114">
        <v>73278</v>
      </c>
      <c r="G14" s="114">
        <v>72034</v>
      </c>
      <c r="H14" s="114">
        <v>71866</v>
      </c>
      <c r="I14" s="115">
        <v>772</v>
      </c>
      <c r="J14" s="116">
        <v>1.0742214677316115</v>
      </c>
    </row>
    <row r="15" spans="1:15" s="110" customFormat="1" ht="13.5" customHeight="1" x14ac:dyDescent="0.2">
      <c r="A15" s="118" t="s">
        <v>105</v>
      </c>
      <c r="B15" s="121" t="s">
        <v>108</v>
      </c>
      <c r="C15" s="113">
        <v>9.3264278096707578</v>
      </c>
      <c r="D15" s="114">
        <v>16441</v>
      </c>
      <c r="E15" s="114">
        <v>17352</v>
      </c>
      <c r="F15" s="114">
        <v>17784</v>
      </c>
      <c r="G15" s="114">
        <v>16005</v>
      </c>
      <c r="H15" s="114">
        <v>16767</v>
      </c>
      <c r="I15" s="115">
        <v>-326</v>
      </c>
      <c r="J15" s="116">
        <v>-1.9442953420409137</v>
      </c>
    </row>
    <row r="16" spans="1:15" s="110" customFormat="1" ht="13.5" customHeight="1" x14ac:dyDescent="0.2">
      <c r="A16" s="118"/>
      <c r="B16" s="121" t="s">
        <v>109</v>
      </c>
      <c r="C16" s="113">
        <v>67.536475233146518</v>
      </c>
      <c r="D16" s="114">
        <v>119056</v>
      </c>
      <c r="E16" s="114">
        <v>120079</v>
      </c>
      <c r="F16" s="114">
        <v>120326</v>
      </c>
      <c r="G16" s="114">
        <v>119700</v>
      </c>
      <c r="H16" s="114">
        <v>119472</v>
      </c>
      <c r="I16" s="115">
        <v>-416</v>
      </c>
      <c r="J16" s="116">
        <v>-0.34819874112762822</v>
      </c>
    </row>
    <row r="17" spans="1:10" s="110" customFormat="1" ht="13.5" customHeight="1" x14ac:dyDescent="0.2">
      <c r="A17" s="118"/>
      <c r="B17" s="121" t="s">
        <v>110</v>
      </c>
      <c r="C17" s="113">
        <v>22.048512627351318</v>
      </c>
      <c r="D17" s="114">
        <v>38868</v>
      </c>
      <c r="E17" s="114">
        <v>38778</v>
      </c>
      <c r="F17" s="114">
        <v>38352</v>
      </c>
      <c r="G17" s="114">
        <v>37856</v>
      </c>
      <c r="H17" s="114">
        <v>37381</v>
      </c>
      <c r="I17" s="115">
        <v>1487</v>
      </c>
      <c r="J17" s="116">
        <v>3.9779567159787059</v>
      </c>
    </row>
    <row r="18" spans="1:10" s="110" customFormat="1" ht="13.5" customHeight="1" x14ac:dyDescent="0.2">
      <c r="A18" s="120"/>
      <c r="B18" s="121" t="s">
        <v>111</v>
      </c>
      <c r="C18" s="113">
        <v>1.0885843298314084</v>
      </c>
      <c r="D18" s="114">
        <v>1919</v>
      </c>
      <c r="E18" s="114">
        <v>1892</v>
      </c>
      <c r="F18" s="114">
        <v>1856</v>
      </c>
      <c r="G18" s="114">
        <v>1746</v>
      </c>
      <c r="H18" s="114">
        <v>1687</v>
      </c>
      <c r="I18" s="115">
        <v>232</v>
      </c>
      <c r="J18" s="116">
        <v>13.752222880853587</v>
      </c>
    </row>
    <row r="19" spans="1:10" s="110" customFormat="1" ht="13.5" customHeight="1" x14ac:dyDescent="0.2">
      <c r="A19" s="120"/>
      <c r="B19" s="121" t="s">
        <v>112</v>
      </c>
      <c r="C19" s="113">
        <v>0.40389371695672893</v>
      </c>
      <c r="D19" s="114">
        <v>712</v>
      </c>
      <c r="E19" s="114">
        <v>671</v>
      </c>
      <c r="F19" s="114">
        <v>694</v>
      </c>
      <c r="G19" s="114">
        <v>591</v>
      </c>
      <c r="H19" s="114">
        <v>565</v>
      </c>
      <c r="I19" s="115">
        <v>147</v>
      </c>
      <c r="J19" s="116">
        <v>26.017699115044248</v>
      </c>
    </row>
    <row r="20" spans="1:10" s="110" customFormat="1" ht="13.5" customHeight="1" x14ac:dyDescent="0.2">
      <c r="A20" s="118" t="s">
        <v>113</v>
      </c>
      <c r="B20" s="122" t="s">
        <v>114</v>
      </c>
      <c r="C20" s="113">
        <v>74.381112296067712</v>
      </c>
      <c r="D20" s="114">
        <v>131122</v>
      </c>
      <c r="E20" s="114">
        <v>132479</v>
      </c>
      <c r="F20" s="114">
        <v>133083</v>
      </c>
      <c r="G20" s="114">
        <v>130356</v>
      </c>
      <c r="H20" s="114">
        <v>130882</v>
      </c>
      <c r="I20" s="115">
        <v>240</v>
      </c>
      <c r="J20" s="116">
        <v>0.1833712810012072</v>
      </c>
    </row>
    <row r="21" spans="1:10" s="110" customFormat="1" ht="13.5" customHeight="1" x14ac:dyDescent="0.2">
      <c r="A21" s="120"/>
      <c r="B21" s="122" t="s">
        <v>115</v>
      </c>
      <c r="C21" s="113">
        <v>25.618887703932291</v>
      </c>
      <c r="D21" s="114">
        <v>45162</v>
      </c>
      <c r="E21" s="114">
        <v>45622</v>
      </c>
      <c r="F21" s="114">
        <v>45235</v>
      </c>
      <c r="G21" s="114">
        <v>44951</v>
      </c>
      <c r="H21" s="114">
        <v>44425</v>
      </c>
      <c r="I21" s="115">
        <v>737</v>
      </c>
      <c r="J21" s="116">
        <v>1.6589758019133372</v>
      </c>
    </row>
    <row r="22" spans="1:10" s="110" customFormat="1" ht="13.5" customHeight="1" x14ac:dyDescent="0.2">
      <c r="A22" s="118" t="s">
        <v>113</v>
      </c>
      <c r="B22" s="122" t="s">
        <v>116</v>
      </c>
      <c r="C22" s="113">
        <v>85.467767919947363</v>
      </c>
      <c r="D22" s="114">
        <v>150666</v>
      </c>
      <c r="E22" s="114">
        <v>152463</v>
      </c>
      <c r="F22" s="114">
        <v>152883</v>
      </c>
      <c r="G22" s="114">
        <v>150356</v>
      </c>
      <c r="H22" s="114">
        <v>150893</v>
      </c>
      <c r="I22" s="115">
        <v>-227</v>
      </c>
      <c r="J22" s="116">
        <v>-0.15043772739623443</v>
      </c>
    </row>
    <row r="23" spans="1:10" s="110" customFormat="1" ht="13.5" customHeight="1" x14ac:dyDescent="0.2">
      <c r="A23" s="123"/>
      <c r="B23" s="124" t="s">
        <v>117</v>
      </c>
      <c r="C23" s="125">
        <v>14.461323773002654</v>
      </c>
      <c r="D23" s="114">
        <v>25493</v>
      </c>
      <c r="E23" s="114">
        <v>25514</v>
      </c>
      <c r="F23" s="114">
        <v>25319</v>
      </c>
      <c r="G23" s="114">
        <v>24823</v>
      </c>
      <c r="H23" s="114">
        <v>24283</v>
      </c>
      <c r="I23" s="115">
        <v>1210</v>
      </c>
      <c r="J23" s="116">
        <v>4.9829098546308117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33713</v>
      </c>
      <c r="E26" s="114">
        <v>35078</v>
      </c>
      <c r="F26" s="114">
        <v>35125</v>
      </c>
      <c r="G26" s="114">
        <v>35506</v>
      </c>
      <c r="H26" s="140">
        <v>35054</v>
      </c>
      <c r="I26" s="115">
        <v>-1341</v>
      </c>
      <c r="J26" s="116">
        <v>-3.8255263308039025</v>
      </c>
    </row>
    <row r="27" spans="1:10" s="110" customFormat="1" ht="13.5" customHeight="1" x14ac:dyDescent="0.2">
      <c r="A27" s="118" t="s">
        <v>105</v>
      </c>
      <c r="B27" s="119" t="s">
        <v>106</v>
      </c>
      <c r="C27" s="113">
        <v>41.378696645211043</v>
      </c>
      <c r="D27" s="115">
        <v>13950</v>
      </c>
      <c r="E27" s="114">
        <v>14397</v>
      </c>
      <c r="F27" s="114">
        <v>14386</v>
      </c>
      <c r="G27" s="114">
        <v>14460</v>
      </c>
      <c r="H27" s="140">
        <v>14312</v>
      </c>
      <c r="I27" s="115">
        <v>-362</v>
      </c>
      <c r="J27" s="116">
        <v>-2.5293460033538291</v>
      </c>
    </row>
    <row r="28" spans="1:10" s="110" customFormat="1" ht="13.5" customHeight="1" x14ac:dyDescent="0.2">
      <c r="A28" s="120"/>
      <c r="B28" s="119" t="s">
        <v>107</v>
      </c>
      <c r="C28" s="113">
        <v>58.621303354788957</v>
      </c>
      <c r="D28" s="115">
        <v>19763</v>
      </c>
      <c r="E28" s="114">
        <v>20681</v>
      </c>
      <c r="F28" s="114">
        <v>20739</v>
      </c>
      <c r="G28" s="114">
        <v>21046</v>
      </c>
      <c r="H28" s="140">
        <v>20742</v>
      </c>
      <c r="I28" s="115">
        <v>-979</v>
      </c>
      <c r="J28" s="116">
        <v>-4.7198920065567451</v>
      </c>
    </row>
    <row r="29" spans="1:10" s="110" customFormat="1" ht="13.5" customHeight="1" x14ac:dyDescent="0.2">
      <c r="A29" s="118" t="s">
        <v>105</v>
      </c>
      <c r="B29" s="121" t="s">
        <v>108</v>
      </c>
      <c r="C29" s="113">
        <v>15.014979384807047</v>
      </c>
      <c r="D29" s="115">
        <v>5062</v>
      </c>
      <c r="E29" s="114">
        <v>5297</v>
      </c>
      <c r="F29" s="114">
        <v>5276</v>
      </c>
      <c r="G29" s="114">
        <v>5597</v>
      </c>
      <c r="H29" s="140">
        <v>5380</v>
      </c>
      <c r="I29" s="115">
        <v>-318</v>
      </c>
      <c r="J29" s="116">
        <v>-5.9107806691449811</v>
      </c>
    </row>
    <row r="30" spans="1:10" s="110" customFormat="1" ht="13.5" customHeight="1" x14ac:dyDescent="0.2">
      <c r="A30" s="118"/>
      <c r="B30" s="121" t="s">
        <v>109</v>
      </c>
      <c r="C30" s="113">
        <v>51.179070388277516</v>
      </c>
      <c r="D30" s="115">
        <v>17254</v>
      </c>
      <c r="E30" s="114">
        <v>18123</v>
      </c>
      <c r="F30" s="114">
        <v>18203</v>
      </c>
      <c r="G30" s="114">
        <v>18315</v>
      </c>
      <c r="H30" s="140">
        <v>18191</v>
      </c>
      <c r="I30" s="115">
        <v>-937</v>
      </c>
      <c r="J30" s="116">
        <v>-5.1508987961079651</v>
      </c>
    </row>
    <row r="31" spans="1:10" s="110" customFormat="1" ht="13.5" customHeight="1" x14ac:dyDescent="0.2">
      <c r="A31" s="118"/>
      <c r="B31" s="121" t="s">
        <v>110</v>
      </c>
      <c r="C31" s="113">
        <v>19.541423189867409</v>
      </c>
      <c r="D31" s="115">
        <v>6588</v>
      </c>
      <c r="E31" s="114">
        <v>6724</v>
      </c>
      <c r="F31" s="114">
        <v>6764</v>
      </c>
      <c r="G31" s="114">
        <v>6773</v>
      </c>
      <c r="H31" s="140">
        <v>6761</v>
      </c>
      <c r="I31" s="115">
        <v>-173</v>
      </c>
      <c r="J31" s="116">
        <v>-2.5587930779470494</v>
      </c>
    </row>
    <row r="32" spans="1:10" s="110" customFormat="1" ht="13.5" customHeight="1" x14ac:dyDescent="0.2">
      <c r="A32" s="120"/>
      <c r="B32" s="121" t="s">
        <v>111</v>
      </c>
      <c r="C32" s="113">
        <v>14.264527037048023</v>
      </c>
      <c r="D32" s="115">
        <v>4809</v>
      </c>
      <c r="E32" s="114">
        <v>4934</v>
      </c>
      <c r="F32" s="114">
        <v>4882</v>
      </c>
      <c r="G32" s="114">
        <v>4821</v>
      </c>
      <c r="H32" s="140">
        <v>4722</v>
      </c>
      <c r="I32" s="115">
        <v>87</v>
      </c>
      <c r="J32" s="116">
        <v>1.8424396442185516</v>
      </c>
    </row>
    <row r="33" spans="1:10" s="110" customFormat="1" ht="13.5" customHeight="1" x14ac:dyDescent="0.2">
      <c r="A33" s="120"/>
      <c r="B33" s="121" t="s">
        <v>112</v>
      </c>
      <c r="C33" s="113">
        <v>1.4148844659330229</v>
      </c>
      <c r="D33" s="115">
        <v>477</v>
      </c>
      <c r="E33" s="114">
        <v>494</v>
      </c>
      <c r="F33" s="114">
        <v>499</v>
      </c>
      <c r="G33" s="114">
        <v>445</v>
      </c>
      <c r="H33" s="140">
        <v>433</v>
      </c>
      <c r="I33" s="115">
        <v>44</v>
      </c>
      <c r="J33" s="116">
        <v>10.161662817551964</v>
      </c>
    </row>
    <row r="34" spans="1:10" s="110" customFormat="1" ht="13.5" customHeight="1" x14ac:dyDescent="0.2">
      <c r="A34" s="118" t="s">
        <v>113</v>
      </c>
      <c r="B34" s="122" t="s">
        <v>116</v>
      </c>
      <c r="C34" s="113">
        <v>81.745914039094714</v>
      </c>
      <c r="D34" s="115">
        <v>27559</v>
      </c>
      <c r="E34" s="114">
        <v>28701</v>
      </c>
      <c r="F34" s="114">
        <v>28697</v>
      </c>
      <c r="G34" s="114">
        <v>29083</v>
      </c>
      <c r="H34" s="140">
        <v>28629</v>
      </c>
      <c r="I34" s="115">
        <v>-1070</v>
      </c>
      <c r="J34" s="116">
        <v>-3.7374689999650705</v>
      </c>
    </row>
    <row r="35" spans="1:10" s="110" customFormat="1" ht="13.5" customHeight="1" x14ac:dyDescent="0.2">
      <c r="A35" s="118"/>
      <c r="B35" s="119" t="s">
        <v>117</v>
      </c>
      <c r="C35" s="113">
        <v>17.942633405511227</v>
      </c>
      <c r="D35" s="115">
        <v>6049</v>
      </c>
      <c r="E35" s="114">
        <v>6270</v>
      </c>
      <c r="F35" s="114">
        <v>6326</v>
      </c>
      <c r="G35" s="114">
        <v>6317</v>
      </c>
      <c r="H35" s="140">
        <v>6307</v>
      </c>
      <c r="I35" s="115">
        <v>-258</v>
      </c>
      <c r="J35" s="116">
        <v>-4.0906928809259551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22930</v>
      </c>
      <c r="E37" s="114">
        <v>23852</v>
      </c>
      <c r="F37" s="114">
        <v>23989</v>
      </c>
      <c r="G37" s="114">
        <v>24675</v>
      </c>
      <c r="H37" s="140">
        <v>24370</v>
      </c>
      <c r="I37" s="115">
        <v>-1440</v>
      </c>
      <c r="J37" s="116">
        <v>-5.9089043906442349</v>
      </c>
    </row>
    <row r="38" spans="1:10" s="110" customFormat="1" ht="13.5" customHeight="1" x14ac:dyDescent="0.2">
      <c r="A38" s="118" t="s">
        <v>105</v>
      </c>
      <c r="B38" s="119" t="s">
        <v>106</v>
      </c>
      <c r="C38" s="113">
        <v>38.669864805931091</v>
      </c>
      <c r="D38" s="115">
        <v>8867</v>
      </c>
      <c r="E38" s="114">
        <v>9174</v>
      </c>
      <c r="F38" s="114">
        <v>9196</v>
      </c>
      <c r="G38" s="114">
        <v>9517</v>
      </c>
      <c r="H38" s="140">
        <v>9379</v>
      </c>
      <c r="I38" s="115">
        <v>-512</v>
      </c>
      <c r="J38" s="116">
        <v>-5.4590041582258237</v>
      </c>
    </row>
    <row r="39" spans="1:10" s="110" customFormat="1" ht="13.5" customHeight="1" x14ac:dyDescent="0.2">
      <c r="A39" s="120"/>
      <c r="B39" s="119" t="s">
        <v>107</v>
      </c>
      <c r="C39" s="113">
        <v>61.330135194068909</v>
      </c>
      <c r="D39" s="115">
        <v>14063</v>
      </c>
      <c r="E39" s="114">
        <v>14678</v>
      </c>
      <c r="F39" s="114">
        <v>14793</v>
      </c>
      <c r="G39" s="114">
        <v>15158</v>
      </c>
      <c r="H39" s="140">
        <v>14991</v>
      </c>
      <c r="I39" s="115">
        <v>-928</v>
      </c>
      <c r="J39" s="116">
        <v>-6.1903808952037886</v>
      </c>
    </row>
    <row r="40" spans="1:10" s="110" customFormat="1" ht="13.5" customHeight="1" x14ac:dyDescent="0.2">
      <c r="A40" s="118" t="s">
        <v>105</v>
      </c>
      <c r="B40" s="121" t="s">
        <v>108</v>
      </c>
      <c r="C40" s="113">
        <v>16.105538595726124</v>
      </c>
      <c r="D40" s="115">
        <v>3693</v>
      </c>
      <c r="E40" s="114">
        <v>3811</v>
      </c>
      <c r="F40" s="114">
        <v>3823</v>
      </c>
      <c r="G40" s="114">
        <v>4244</v>
      </c>
      <c r="H40" s="140">
        <v>4007</v>
      </c>
      <c r="I40" s="115">
        <v>-314</v>
      </c>
      <c r="J40" s="116">
        <v>-7.8362864986274019</v>
      </c>
    </row>
    <row r="41" spans="1:10" s="110" customFormat="1" ht="13.5" customHeight="1" x14ac:dyDescent="0.2">
      <c r="A41" s="118"/>
      <c r="B41" s="121" t="s">
        <v>109</v>
      </c>
      <c r="C41" s="113">
        <v>42.799825556040119</v>
      </c>
      <c r="D41" s="115">
        <v>9814</v>
      </c>
      <c r="E41" s="114">
        <v>10370</v>
      </c>
      <c r="F41" s="114">
        <v>10491</v>
      </c>
      <c r="G41" s="114">
        <v>10758</v>
      </c>
      <c r="H41" s="140">
        <v>10746</v>
      </c>
      <c r="I41" s="115">
        <v>-932</v>
      </c>
      <c r="J41" s="116">
        <v>-8.6729946026428433</v>
      </c>
    </row>
    <row r="42" spans="1:10" s="110" customFormat="1" ht="13.5" customHeight="1" x14ac:dyDescent="0.2">
      <c r="A42" s="118"/>
      <c r="B42" s="121" t="s">
        <v>110</v>
      </c>
      <c r="C42" s="113">
        <v>20.645442651548191</v>
      </c>
      <c r="D42" s="115">
        <v>4734</v>
      </c>
      <c r="E42" s="114">
        <v>4861</v>
      </c>
      <c r="F42" s="114">
        <v>4920</v>
      </c>
      <c r="G42" s="114">
        <v>4962</v>
      </c>
      <c r="H42" s="140">
        <v>4996</v>
      </c>
      <c r="I42" s="115">
        <v>-262</v>
      </c>
      <c r="J42" s="116">
        <v>-5.2441953562850276</v>
      </c>
    </row>
    <row r="43" spans="1:10" s="110" customFormat="1" ht="13.5" customHeight="1" x14ac:dyDescent="0.2">
      <c r="A43" s="120"/>
      <c r="B43" s="121" t="s">
        <v>111</v>
      </c>
      <c r="C43" s="113">
        <v>20.449193196685563</v>
      </c>
      <c r="D43" s="115">
        <v>4689</v>
      </c>
      <c r="E43" s="114">
        <v>4810</v>
      </c>
      <c r="F43" s="114">
        <v>4755</v>
      </c>
      <c r="G43" s="114">
        <v>4711</v>
      </c>
      <c r="H43" s="140">
        <v>4621</v>
      </c>
      <c r="I43" s="115">
        <v>68</v>
      </c>
      <c r="J43" s="116">
        <v>1.4715429560701148</v>
      </c>
    </row>
    <row r="44" spans="1:10" s="110" customFormat="1" ht="13.5" customHeight="1" x14ac:dyDescent="0.2">
      <c r="A44" s="120"/>
      <c r="B44" s="121" t="s">
        <v>112</v>
      </c>
      <c r="C44" s="113">
        <v>1.9581334496293066</v>
      </c>
      <c r="D44" s="115">
        <v>449</v>
      </c>
      <c r="E44" s="114">
        <v>463</v>
      </c>
      <c r="F44" s="114">
        <v>468</v>
      </c>
      <c r="G44" s="114">
        <v>421</v>
      </c>
      <c r="H44" s="140">
        <v>410</v>
      </c>
      <c r="I44" s="115">
        <v>39</v>
      </c>
      <c r="J44" s="116">
        <v>9.5121951219512191</v>
      </c>
    </row>
    <row r="45" spans="1:10" s="110" customFormat="1" ht="13.5" customHeight="1" x14ac:dyDescent="0.2">
      <c r="A45" s="118" t="s">
        <v>113</v>
      </c>
      <c r="B45" s="122" t="s">
        <v>116</v>
      </c>
      <c r="C45" s="113">
        <v>80.078499781945055</v>
      </c>
      <c r="D45" s="115">
        <v>18362</v>
      </c>
      <c r="E45" s="114">
        <v>19092</v>
      </c>
      <c r="F45" s="114">
        <v>19161</v>
      </c>
      <c r="G45" s="114">
        <v>19764</v>
      </c>
      <c r="H45" s="140">
        <v>19445</v>
      </c>
      <c r="I45" s="115">
        <v>-1083</v>
      </c>
      <c r="J45" s="116">
        <v>-5.5695551555669836</v>
      </c>
    </row>
    <row r="46" spans="1:10" s="110" customFormat="1" ht="13.5" customHeight="1" x14ac:dyDescent="0.2">
      <c r="A46" s="118"/>
      <c r="B46" s="119" t="s">
        <v>117</v>
      </c>
      <c r="C46" s="113">
        <v>19.467945922372436</v>
      </c>
      <c r="D46" s="115">
        <v>4464</v>
      </c>
      <c r="E46" s="114">
        <v>4654</v>
      </c>
      <c r="F46" s="114">
        <v>4727</v>
      </c>
      <c r="G46" s="114">
        <v>4806</v>
      </c>
      <c r="H46" s="140">
        <v>4808</v>
      </c>
      <c r="I46" s="115">
        <v>-344</v>
      </c>
      <c r="J46" s="116">
        <v>-7.1547420965058235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10783</v>
      </c>
      <c r="E48" s="114">
        <v>11226</v>
      </c>
      <c r="F48" s="114">
        <v>11136</v>
      </c>
      <c r="G48" s="114">
        <v>10831</v>
      </c>
      <c r="H48" s="140">
        <v>10684</v>
      </c>
      <c r="I48" s="115">
        <v>99</v>
      </c>
      <c r="J48" s="116">
        <v>0.92661924372894044</v>
      </c>
    </row>
    <row r="49" spans="1:12" s="110" customFormat="1" ht="13.5" customHeight="1" x14ac:dyDescent="0.2">
      <c r="A49" s="118" t="s">
        <v>105</v>
      </c>
      <c r="B49" s="119" t="s">
        <v>106</v>
      </c>
      <c r="C49" s="113">
        <v>47.139015116386908</v>
      </c>
      <c r="D49" s="115">
        <v>5083</v>
      </c>
      <c r="E49" s="114">
        <v>5223</v>
      </c>
      <c r="F49" s="114">
        <v>5190</v>
      </c>
      <c r="G49" s="114">
        <v>4943</v>
      </c>
      <c r="H49" s="140">
        <v>4933</v>
      </c>
      <c r="I49" s="115">
        <v>150</v>
      </c>
      <c r="J49" s="116">
        <v>3.040745996351105</v>
      </c>
    </row>
    <row r="50" spans="1:12" s="110" customFormat="1" ht="13.5" customHeight="1" x14ac:dyDescent="0.2">
      <c r="A50" s="120"/>
      <c r="B50" s="119" t="s">
        <v>107</v>
      </c>
      <c r="C50" s="113">
        <v>52.860984883613092</v>
      </c>
      <c r="D50" s="115">
        <v>5700</v>
      </c>
      <c r="E50" s="114">
        <v>6003</v>
      </c>
      <c r="F50" s="114">
        <v>5946</v>
      </c>
      <c r="G50" s="114">
        <v>5888</v>
      </c>
      <c r="H50" s="140">
        <v>5751</v>
      </c>
      <c r="I50" s="115">
        <v>-51</v>
      </c>
      <c r="J50" s="116">
        <v>-0.88680229525299947</v>
      </c>
    </row>
    <row r="51" spans="1:12" s="110" customFormat="1" ht="13.5" customHeight="1" x14ac:dyDescent="0.2">
      <c r="A51" s="118" t="s">
        <v>105</v>
      </c>
      <c r="B51" s="121" t="s">
        <v>108</v>
      </c>
      <c r="C51" s="113">
        <v>12.695910229064268</v>
      </c>
      <c r="D51" s="115">
        <v>1369</v>
      </c>
      <c r="E51" s="114">
        <v>1486</v>
      </c>
      <c r="F51" s="114">
        <v>1453</v>
      </c>
      <c r="G51" s="114">
        <v>1353</v>
      </c>
      <c r="H51" s="140">
        <v>1373</v>
      </c>
      <c r="I51" s="115">
        <v>-4</v>
      </c>
      <c r="J51" s="116">
        <v>-0.29133284777858703</v>
      </c>
    </row>
    <row r="52" spans="1:12" s="110" customFormat="1" ht="13.5" customHeight="1" x14ac:dyDescent="0.2">
      <c r="A52" s="118"/>
      <c r="B52" s="121" t="s">
        <v>109</v>
      </c>
      <c r="C52" s="113">
        <v>68.997496058610778</v>
      </c>
      <c r="D52" s="115">
        <v>7440</v>
      </c>
      <c r="E52" s="114">
        <v>7753</v>
      </c>
      <c r="F52" s="114">
        <v>7712</v>
      </c>
      <c r="G52" s="114">
        <v>7557</v>
      </c>
      <c r="H52" s="140">
        <v>7445</v>
      </c>
      <c r="I52" s="115">
        <v>-5</v>
      </c>
      <c r="J52" s="116">
        <v>-6.7159167226326394E-2</v>
      </c>
    </row>
    <row r="53" spans="1:12" s="110" customFormat="1" ht="13.5" customHeight="1" x14ac:dyDescent="0.2">
      <c r="A53" s="118"/>
      <c r="B53" s="121" t="s">
        <v>110</v>
      </c>
      <c r="C53" s="113">
        <v>17.193730872669942</v>
      </c>
      <c r="D53" s="115">
        <v>1854</v>
      </c>
      <c r="E53" s="114">
        <v>1863</v>
      </c>
      <c r="F53" s="114">
        <v>1844</v>
      </c>
      <c r="G53" s="114">
        <v>1811</v>
      </c>
      <c r="H53" s="140">
        <v>1765</v>
      </c>
      <c r="I53" s="115">
        <v>89</v>
      </c>
      <c r="J53" s="116">
        <v>5.0424929178470252</v>
      </c>
    </row>
    <row r="54" spans="1:12" s="110" customFormat="1" ht="13.5" customHeight="1" x14ac:dyDescent="0.2">
      <c r="A54" s="120"/>
      <c r="B54" s="121" t="s">
        <v>111</v>
      </c>
      <c r="C54" s="113">
        <v>1.1128628396550124</v>
      </c>
      <c r="D54" s="115">
        <v>120</v>
      </c>
      <c r="E54" s="114">
        <v>124</v>
      </c>
      <c r="F54" s="114">
        <v>127</v>
      </c>
      <c r="G54" s="114">
        <v>110</v>
      </c>
      <c r="H54" s="140">
        <v>101</v>
      </c>
      <c r="I54" s="115">
        <v>19</v>
      </c>
      <c r="J54" s="116">
        <v>18.811881188118811</v>
      </c>
    </row>
    <row r="55" spans="1:12" s="110" customFormat="1" ht="13.5" customHeight="1" x14ac:dyDescent="0.2">
      <c r="A55" s="120"/>
      <c r="B55" s="121" t="s">
        <v>112</v>
      </c>
      <c r="C55" s="113">
        <v>0.2596679959195029</v>
      </c>
      <c r="D55" s="115">
        <v>28</v>
      </c>
      <c r="E55" s="114">
        <v>31</v>
      </c>
      <c r="F55" s="114">
        <v>31</v>
      </c>
      <c r="G55" s="114">
        <v>24</v>
      </c>
      <c r="H55" s="140">
        <v>23</v>
      </c>
      <c r="I55" s="115">
        <v>5</v>
      </c>
      <c r="J55" s="116">
        <v>21.739130434782609</v>
      </c>
    </row>
    <row r="56" spans="1:12" s="110" customFormat="1" ht="13.5" customHeight="1" x14ac:dyDescent="0.2">
      <c r="A56" s="118" t="s">
        <v>113</v>
      </c>
      <c r="B56" s="122" t="s">
        <v>116</v>
      </c>
      <c r="C56" s="113">
        <v>85.291662802559586</v>
      </c>
      <c r="D56" s="115">
        <v>9197</v>
      </c>
      <c r="E56" s="114">
        <v>9609</v>
      </c>
      <c r="F56" s="114">
        <v>9536</v>
      </c>
      <c r="G56" s="114">
        <v>9319</v>
      </c>
      <c r="H56" s="140">
        <v>9184</v>
      </c>
      <c r="I56" s="115">
        <v>13</v>
      </c>
      <c r="J56" s="116">
        <v>0.14155052264808363</v>
      </c>
    </row>
    <row r="57" spans="1:12" s="110" customFormat="1" ht="13.5" customHeight="1" x14ac:dyDescent="0.2">
      <c r="A57" s="142"/>
      <c r="B57" s="124" t="s">
        <v>117</v>
      </c>
      <c r="C57" s="125">
        <v>14.69906334044329</v>
      </c>
      <c r="D57" s="143">
        <v>1585</v>
      </c>
      <c r="E57" s="144">
        <v>1616</v>
      </c>
      <c r="F57" s="144">
        <v>1599</v>
      </c>
      <c r="G57" s="144">
        <v>1511</v>
      </c>
      <c r="H57" s="145">
        <v>1499</v>
      </c>
      <c r="I57" s="143">
        <v>86</v>
      </c>
      <c r="J57" s="146">
        <v>5.7371581054036023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176284</v>
      </c>
      <c r="E12" s="236">
        <v>178101</v>
      </c>
      <c r="F12" s="114">
        <v>178318</v>
      </c>
      <c r="G12" s="114">
        <v>175307</v>
      </c>
      <c r="H12" s="140">
        <v>175307</v>
      </c>
      <c r="I12" s="115">
        <v>977</v>
      </c>
      <c r="J12" s="116">
        <v>0.55730803675837248</v>
      </c>
    </row>
    <row r="13" spans="1:15" s="110" customFormat="1" ht="12" customHeight="1" x14ac:dyDescent="0.2">
      <c r="A13" s="118" t="s">
        <v>105</v>
      </c>
      <c r="B13" s="119" t="s">
        <v>106</v>
      </c>
      <c r="C13" s="113">
        <v>58.79489914002405</v>
      </c>
      <c r="D13" s="115">
        <v>103646</v>
      </c>
      <c r="E13" s="114">
        <v>104719</v>
      </c>
      <c r="F13" s="114">
        <v>105040</v>
      </c>
      <c r="G13" s="114">
        <v>103273</v>
      </c>
      <c r="H13" s="140">
        <v>103441</v>
      </c>
      <c r="I13" s="115">
        <v>205</v>
      </c>
      <c r="J13" s="116">
        <v>0.19818060536924431</v>
      </c>
    </row>
    <row r="14" spans="1:15" s="110" customFormat="1" ht="12" customHeight="1" x14ac:dyDescent="0.2">
      <c r="A14" s="118"/>
      <c r="B14" s="119" t="s">
        <v>107</v>
      </c>
      <c r="C14" s="113">
        <v>41.20510085997595</v>
      </c>
      <c r="D14" s="115">
        <v>72638</v>
      </c>
      <c r="E14" s="114">
        <v>73382</v>
      </c>
      <c r="F14" s="114">
        <v>73278</v>
      </c>
      <c r="G14" s="114">
        <v>72034</v>
      </c>
      <c r="H14" s="140">
        <v>71866</v>
      </c>
      <c r="I14" s="115">
        <v>772</v>
      </c>
      <c r="J14" s="116">
        <v>1.0742214677316115</v>
      </c>
    </row>
    <row r="15" spans="1:15" s="110" customFormat="1" ht="12" customHeight="1" x14ac:dyDescent="0.2">
      <c r="A15" s="118" t="s">
        <v>105</v>
      </c>
      <c r="B15" s="121" t="s">
        <v>108</v>
      </c>
      <c r="C15" s="113">
        <v>9.3264278096707578</v>
      </c>
      <c r="D15" s="115">
        <v>16441</v>
      </c>
      <c r="E15" s="114">
        <v>17352</v>
      </c>
      <c r="F15" s="114">
        <v>17784</v>
      </c>
      <c r="G15" s="114">
        <v>16005</v>
      </c>
      <c r="H15" s="140">
        <v>16767</v>
      </c>
      <c r="I15" s="115">
        <v>-326</v>
      </c>
      <c r="J15" s="116">
        <v>-1.9442953420409137</v>
      </c>
    </row>
    <row r="16" spans="1:15" s="110" customFormat="1" ht="12" customHeight="1" x14ac:dyDescent="0.2">
      <c r="A16" s="118"/>
      <c r="B16" s="121" t="s">
        <v>109</v>
      </c>
      <c r="C16" s="113">
        <v>67.536475233146518</v>
      </c>
      <c r="D16" s="115">
        <v>119056</v>
      </c>
      <c r="E16" s="114">
        <v>120079</v>
      </c>
      <c r="F16" s="114">
        <v>120326</v>
      </c>
      <c r="G16" s="114">
        <v>119700</v>
      </c>
      <c r="H16" s="140">
        <v>119472</v>
      </c>
      <c r="I16" s="115">
        <v>-416</v>
      </c>
      <c r="J16" s="116">
        <v>-0.34819874112762822</v>
      </c>
    </row>
    <row r="17" spans="1:10" s="110" customFormat="1" ht="12" customHeight="1" x14ac:dyDescent="0.2">
      <c r="A17" s="118"/>
      <c r="B17" s="121" t="s">
        <v>110</v>
      </c>
      <c r="C17" s="113">
        <v>22.048512627351318</v>
      </c>
      <c r="D17" s="115">
        <v>38868</v>
      </c>
      <c r="E17" s="114">
        <v>38778</v>
      </c>
      <c r="F17" s="114">
        <v>38352</v>
      </c>
      <c r="G17" s="114">
        <v>37856</v>
      </c>
      <c r="H17" s="140">
        <v>37381</v>
      </c>
      <c r="I17" s="115">
        <v>1487</v>
      </c>
      <c r="J17" s="116">
        <v>3.9779567159787059</v>
      </c>
    </row>
    <row r="18" spans="1:10" s="110" customFormat="1" ht="12" customHeight="1" x14ac:dyDescent="0.2">
      <c r="A18" s="120"/>
      <c r="B18" s="121" t="s">
        <v>111</v>
      </c>
      <c r="C18" s="113">
        <v>1.0885843298314084</v>
      </c>
      <c r="D18" s="115">
        <v>1919</v>
      </c>
      <c r="E18" s="114">
        <v>1892</v>
      </c>
      <c r="F18" s="114">
        <v>1856</v>
      </c>
      <c r="G18" s="114">
        <v>1746</v>
      </c>
      <c r="H18" s="140">
        <v>1687</v>
      </c>
      <c r="I18" s="115">
        <v>232</v>
      </c>
      <c r="J18" s="116">
        <v>13.752222880853587</v>
      </c>
    </row>
    <row r="19" spans="1:10" s="110" customFormat="1" ht="12" customHeight="1" x14ac:dyDescent="0.2">
      <c r="A19" s="120"/>
      <c r="B19" s="121" t="s">
        <v>112</v>
      </c>
      <c r="C19" s="113">
        <v>0.40389371695672893</v>
      </c>
      <c r="D19" s="115">
        <v>712</v>
      </c>
      <c r="E19" s="114">
        <v>671</v>
      </c>
      <c r="F19" s="114">
        <v>694</v>
      </c>
      <c r="G19" s="114">
        <v>591</v>
      </c>
      <c r="H19" s="140">
        <v>565</v>
      </c>
      <c r="I19" s="115">
        <v>147</v>
      </c>
      <c r="J19" s="116">
        <v>26.017699115044248</v>
      </c>
    </row>
    <row r="20" spans="1:10" s="110" customFormat="1" ht="12" customHeight="1" x14ac:dyDescent="0.2">
      <c r="A20" s="118" t="s">
        <v>113</v>
      </c>
      <c r="B20" s="119" t="s">
        <v>181</v>
      </c>
      <c r="C20" s="113">
        <v>74.381112296067712</v>
      </c>
      <c r="D20" s="115">
        <v>131122</v>
      </c>
      <c r="E20" s="114">
        <v>132479</v>
      </c>
      <c r="F20" s="114">
        <v>133083</v>
      </c>
      <c r="G20" s="114">
        <v>130356</v>
      </c>
      <c r="H20" s="140">
        <v>130882</v>
      </c>
      <c r="I20" s="115">
        <v>240</v>
      </c>
      <c r="J20" s="116">
        <v>0.1833712810012072</v>
      </c>
    </row>
    <row r="21" spans="1:10" s="110" customFormat="1" ht="12" customHeight="1" x14ac:dyDescent="0.2">
      <c r="A21" s="118"/>
      <c r="B21" s="119" t="s">
        <v>182</v>
      </c>
      <c r="C21" s="113">
        <v>25.618887703932291</v>
      </c>
      <c r="D21" s="115">
        <v>45162</v>
      </c>
      <c r="E21" s="114">
        <v>45622</v>
      </c>
      <c r="F21" s="114">
        <v>45235</v>
      </c>
      <c r="G21" s="114">
        <v>44951</v>
      </c>
      <c r="H21" s="140">
        <v>44425</v>
      </c>
      <c r="I21" s="115">
        <v>737</v>
      </c>
      <c r="J21" s="116">
        <v>1.6589758019133372</v>
      </c>
    </row>
    <row r="22" spans="1:10" s="110" customFormat="1" ht="12" customHeight="1" x14ac:dyDescent="0.2">
      <c r="A22" s="118" t="s">
        <v>113</v>
      </c>
      <c r="B22" s="119" t="s">
        <v>116</v>
      </c>
      <c r="C22" s="113">
        <v>85.467767919947363</v>
      </c>
      <c r="D22" s="115">
        <v>150666</v>
      </c>
      <c r="E22" s="114">
        <v>152463</v>
      </c>
      <c r="F22" s="114">
        <v>152883</v>
      </c>
      <c r="G22" s="114">
        <v>150356</v>
      </c>
      <c r="H22" s="140">
        <v>150893</v>
      </c>
      <c r="I22" s="115">
        <v>-227</v>
      </c>
      <c r="J22" s="116">
        <v>-0.15043772739623443</v>
      </c>
    </row>
    <row r="23" spans="1:10" s="110" customFormat="1" ht="12" customHeight="1" x14ac:dyDescent="0.2">
      <c r="A23" s="118"/>
      <c r="B23" s="119" t="s">
        <v>117</v>
      </c>
      <c r="C23" s="113">
        <v>14.461323773002654</v>
      </c>
      <c r="D23" s="115">
        <v>25493</v>
      </c>
      <c r="E23" s="114">
        <v>25514</v>
      </c>
      <c r="F23" s="114">
        <v>25319</v>
      </c>
      <c r="G23" s="114">
        <v>24823</v>
      </c>
      <c r="H23" s="140">
        <v>24283</v>
      </c>
      <c r="I23" s="115">
        <v>1210</v>
      </c>
      <c r="J23" s="116">
        <v>4.9829098546308117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177027</v>
      </c>
      <c r="E64" s="236">
        <v>178316</v>
      </c>
      <c r="F64" s="236">
        <v>178577</v>
      </c>
      <c r="G64" s="236">
        <v>174739</v>
      </c>
      <c r="H64" s="140">
        <v>174072</v>
      </c>
      <c r="I64" s="115">
        <v>2955</v>
      </c>
      <c r="J64" s="116">
        <v>1.6975734178960431</v>
      </c>
    </row>
    <row r="65" spans="1:12" s="110" customFormat="1" ht="12" customHeight="1" x14ac:dyDescent="0.2">
      <c r="A65" s="118" t="s">
        <v>105</v>
      </c>
      <c r="B65" s="119" t="s">
        <v>106</v>
      </c>
      <c r="C65" s="113">
        <v>57.77706225604004</v>
      </c>
      <c r="D65" s="235">
        <v>102281</v>
      </c>
      <c r="E65" s="236">
        <v>103016</v>
      </c>
      <c r="F65" s="236">
        <v>103599</v>
      </c>
      <c r="G65" s="236">
        <v>101255</v>
      </c>
      <c r="H65" s="140">
        <v>100719</v>
      </c>
      <c r="I65" s="115">
        <v>1562</v>
      </c>
      <c r="J65" s="116">
        <v>1.5508493928652984</v>
      </c>
    </row>
    <row r="66" spans="1:12" s="110" customFormat="1" ht="12" customHeight="1" x14ac:dyDescent="0.2">
      <c r="A66" s="118"/>
      <c r="B66" s="119" t="s">
        <v>107</v>
      </c>
      <c r="C66" s="113">
        <v>42.22293774395996</v>
      </c>
      <c r="D66" s="235">
        <v>74746</v>
      </c>
      <c r="E66" s="236">
        <v>75300</v>
      </c>
      <c r="F66" s="236">
        <v>74978</v>
      </c>
      <c r="G66" s="236">
        <v>73484</v>
      </c>
      <c r="H66" s="140">
        <v>73353</v>
      </c>
      <c r="I66" s="115">
        <v>1393</v>
      </c>
      <c r="J66" s="116">
        <v>1.8990361675732417</v>
      </c>
    </row>
    <row r="67" spans="1:12" s="110" customFormat="1" ht="12" customHeight="1" x14ac:dyDescent="0.2">
      <c r="A67" s="118" t="s">
        <v>105</v>
      </c>
      <c r="B67" s="121" t="s">
        <v>108</v>
      </c>
      <c r="C67" s="113">
        <v>10.958780299050428</v>
      </c>
      <c r="D67" s="235">
        <v>19400</v>
      </c>
      <c r="E67" s="236">
        <v>20293</v>
      </c>
      <c r="F67" s="236">
        <v>20521</v>
      </c>
      <c r="G67" s="236">
        <v>18469</v>
      </c>
      <c r="H67" s="140">
        <v>18968</v>
      </c>
      <c r="I67" s="115">
        <v>432</v>
      </c>
      <c r="J67" s="116">
        <v>2.2775200337410375</v>
      </c>
    </row>
    <row r="68" spans="1:12" s="110" customFormat="1" ht="12" customHeight="1" x14ac:dyDescent="0.2">
      <c r="A68" s="118"/>
      <c r="B68" s="121" t="s">
        <v>109</v>
      </c>
      <c r="C68" s="113">
        <v>68.573720392934405</v>
      </c>
      <c r="D68" s="235">
        <v>121394</v>
      </c>
      <c r="E68" s="236">
        <v>122005</v>
      </c>
      <c r="F68" s="236">
        <v>122395</v>
      </c>
      <c r="G68" s="236">
        <v>121183</v>
      </c>
      <c r="H68" s="140">
        <v>120575</v>
      </c>
      <c r="I68" s="115">
        <v>819</v>
      </c>
      <c r="J68" s="116">
        <v>0.67924528301886788</v>
      </c>
    </row>
    <row r="69" spans="1:12" s="110" customFormat="1" ht="12" customHeight="1" x14ac:dyDescent="0.2">
      <c r="A69" s="118"/>
      <c r="B69" s="121" t="s">
        <v>110</v>
      </c>
      <c r="C69" s="113">
        <v>19.474995339693944</v>
      </c>
      <c r="D69" s="235">
        <v>34476</v>
      </c>
      <c r="E69" s="236">
        <v>34308</v>
      </c>
      <c r="F69" s="236">
        <v>33981</v>
      </c>
      <c r="G69" s="236">
        <v>33504</v>
      </c>
      <c r="H69" s="140">
        <v>33014</v>
      </c>
      <c r="I69" s="115">
        <v>1462</v>
      </c>
      <c r="J69" s="116">
        <v>4.4284243048403704</v>
      </c>
    </row>
    <row r="70" spans="1:12" s="110" customFormat="1" ht="12" customHeight="1" x14ac:dyDescent="0.2">
      <c r="A70" s="120"/>
      <c r="B70" s="121" t="s">
        <v>111</v>
      </c>
      <c r="C70" s="113">
        <v>0.99250396832121657</v>
      </c>
      <c r="D70" s="235">
        <v>1757</v>
      </c>
      <c r="E70" s="236">
        <v>1710</v>
      </c>
      <c r="F70" s="236">
        <v>1680</v>
      </c>
      <c r="G70" s="236">
        <v>1583</v>
      </c>
      <c r="H70" s="140">
        <v>1515</v>
      </c>
      <c r="I70" s="115">
        <v>242</v>
      </c>
      <c r="J70" s="116">
        <v>15.973597359735974</v>
      </c>
    </row>
    <row r="71" spans="1:12" s="110" customFormat="1" ht="12" customHeight="1" x14ac:dyDescent="0.2">
      <c r="A71" s="120"/>
      <c r="B71" s="121" t="s">
        <v>112</v>
      </c>
      <c r="C71" s="113">
        <v>0.35813745925762736</v>
      </c>
      <c r="D71" s="235">
        <v>634</v>
      </c>
      <c r="E71" s="236">
        <v>576</v>
      </c>
      <c r="F71" s="236">
        <v>595</v>
      </c>
      <c r="G71" s="236">
        <v>500</v>
      </c>
      <c r="H71" s="140">
        <v>471</v>
      </c>
      <c r="I71" s="115">
        <v>163</v>
      </c>
      <c r="J71" s="116">
        <v>34.607218683651801</v>
      </c>
    </row>
    <row r="72" spans="1:12" s="110" customFormat="1" ht="12" customHeight="1" x14ac:dyDescent="0.2">
      <c r="A72" s="118" t="s">
        <v>113</v>
      </c>
      <c r="B72" s="119" t="s">
        <v>181</v>
      </c>
      <c r="C72" s="113">
        <v>72.407033955272354</v>
      </c>
      <c r="D72" s="235">
        <v>128180</v>
      </c>
      <c r="E72" s="236">
        <v>129347</v>
      </c>
      <c r="F72" s="236">
        <v>130124</v>
      </c>
      <c r="G72" s="236">
        <v>126802</v>
      </c>
      <c r="H72" s="140">
        <v>126685</v>
      </c>
      <c r="I72" s="115">
        <v>1495</v>
      </c>
      <c r="J72" s="116">
        <v>1.1800923550538738</v>
      </c>
    </row>
    <row r="73" spans="1:12" s="110" customFormat="1" ht="12" customHeight="1" x14ac:dyDescent="0.2">
      <c r="A73" s="118"/>
      <c r="B73" s="119" t="s">
        <v>182</v>
      </c>
      <c r="C73" s="113">
        <v>27.592966044727639</v>
      </c>
      <c r="D73" s="115">
        <v>48847</v>
      </c>
      <c r="E73" s="114">
        <v>48969</v>
      </c>
      <c r="F73" s="114">
        <v>48453</v>
      </c>
      <c r="G73" s="114">
        <v>47937</v>
      </c>
      <c r="H73" s="140">
        <v>47387</v>
      </c>
      <c r="I73" s="115">
        <v>1460</v>
      </c>
      <c r="J73" s="116">
        <v>3.0810137801506743</v>
      </c>
    </row>
    <row r="74" spans="1:12" s="110" customFormat="1" ht="12" customHeight="1" x14ac:dyDescent="0.2">
      <c r="A74" s="118" t="s">
        <v>113</v>
      </c>
      <c r="B74" s="119" t="s">
        <v>116</v>
      </c>
      <c r="C74" s="113">
        <v>81.08085207341253</v>
      </c>
      <c r="D74" s="115">
        <v>143535</v>
      </c>
      <c r="E74" s="114">
        <v>144874</v>
      </c>
      <c r="F74" s="114">
        <v>145426</v>
      </c>
      <c r="G74" s="114">
        <v>142735</v>
      </c>
      <c r="H74" s="140">
        <v>142599</v>
      </c>
      <c r="I74" s="115">
        <v>936</v>
      </c>
      <c r="J74" s="116">
        <v>0.6563860896640229</v>
      </c>
    </row>
    <row r="75" spans="1:12" s="110" customFormat="1" ht="12" customHeight="1" x14ac:dyDescent="0.2">
      <c r="A75" s="142"/>
      <c r="B75" s="124" t="s">
        <v>117</v>
      </c>
      <c r="C75" s="125">
        <v>18.814079208256366</v>
      </c>
      <c r="D75" s="143">
        <v>33306</v>
      </c>
      <c r="E75" s="144">
        <v>33247</v>
      </c>
      <c r="F75" s="144">
        <v>32965</v>
      </c>
      <c r="G75" s="144">
        <v>31818</v>
      </c>
      <c r="H75" s="145">
        <v>31288</v>
      </c>
      <c r="I75" s="143">
        <v>2018</v>
      </c>
      <c r="J75" s="146">
        <v>6.4497570953720276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176284</v>
      </c>
      <c r="G11" s="114">
        <v>178101</v>
      </c>
      <c r="H11" s="114">
        <v>178318</v>
      </c>
      <c r="I11" s="114">
        <v>175307</v>
      </c>
      <c r="J11" s="140">
        <v>175307</v>
      </c>
      <c r="K11" s="114">
        <v>977</v>
      </c>
      <c r="L11" s="116">
        <v>0.55730803675837248</v>
      </c>
    </row>
    <row r="12" spans="1:17" s="110" customFormat="1" ht="24.95" customHeight="1" x14ac:dyDescent="0.2">
      <c r="A12" s="606" t="s">
        <v>185</v>
      </c>
      <c r="B12" s="607"/>
      <c r="C12" s="607"/>
      <c r="D12" s="608"/>
      <c r="E12" s="113">
        <v>58.79489914002405</v>
      </c>
      <c r="F12" s="115">
        <v>103646</v>
      </c>
      <c r="G12" s="114">
        <v>104719</v>
      </c>
      <c r="H12" s="114">
        <v>105040</v>
      </c>
      <c r="I12" s="114">
        <v>103273</v>
      </c>
      <c r="J12" s="140">
        <v>103441</v>
      </c>
      <c r="K12" s="114">
        <v>205</v>
      </c>
      <c r="L12" s="116">
        <v>0.19818060536924431</v>
      </c>
    </row>
    <row r="13" spans="1:17" s="110" customFormat="1" ht="15" customHeight="1" x14ac:dyDescent="0.2">
      <c r="A13" s="120"/>
      <c r="B13" s="609" t="s">
        <v>107</v>
      </c>
      <c r="C13" s="609"/>
      <c r="E13" s="113">
        <v>41.20510085997595</v>
      </c>
      <c r="F13" s="115">
        <v>72638</v>
      </c>
      <c r="G13" s="114">
        <v>73382</v>
      </c>
      <c r="H13" s="114">
        <v>73278</v>
      </c>
      <c r="I13" s="114">
        <v>72034</v>
      </c>
      <c r="J13" s="140">
        <v>71866</v>
      </c>
      <c r="K13" s="114">
        <v>772</v>
      </c>
      <c r="L13" s="116">
        <v>1.0742214677316115</v>
      </c>
    </row>
    <row r="14" spans="1:17" s="110" customFormat="1" ht="24.95" customHeight="1" x14ac:dyDescent="0.2">
      <c r="A14" s="606" t="s">
        <v>186</v>
      </c>
      <c r="B14" s="607"/>
      <c r="C14" s="607"/>
      <c r="D14" s="608"/>
      <c r="E14" s="113">
        <v>9.3264278096707578</v>
      </c>
      <c r="F14" s="115">
        <v>16441</v>
      </c>
      <c r="G14" s="114">
        <v>17352</v>
      </c>
      <c r="H14" s="114">
        <v>17784</v>
      </c>
      <c r="I14" s="114">
        <v>16005</v>
      </c>
      <c r="J14" s="140">
        <v>16767</v>
      </c>
      <c r="K14" s="114">
        <v>-326</v>
      </c>
      <c r="L14" s="116">
        <v>-1.9442953420409137</v>
      </c>
    </row>
    <row r="15" spans="1:17" s="110" customFormat="1" ht="15" customHeight="1" x14ac:dyDescent="0.2">
      <c r="A15" s="120"/>
      <c r="B15" s="119"/>
      <c r="C15" s="258" t="s">
        <v>106</v>
      </c>
      <c r="E15" s="113">
        <v>56.797031810717108</v>
      </c>
      <c r="F15" s="115">
        <v>9338</v>
      </c>
      <c r="G15" s="114">
        <v>9839</v>
      </c>
      <c r="H15" s="114">
        <v>10207</v>
      </c>
      <c r="I15" s="114">
        <v>9082</v>
      </c>
      <c r="J15" s="140">
        <v>9529</v>
      </c>
      <c r="K15" s="114">
        <v>-191</v>
      </c>
      <c r="L15" s="116">
        <v>-2.0044075978591667</v>
      </c>
    </row>
    <row r="16" spans="1:17" s="110" customFormat="1" ht="15" customHeight="1" x14ac:dyDescent="0.2">
      <c r="A16" s="120"/>
      <c r="B16" s="119"/>
      <c r="C16" s="258" t="s">
        <v>107</v>
      </c>
      <c r="E16" s="113">
        <v>43.202968189282892</v>
      </c>
      <c r="F16" s="115">
        <v>7103</v>
      </c>
      <c r="G16" s="114">
        <v>7513</v>
      </c>
      <c r="H16" s="114">
        <v>7577</v>
      </c>
      <c r="I16" s="114">
        <v>6923</v>
      </c>
      <c r="J16" s="140">
        <v>7238</v>
      </c>
      <c r="K16" s="114">
        <v>-135</v>
      </c>
      <c r="L16" s="116">
        <v>-1.8651561204752694</v>
      </c>
    </row>
    <row r="17" spans="1:12" s="110" customFormat="1" ht="15" customHeight="1" x14ac:dyDescent="0.2">
      <c r="A17" s="120"/>
      <c r="B17" s="121" t="s">
        <v>109</v>
      </c>
      <c r="C17" s="258"/>
      <c r="E17" s="113">
        <v>67.536475233146518</v>
      </c>
      <c r="F17" s="115">
        <v>119056</v>
      </c>
      <c r="G17" s="114">
        <v>120079</v>
      </c>
      <c r="H17" s="114">
        <v>120326</v>
      </c>
      <c r="I17" s="114">
        <v>119700</v>
      </c>
      <c r="J17" s="140">
        <v>119472</v>
      </c>
      <c r="K17" s="114">
        <v>-416</v>
      </c>
      <c r="L17" s="116">
        <v>-0.34819874112762822</v>
      </c>
    </row>
    <row r="18" spans="1:12" s="110" customFormat="1" ht="15" customHeight="1" x14ac:dyDescent="0.2">
      <c r="A18" s="120"/>
      <c r="B18" s="119"/>
      <c r="C18" s="258" t="s">
        <v>106</v>
      </c>
      <c r="E18" s="113">
        <v>58.307855126999058</v>
      </c>
      <c r="F18" s="115">
        <v>69419</v>
      </c>
      <c r="G18" s="114">
        <v>70128</v>
      </c>
      <c r="H18" s="114">
        <v>70370</v>
      </c>
      <c r="I18" s="114">
        <v>70119</v>
      </c>
      <c r="J18" s="140">
        <v>70084</v>
      </c>
      <c r="K18" s="114">
        <v>-665</v>
      </c>
      <c r="L18" s="116">
        <v>-0.94886136636036755</v>
      </c>
    </row>
    <row r="19" spans="1:12" s="110" customFormat="1" ht="15" customHeight="1" x14ac:dyDescent="0.2">
      <c r="A19" s="120"/>
      <c r="B19" s="119"/>
      <c r="C19" s="258" t="s">
        <v>107</v>
      </c>
      <c r="E19" s="113">
        <v>41.692144873000942</v>
      </c>
      <c r="F19" s="115">
        <v>49637</v>
      </c>
      <c r="G19" s="114">
        <v>49951</v>
      </c>
      <c r="H19" s="114">
        <v>49956</v>
      </c>
      <c r="I19" s="114">
        <v>49581</v>
      </c>
      <c r="J19" s="140">
        <v>49388</v>
      </c>
      <c r="K19" s="114">
        <v>249</v>
      </c>
      <c r="L19" s="116">
        <v>0.50417105369725435</v>
      </c>
    </row>
    <row r="20" spans="1:12" s="110" customFormat="1" ht="15" customHeight="1" x14ac:dyDescent="0.2">
      <c r="A20" s="120"/>
      <c r="B20" s="121" t="s">
        <v>110</v>
      </c>
      <c r="C20" s="258"/>
      <c r="E20" s="113">
        <v>22.048512627351318</v>
      </c>
      <c r="F20" s="115">
        <v>38868</v>
      </c>
      <c r="G20" s="114">
        <v>38778</v>
      </c>
      <c r="H20" s="114">
        <v>38352</v>
      </c>
      <c r="I20" s="114">
        <v>37856</v>
      </c>
      <c r="J20" s="140">
        <v>37381</v>
      </c>
      <c r="K20" s="114">
        <v>1487</v>
      </c>
      <c r="L20" s="116">
        <v>3.9779567159787059</v>
      </c>
    </row>
    <row r="21" spans="1:12" s="110" customFormat="1" ht="15" customHeight="1" x14ac:dyDescent="0.2">
      <c r="A21" s="120"/>
      <c r="B21" s="119"/>
      <c r="C21" s="258" t="s">
        <v>106</v>
      </c>
      <c r="E21" s="113">
        <v>60.772357723577237</v>
      </c>
      <c r="F21" s="115">
        <v>23621</v>
      </c>
      <c r="G21" s="114">
        <v>23499</v>
      </c>
      <c r="H21" s="114">
        <v>23233</v>
      </c>
      <c r="I21" s="114">
        <v>22900</v>
      </c>
      <c r="J21" s="140">
        <v>22686</v>
      </c>
      <c r="K21" s="114">
        <v>935</v>
      </c>
      <c r="L21" s="116">
        <v>4.1214846160627703</v>
      </c>
    </row>
    <row r="22" spans="1:12" s="110" customFormat="1" ht="15" customHeight="1" x14ac:dyDescent="0.2">
      <c r="A22" s="120"/>
      <c r="B22" s="119"/>
      <c r="C22" s="258" t="s">
        <v>107</v>
      </c>
      <c r="E22" s="113">
        <v>39.227642276422763</v>
      </c>
      <c r="F22" s="115">
        <v>15247</v>
      </c>
      <c r="G22" s="114">
        <v>15279</v>
      </c>
      <c r="H22" s="114">
        <v>15119</v>
      </c>
      <c r="I22" s="114">
        <v>14956</v>
      </c>
      <c r="J22" s="140">
        <v>14695</v>
      </c>
      <c r="K22" s="114">
        <v>552</v>
      </c>
      <c r="L22" s="116">
        <v>3.756379720993535</v>
      </c>
    </row>
    <row r="23" spans="1:12" s="110" customFormat="1" ht="15" customHeight="1" x14ac:dyDescent="0.2">
      <c r="A23" s="120"/>
      <c r="B23" s="121" t="s">
        <v>111</v>
      </c>
      <c r="C23" s="258"/>
      <c r="E23" s="113">
        <v>1.0885843298314084</v>
      </c>
      <c r="F23" s="115">
        <v>1919</v>
      </c>
      <c r="G23" s="114">
        <v>1892</v>
      </c>
      <c r="H23" s="114">
        <v>1856</v>
      </c>
      <c r="I23" s="114">
        <v>1746</v>
      </c>
      <c r="J23" s="140">
        <v>1687</v>
      </c>
      <c r="K23" s="114">
        <v>232</v>
      </c>
      <c r="L23" s="116">
        <v>13.752222880853587</v>
      </c>
    </row>
    <row r="24" spans="1:12" s="110" customFormat="1" ht="15" customHeight="1" x14ac:dyDescent="0.2">
      <c r="A24" s="120"/>
      <c r="B24" s="119"/>
      <c r="C24" s="258" t="s">
        <v>106</v>
      </c>
      <c r="E24" s="113">
        <v>66.076081292339765</v>
      </c>
      <c r="F24" s="115">
        <v>1268</v>
      </c>
      <c r="G24" s="114">
        <v>1253</v>
      </c>
      <c r="H24" s="114">
        <v>1230</v>
      </c>
      <c r="I24" s="114">
        <v>1172</v>
      </c>
      <c r="J24" s="140">
        <v>1142</v>
      </c>
      <c r="K24" s="114">
        <v>126</v>
      </c>
      <c r="L24" s="116">
        <v>11.033274956217163</v>
      </c>
    </row>
    <row r="25" spans="1:12" s="110" customFormat="1" ht="15" customHeight="1" x14ac:dyDescent="0.2">
      <c r="A25" s="120"/>
      <c r="B25" s="119"/>
      <c r="C25" s="258" t="s">
        <v>107</v>
      </c>
      <c r="E25" s="113">
        <v>33.923918707660242</v>
      </c>
      <c r="F25" s="115">
        <v>651</v>
      </c>
      <c r="G25" s="114">
        <v>639</v>
      </c>
      <c r="H25" s="114">
        <v>626</v>
      </c>
      <c r="I25" s="114">
        <v>574</v>
      </c>
      <c r="J25" s="140">
        <v>545</v>
      </c>
      <c r="K25" s="114">
        <v>106</v>
      </c>
      <c r="L25" s="116">
        <v>19.449541284403669</v>
      </c>
    </row>
    <row r="26" spans="1:12" s="110" customFormat="1" ht="15" customHeight="1" x14ac:dyDescent="0.2">
      <c r="A26" s="120"/>
      <c r="C26" s="121" t="s">
        <v>187</v>
      </c>
      <c r="D26" s="110" t="s">
        <v>188</v>
      </c>
      <c r="E26" s="113">
        <v>0.40389371695672893</v>
      </c>
      <c r="F26" s="115">
        <v>712</v>
      </c>
      <c r="G26" s="114">
        <v>671</v>
      </c>
      <c r="H26" s="114">
        <v>694</v>
      </c>
      <c r="I26" s="114">
        <v>591</v>
      </c>
      <c r="J26" s="140">
        <v>565</v>
      </c>
      <c r="K26" s="114">
        <v>147</v>
      </c>
      <c r="L26" s="116">
        <v>26.017699115044248</v>
      </c>
    </row>
    <row r="27" spans="1:12" s="110" customFormat="1" ht="15" customHeight="1" x14ac:dyDescent="0.2">
      <c r="A27" s="120"/>
      <c r="B27" s="119"/>
      <c r="D27" s="259" t="s">
        <v>106</v>
      </c>
      <c r="E27" s="113">
        <v>63.342696629213485</v>
      </c>
      <c r="F27" s="115">
        <v>451</v>
      </c>
      <c r="G27" s="114">
        <v>424</v>
      </c>
      <c r="H27" s="114">
        <v>441</v>
      </c>
      <c r="I27" s="114">
        <v>371</v>
      </c>
      <c r="J27" s="140">
        <v>361</v>
      </c>
      <c r="K27" s="114">
        <v>90</v>
      </c>
      <c r="L27" s="116">
        <v>24.930747922437675</v>
      </c>
    </row>
    <row r="28" spans="1:12" s="110" customFormat="1" ht="15" customHeight="1" x14ac:dyDescent="0.2">
      <c r="A28" s="120"/>
      <c r="B28" s="119"/>
      <c r="D28" s="259" t="s">
        <v>107</v>
      </c>
      <c r="E28" s="113">
        <v>36.657303370786515</v>
      </c>
      <c r="F28" s="115">
        <v>261</v>
      </c>
      <c r="G28" s="114">
        <v>247</v>
      </c>
      <c r="H28" s="114">
        <v>253</v>
      </c>
      <c r="I28" s="114">
        <v>220</v>
      </c>
      <c r="J28" s="140">
        <v>204</v>
      </c>
      <c r="K28" s="114">
        <v>57</v>
      </c>
      <c r="L28" s="116">
        <v>27.941176470588236</v>
      </c>
    </row>
    <row r="29" spans="1:12" s="110" customFormat="1" ht="24.95" customHeight="1" x14ac:dyDescent="0.2">
      <c r="A29" s="606" t="s">
        <v>189</v>
      </c>
      <c r="B29" s="607"/>
      <c r="C29" s="607"/>
      <c r="D29" s="608"/>
      <c r="E29" s="113">
        <v>85.467767919947363</v>
      </c>
      <c r="F29" s="115">
        <v>150666</v>
      </c>
      <c r="G29" s="114">
        <v>152463</v>
      </c>
      <c r="H29" s="114">
        <v>152883</v>
      </c>
      <c r="I29" s="114">
        <v>150356</v>
      </c>
      <c r="J29" s="140">
        <v>150893</v>
      </c>
      <c r="K29" s="114">
        <v>-227</v>
      </c>
      <c r="L29" s="116">
        <v>-0.15043772739623443</v>
      </c>
    </row>
    <row r="30" spans="1:12" s="110" customFormat="1" ht="15" customHeight="1" x14ac:dyDescent="0.2">
      <c r="A30" s="120"/>
      <c r="B30" s="119"/>
      <c r="C30" s="258" t="s">
        <v>106</v>
      </c>
      <c r="E30" s="113">
        <v>56.890738454594931</v>
      </c>
      <c r="F30" s="115">
        <v>85715</v>
      </c>
      <c r="G30" s="114">
        <v>86749</v>
      </c>
      <c r="H30" s="114">
        <v>87073</v>
      </c>
      <c r="I30" s="114">
        <v>85618</v>
      </c>
      <c r="J30" s="140">
        <v>86145</v>
      </c>
      <c r="K30" s="114">
        <v>-430</v>
      </c>
      <c r="L30" s="116">
        <v>-0.49915839572813281</v>
      </c>
    </row>
    <row r="31" spans="1:12" s="110" customFormat="1" ht="15" customHeight="1" x14ac:dyDescent="0.2">
      <c r="A31" s="120"/>
      <c r="B31" s="119"/>
      <c r="C31" s="258" t="s">
        <v>107</v>
      </c>
      <c r="E31" s="113">
        <v>43.109261545405069</v>
      </c>
      <c r="F31" s="115">
        <v>64951</v>
      </c>
      <c r="G31" s="114">
        <v>65714</v>
      </c>
      <c r="H31" s="114">
        <v>65810</v>
      </c>
      <c r="I31" s="114">
        <v>64738</v>
      </c>
      <c r="J31" s="140">
        <v>64748</v>
      </c>
      <c r="K31" s="114">
        <v>203</v>
      </c>
      <c r="L31" s="116">
        <v>0.31352319762772596</v>
      </c>
    </row>
    <row r="32" spans="1:12" s="110" customFormat="1" ht="15" customHeight="1" x14ac:dyDescent="0.2">
      <c r="A32" s="120"/>
      <c r="B32" s="119" t="s">
        <v>117</v>
      </c>
      <c r="C32" s="258"/>
      <c r="E32" s="113">
        <v>14.461323773002654</v>
      </c>
      <c r="F32" s="115">
        <v>25493</v>
      </c>
      <c r="G32" s="114">
        <v>25514</v>
      </c>
      <c r="H32" s="114">
        <v>25319</v>
      </c>
      <c r="I32" s="114">
        <v>24823</v>
      </c>
      <c r="J32" s="140">
        <v>24283</v>
      </c>
      <c r="K32" s="114">
        <v>1210</v>
      </c>
      <c r="L32" s="116">
        <v>4.9829098546308117</v>
      </c>
    </row>
    <row r="33" spans="1:12" s="110" customFormat="1" ht="15" customHeight="1" x14ac:dyDescent="0.2">
      <c r="A33" s="120"/>
      <c r="B33" s="119"/>
      <c r="C33" s="258" t="s">
        <v>106</v>
      </c>
      <c r="E33" s="113">
        <v>70.05844741693798</v>
      </c>
      <c r="F33" s="115">
        <v>17860</v>
      </c>
      <c r="G33" s="114">
        <v>17894</v>
      </c>
      <c r="H33" s="114">
        <v>17896</v>
      </c>
      <c r="I33" s="114">
        <v>17573</v>
      </c>
      <c r="J33" s="140">
        <v>17214</v>
      </c>
      <c r="K33" s="114">
        <v>646</v>
      </c>
      <c r="L33" s="116">
        <v>3.7527593818984548</v>
      </c>
    </row>
    <row r="34" spans="1:12" s="110" customFormat="1" ht="15" customHeight="1" x14ac:dyDescent="0.2">
      <c r="A34" s="120"/>
      <c r="B34" s="119"/>
      <c r="C34" s="258" t="s">
        <v>107</v>
      </c>
      <c r="E34" s="113">
        <v>29.941552583062016</v>
      </c>
      <c r="F34" s="115">
        <v>7633</v>
      </c>
      <c r="G34" s="114">
        <v>7620</v>
      </c>
      <c r="H34" s="114">
        <v>7423</v>
      </c>
      <c r="I34" s="114">
        <v>7250</v>
      </c>
      <c r="J34" s="140">
        <v>7069</v>
      </c>
      <c r="K34" s="114">
        <v>564</v>
      </c>
      <c r="L34" s="116">
        <v>7.9784976658650448</v>
      </c>
    </row>
    <row r="35" spans="1:12" s="110" customFormat="1" ht="24.95" customHeight="1" x14ac:dyDescent="0.2">
      <c r="A35" s="606" t="s">
        <v>190</v>
      </c>
      <c r="B35" s="607"/>
      <c r="C35" s="607"/>
      <c r="D35" s="608"/>
      <c r="E35" s="113">
        <v>74.381112296067712</v>
      </c>
      <c r="F35" s="115">
        <v>131122</v>
      </c>
      <c r="G35" s="114">
        <v>132479</v>
      </c>
      <c r="H35" s="114">
        <v>133083</v>
      </c>
      <c r="I35" s="114">
        <v>130356</v>
      </c>
      <c r="J35" s="140">
        <v>130882</v>
      </c>
      <c r="K35" s="114">
        <v>240</v>
      </c>
      <c r="L35" s="116">
        <v>0.1833712810012072</v>
      </c>
    </row>
    <row r="36" spans="1:12" s="110" customFormat="1" ht="15" customHeight="1" x14ac:dyDescent="0.2">
      <c r="A36" s="120"/>
      <c r="B36" s="119"/>
      <c r="C36" s="258" t="s">
        <v>106</v>
      </c>
      <c r="E36" s="113">
        <v>70.069095956437522</v>
      </c>
      <c r="F36" s="115">
        <v>91876</v>
      </c>
      <c r="G36" s="114">
        <v>92799</v>
      </c>
      <c r="H36" s="114">
        <v>93263</v>
      </c>
      <c r="I36" s="114">
        <v>91433</v>
      </c>
      <c r="J36" s="140">
        <v>91847</v>
      </c>
      <c r="K36" s="114">
        <v>29</v>
      </c>
      <c r="L36" s="116">
        <v>3.1574248478447857E-2</v>
      </c>
    </row>
    <row r="37" spans="1:12" s="110" customFormat="1" ht="15" customHeight="1" x14ac:dyDescent="0.2">
      <c r="A37" s="120"/>
      <c r="B37" s="119"/>
      <c r="C37" s="258" t="s">
        <v>107</v>
      </c>
      <c r="E37" s="113">
        <v>29.930904043562485</v>
      </c>
      <c r="F37" s="115">
        <v>39246</v>
      </c>
      <c r="G37" s="114">
        <v>39680</v>
      </c>
      <c r="H37" s="114">
        <v>39820</v>
      </c>
      <c r="I37" s="114">
        <v>38923</v>
      </c>
      <c r="J37" s="140">
        <v>39035</v>
      </c>
      <c r="K37" s="114">
        <v>211</v>
      </c>
      <c r="L37" s="116">
        <v>0.54054054054054057</v>
      </c>
    </row>
    <row r="38" spans="1:12" s="110" customFormat="1" ht="15" customHeight="1" x14ac:dyDescent="0.2">
      <c r="A38" s="120"/>
      <c r="B38" s="119" t="s">
        <v>182</v>
      </c>
      <c r="C38" s="258"/>
      <c r="E38" s="113">
        <v>25.618887703932291</v>
      </c>
      <c r="F38" s="115">
        <v>45162</v>
      </c>
      <c r="G38" s="114">
        <v>45622</v>
      </c>
      <c r="H38" s="114">
        <v>45235</v>
      </c>
      <c r="I38" s="114">
        <v>44951</v>
      </c>
      <c r="J38" s="140">
        <v>44425</v>
      </c>
      <c r="K38" s="114">
        <v>737</v>
      </c>
      <c r="L38" s="116">
        <v>1.6589758019133372</v>
      </c>
    </row>
    <row r="39" spans="1:12" s="110" customFormat="1" ht="15" customHeight="1" x14ac:dyDescent="0.2">
      <c r="A39" s="120"/>
      <c r="B39" s="119"/>
      <c r="C39" s="258" t="s">
        <v>106</v>
      </c>
      <c r="E39" s="113">
        <v>26.061733315619325</v>
      </c>
      <c r="F39" s="115">
        <v>11770</v>
      </c>
      <c r="G39" s="114">
        <v>11920</v>
      </c>
      <c r="H39" s="114">
        <v>11777</v>
      </c>
      <c r="I39" s="114">
        <v>11840</v>
      </c>
      <c r="J39" s="140">
        <v>11594</v>
      </c>
      <c r="K39" s="114">
        <v>176</v>
      </c>
      <c r="L39" s="116">
        <v>1.5180265654648957</v>
      </c>
    </row>
    <row r="40" spans="1:12" s="110" customFormat="1" ht="15" customHeight="1" x14ac:dyDescent="0.2">
      <c r="A40" s="120"/>
      <c r="B40" s="119"/>
      <c r="C40" s="258" t="s">
        <v>107</v>
      </c>
      <c r="E40" s="113">
        <v>73.938266684380679</v>
      </c>
      <c r="F40" s="115">
        <v>33392</v>
      </c>
      <c r="G40" s="114">
        <v>33702</v>
      </c>
      <c r="H40" s="114">
        <v>33458</v>
      </c>
      <c r="I40" s="114">
        <v>33111</v>
      </c>
      <c r="J40" s="140">
        <v>32831</v>
      </c>
      <c r="K40" s="114">
        <v>561</v>
      </c>
      <c r="L40" s="116">
        <v>1.70875087569675</v>
      </c>
    </row>
    <row r="41" spans="1:12" s="110" customFormat="1" ht="24.75" customHeight="1" x14ac:dyDescent="0.2">
      <c r="A41" s="606" t="s">
        <v>518</v>
      </c>
      <c r="B41" s="607"/>
      <c r="C41" s="607"/>
      <c r="D41" s="608"/>
      <c r="E41" s="113">
        <v>4.9732250232579247</v>
      </c>
      <c r="F41" s="115">
        <v>8767</v>
      </c>
      <c r="G41" s="114">
        <v>9672</v>
      </c>
      <c r="H41" s="114">
        <v>9750</v>
      </c>
      <c r="I41" s="114">
        <v>7827</v>
      </c>
      <c r="J41" s="140">
        <v>8574</v>
      </c>
      <c r="K41" s="114">
        <v>193</v>
      </c>
      <c r="L41" s="116">
        <v>2.2509913692558898</v>
      </c>
    </row>
    <row r="42" spans="1:12" s="110" customFormat="1" ht="15" customHeight="1" x14ac:dyDescent="0.2">
      <c r="A42" s="120"/>
      <c r="B42" s="119"/>
      <c r="C42" s="258" t="s">
        <v>106</v>
      </c>
      <c r="E42" s="113">
        <v>56.347667389072662</v>
      </c>
      <c r="F42" s="115">
        <v>4940</v>
      </c>
      <c r="G42" s="114">
        <v>5524</v>
      </c>
      <c r="H42" s="114">
        <v>5635</v>
      </c>
      <c r="I42" s="114">
        <v>4332</v>
      </c>
      <c r="J42" s="140">
        <v>4766</v>
      </c>
      <c r="K42" s="114">
        <v>174</v>
      </c>
      <c r="L42" s="116">
        <v>3.6508602601762483</v>
      </c>
    </row>
    <row r="43" spans="1:12" s="110" customFormat="1" ht="15" customHeight="1" x14ac:dyDescent="0.2">
      <c r="A43" s="123"/>
      <c r="B43" s="124"/>
      <c r="C43" s="260" t="s">
        <v>107</v>
      </c>
      <c r="D43" s="261"/>
      <c r="E43" s="125">
        <v>43.652332610927338</v>
      </c>
      <c r="F43" s="143">
        <v>3827</v>
      </c>
      <c r="G43" s="144">
        <v>4148</v>
      </c>
      <c r="H43" s="144">
        <v>4115</v>
      </c>
      <c r="I43" s="144">
        <v>3495</v>
      </c>
      <c r="J43" s="145">
        <v>3808</v>
      </c>
      <c r="K43" s="144">
        <v>19</v>
      </c>
      <c r="L43" s="146">
        <v>0.49894957983193278</v>
      </c>
    </row>
    <row r="44" spans="1:12" s="110" customFormat="1" ht="45.75" customHeight="1" x14ac:dyDescent="0.2">
      <c r="A44" s="606" t="s">
        <v>191</v>
      </c>
      <c r="B44" s="607"/>
      <c r="C44" s="607"/>
      <c r="D44" s="608"/>
      <c r="E44" s="113">
        <v>0.75446438701186724</v>
      </c>
      <c r="F44" s="115">
        <v>1330</v>
      </c>
      <c r="G44" s="114">
        <v>1333</v>
      </c>
      <c r="H44" s="114">
        <v>1328</v>
      </c>
      <c r="I44" s="114">
        <v>1289</v>
      </c>
      <c r="J44" s="140">
        <v>1338</v>
      </c>
      <c r="K44" s="114">
        <v>-8</v>
      </c>
      <c r="L44" s="116">
        <v>-0.59790732436472349</v>
      </c>
    </row>
    <row r="45" spans="1:12" s="110" customFormat="1" ht="15" customHeight="1" x14ac:dyDescent="0.2">
      <c r="A45" s="120"/>
      <c r="B45" s="119"/>
      <c r="C45" s="258" t="s">
        <v>106</v>
      </c>
      <c r="E45" s="113">
        <v>62.255639097744364</v>
      </c>
      <c r="F45" s="115">
        <v>828</v>
      </c>
      <c r="G45" s="114">
        <v>831</v>
      </c>
      <c r="H45" s="114">
        <v>832</v>
      </c>
      <c r="I45" s="114">
        <v>806</v>
      </c>
      <c r="J45" s="140">
        <v>839</v>
      </c>
      <c r="K45" s="114">
        <v>-11</v>
      </c>
      <c r="L45" s="116">
        <v>-1.3110846245530394</v>
      </c>
    </row>
    <row r="46" spans="1:12" s="110" customFormat="1" ht="15" customHeight="1" x14ac:dyDescent="0.2">
      <c r="A46" s="123"/>
      <c r="B46" s="124"/>
      <c r="C46" s="260" t="s">
        <v>107</v>
      </c>
      <c r="D46" s="261"/>
      <c r="E46" s="125">
        <v>37.744360902255636</v>
      </c>
      <c r="F46" s="143">
        <v>502</v>
      </c>
      <c r="G46" s="144">
        <v>502</v>
      </c>
      <c r="H46" s="144">
        <v>496</v>
      </c>
      <c r="I46" s="144">
        <v>483</v>
      </c>
      <c r="J46" s="145">
        <v>499</v>
      </c>
      <c r="K46" s="144">
        <v>3</v>
      </c>
      <c r="L46" s="146">
        <v>0.60120240480961928</v>
      </c>
    </row>
    <row r="47" spans="1:12" s="110" customFormat="1" ht="39" customHeight="1" x14ac:dyDescent="0.2">
      <c r="A47" s="606" t="s">
        <v>519</v>
      </c>
      <c r="B47" s="610"/>
      <c r="C47" s="610"/>
      <c r="D47" s="611"/>
      <c r="E47" s="113">
        <v>0.13898028181797553</v>
      </c>
      <c r="F47" s="115">
        <v>245</v>
      </c>
      <c r="G47" s="114">
        <v>256</v>
      </c>
      <c r="H47" s="114">
        <v>240</v>
      </c>
      <c r="I47" s="114">
        <v>235</v>
      </c>
      <c r="J47" s="140">
        <v>281</v>
      </c>
      <c r="K47" s="114">
        <v>-36</v>
      </c>
      <c r="L47" s="116">
        <v>-12.811387900355871</v>
      </c>
    </row>
    <row r="48" spans="1:12" s="110" customFormat="1" ht="15" customHeight="1" x14ac:dyDescent="0.2">
      <c r="A48" s="120"/>
      <c r="B48" s="119"/>
      <c r="C48" s="258" t="s">
        <v>106</v>
      </c>
      <c r="E48" s="113">
        <v>41.632653061224488</v>
      </c>
      <c r="F48" s="115">
        <v>102</v>
      </c>
      <c r="G48" s="114">
        <v>110</v>
      </c>
      <c r="H48" s="114">
        <v>102</v>
      </c>
      <c r="I48" s="114">
        <v>99</v>
      </c>
      <c r="J48" s="140">
        <v>121</v>
      </c>
      <c r="K48" s="114">
        <v>-19</v>
      </c>
      <c r="L48" s="116">
        <v>-15.702479338842975</v>
      </c>
    </row>
    <row r="49" spans="1:12" s="110" customFormat="1" ht="15" customHeight="1" x14ac:dyDescent="0.2">
      <c r="A49" s="123"/>
      <c r="B49" s="124"/>
      <c r="C49" s="260" t="s">
        <v>107</v>
      </c>
      <c r="D49" s="261"/>
      <c r="E49" s="125">
        <v>58.367346938775512</v>
      </c>
      <c r="F49" s="143">
        <v>143</v>
      </c>
      <c r="G49" s="144">
        <v>146</v>
      </c>
      <c r="H49" s="144">
        <v>138</v>
      </c>
      <c r="I49" s="144">
        <v>136</v>
      </c>
      <c r="J49" s="145">
        <v>160</v>
      </c>
      <c r="K49" s="144">
        <v>-17</v>
      </c>
      <c r="L49" s="146">
        <v>-10.625</v>
      </c>
    </row>
    <row r="50" spans="1:12" s="110" customFormat="1" ht="24.95" customHeight="1" x14ac:dyDescent="0.2">
      <c r="A50" s="612" t="s">
        <v>192</v>
      </c>
      <c r="B50" s="613"/>
      <c r="C50" s="613"/>
      <c r="D50" s="614"/>
      <c r="E50" s="262">
        <v>16.045131719271176</v>
      </c>
      <c r="F50" s="263">
        <v>28285</v>
      </c>
      <c r="G50" s="264">
        <v>29325</v>
      </c>
      <c r="H50" s="264">
        <v>29427</v>
      </c>
      <c r="I50" s="264">
        <v>27769</v>
      </c>
      <c r="J50" s="265">
        <v>27906</v>
      </c>
      <c r="K50" s="263">
        <v>379</v>
      </c>
      <c r="L50" s="266">
        <v>1.3581308679137103</v>
      </c>
    </row>
    <row r="51" spans="1:12" s="110" customFormat="1" ht="15" customHeight="1" x14ac:dyDescent="0.2">
      <c r="A51" s="120"/>
      <c r="B51" s="119"/>
      <c r="C51" s="258" t="s">
        <v>106</v>
      </c>
      <c r="E51" s="113">
        <v>62.223793530139652</v>
      </c>
      <c r="F51" s="115">
        <v>17600</v>
      </c>
      <c r="G51" s="114">
        <v>18192</v>
      </c>
      <c r="H51" s="114">
        <v>18340</v>
      </c>
      <c r="I51" s="114">
        <v>17355</v>
      </c>
      <c r="J51" s="140">
        <v>17379</v>
      </c>
      <c r="K51" s="114">
        <v>221</v>
      </c>
      <c r="L51" s="116">
        <v>1.2716496921572011</v>
      </c>
    </row>
    <row r="52" spans="1:12" s="110" customFormat="1" ht="15" customHeight="1" x14ac:dyDescent="0.2">
      <c r="A52" s="120"/>
      <c r="B52" s="119"/>
      <c r="C52" s="258" t="s">
        <v>107</v>
      </c>
      <c r="E52" s="113">
        <v>37.776206469860348</v>
      </c>
      <c r="F52" s="115">
        <v>10685</v>
      </c>
      <c r="G52" s="114">
        <v>11133</v>
      </c>
      <c r="H52" s="114">
        <v>11087</v>
      </c>
      <c r="I52" s="114">
        <v>10414</v>
      </c>
      <c r="J52" s="140">
        <v>10527</v>
      </c>
      <c r="K52" s="114">
        <v>158</v>
      </c>
      <c r="L52" s="116">
        <v>1.5009024413413128</v>
      </c>
    </row>
    <row r="53" spans="1:12" s="110" customFormat="1" ht="15" customHeight="1" x14ac:dyDescent="0.2">
      <c r="A53" s="120"/>
      <c r="B53" s="119"/>
      <c r="C53" s="258" t="s">
        <v>187</v>
      </c>
      <c r="D53" s="110" t="s">
        <v>193</v>
      </c>
      <c r="E53" s="113">
        <v>20.799010076012021</v>
      </c>
      <c r="F53" s="115">
        <v>5883</v>
      </c>
      <c r="G53" s="114">
        <v>6810</v>
      </c>
      <c r="H53" s="114">
        <v>6938</v>
      </c>
      <c r="I53" s="114">
        <v>5381</v>
      </c>
      <c r="J53" s="140">
        <v>5753</v>
      </c>
      <c r="K53" s="114">
        <v>130</v>
      </c>
      <c r="L53" s="116">
        <v>2.2596905962106728</v>
      </c>
    </row>
    <row r="54" spans="1:12" s="110" customFormat="1" ht="15" customHeight="1" x14ac:dyDescent="0.2">
      <c r="A54" s="120"/>
      <c r="B54" s="119"/>
      <c r="D54" s="267" t="s">
        <v>194</v>
      </c>
      <c r="E54" s="113">
        <v>57.674655787863337</v>
      </c>
      <c r="F54" s="115">
        <v>3393</v>
      </c>
      <c r="G54" s="114">
        <v>3915</v>
      </c>
      <c r="H54" s="114">
        <v>4029</v>
      </c>
      <c r="I54" s="114">
        <v>3076</v>
      </c>
      <c r="J54" s="140">
        <v>3255</v>
      </c>
      <c r="K54" s="114">
        <v>138</v>
      </c>
      <c r="L54" s="116">
        <v>4.2396313364055302</v>
      </c>
    </row>
    <row r="55" spans="1:12" s="110" customFormat="1" ht="15" customHeight="1" x14ac:dyDescent="0.2">
      <c r="A55" s="120"/>
      <c r="B55" s="119"/>
      <c r="D55" s="267" t="s">
        <v>195</v>
      </c>
      <c r="E55" s="113">
        <v>42.325344212136663</v>
      </c>
      <c r="F55" s="115">
        <v>2490</v>
      </c>
      <c r="G55" s="114">
        <v>2895</v>
      </c>
      <c r="H55" s="114">
        <v>2909</v>
      </c>
      <c r="I55" s="114">
        <v>2305</v>
      </c>
      <c r="J55" s="140">
        <v>2498</v>
      </c>
      <c r="K55" s="114">
        <v>-8</v>
      </c>
      <c r="L55" s="116">
        <v>-0.32025620496397117</v>
      </c>
    </row>
    <row r="56" spans="1:12" s="110" customFormat="1" ht="15" customHeight="1" x14ac:dyDescent="0.2">
      <c r="A56" s="120"/>
      <c r="B56" s="119" t="s">
        <v>196</v>
      </c>
      <c r="C56" s="258"/>
      <c r="E56" s="113">
        <v>59.347983935013957</v>
      </c>
      <c r="F56" s="115">
        <v>104621</v>
      </c>
      <c r="G56" s="114">
        <v>105102</v>
      </c>
      <c r="H56" s="114">
        <v>105337</v>
      </c>
      <c r="I56" s="114">
        <v>104718</v>
      </c>
      <c r="J56" s="140">
        <v>104823</v>
      </c>
      <c r="K56" s="114">
        <v>-202</v>
      </c>
      <c r="L56" s="116">
        <v>-0.192705799299772</v>
      </c>
    </row>
    <row r="57" spans="1:12" s="110" customFormat="1" ht="15" customHeight="1" x14ac:dyDescent="0.2">
      <c r="A57" s="120"/>
      <c r="B57" s="119"/>
      <c r="C57" s="258" t="s">
        <v>106</v>
      </c>
      <c r="E57" s="113">
        <v>56.734307643780888</v>
      </c>
      <c r="F57" s="115">
        <v>59356</v>
      </c>
      <c r="G57" s="114">
        <v>59622</v>
      </c>
      <c r="H57" s="114">
        <v>59759</v>
      </c>
      <c r="I57" s="114">
        <v>59447</v>
      </c>
      <c r="J57" s="140">
        <v>59688</v>
      </c>
      <c r="K57" s="114">
        <v>-332</v>
      </c>
      <c r="L57" s="116">
        <v>-0.55622570700978424</v>
      </c>
    </row>
    <row r="58" spans="1:12" s="110" customFormat="1" ht="15" customHeight="1" x14ac:dyDescent="0.2">
      <c r="A58" s="120"/>
      <c r="B58" s="119"/>
      <c r="C58" s="258" t="s">
        <v>107</v>
      </c>
      <c r="E58" s="113">
        <v>43.265692356219112</v>
      </c>
      <c r="F58" s="115">
        <v>45265</v>
      </c>
      <c r="G58" s="114">
        <v>45480</v>
      </c>
      <c r="H58" s="114">
        <v>45578</v>
      </c>
      <c r="I58" s="114">
        <v>45271</v>
      </c>
      <c r="J58" s="140">
        <v>45135</v>
      </c>
      <c r="K58" s="114">
        <v>130</v>
      </c>
      <c r="L58" s="116">
        <v>0.28802481444555222</v>
      </c>
    </row>
    <row r="59" spans="1:12" s="110" customFormat="1" ht="15" customHeight="1" x14ac:dyDescent="0.2">
      <c r="A59" s="120"/>
      <c r="B59" s="119"/>
      <c r="C59" s="258" t="s">
        <v>105</v>
      </c>
      <c r="D59" s="110" t="s">
        <v>197</v>
      </c>
      <c r="E59" s="113">
        <v>94.936962942430299</v>
      </c>
      <c r="F59" s="115">
        <v>99324</v>
      </c>
      <c r="G59" s="114">
        <v>99800</v>
      </c>
      <c r="H59" s="114">
        <v>100036</v>
      </c>
      <c r="I59" s="114">
        <v>99505</v>
      </c>
      <c r="J59" s="140">
        <v>99627</v>
      </c>
      <c r="K59" s="114">
        <v>-303</v>
      </c>
      <c r="L59" s="116">
        <v>-0.30413442139179137</v>
      </c>
    </row>
    <row r="60" spans="1:12" s="110" customFormat="1" ht="15" customHeight="1" x14ac:dyDescent="0.2">
      <c r="A60" s="120"/>
      <c r="B60" s="119"/>
      <c r="C60" s="258"/>
      <c r="D60" s="267" t="s">
        <v>198</v>
      </c>
      <c r="E60" s="113">
        <v>55.613950304055415</v>
      </c>
      <c r="F60" s="115">
        <v>55238</v>
      </c>
      <c r="G60" s="114">
        <v>55509</v>
      </c>
      <c r="H60" s="114">
        <v>55642</v>
      </c>
      <c r="I60" s="114">
        <v>55401</v>
      </c>
      <c r="J60" s="140">
        <v>55655</v>
      </c>
      <c r="K60" s="114">
        <v>-417</v>
      </c>
      <c r="L60" s="116">
        <v>-0.7492588267002066</v>
      </c>
    </row>
    <row r="61" spans="1:12" s="110" customFormat="1" ht="15" customHeight="1" x14ac:dyDescent="0.2">
      <c r="A61" s="120"/>
      <c r="B61" s="119"/>
      <c r="C61" s="258"/>
      <c r="D61" s="267" t="s">
        <v>199</v>
      </c>
      <c r="E61" s="113">
        <v>44.386049695944585</v>
      </c>
      <c r="F61" s="115">
        <v>44086</v>
      </c>
      <c r="G61" s="114">
        <v>44291</v>
      </c>
      <c r="H61" s="114">
        <v>44394</v>
      </c>
      <c r="I61" s="114">
        <v>44104</v>
      </c>
      <c r="J61" s="140">
        <v>43972</v>
      </c>
      <c r="K61" s="114">
        <v>114</v>
      </c>
      <c r="L61" s="116">
        <v>0.25925589011188938</v>
      </c>
    </row>
    <row r="62" spans="1:12" s="110" customFormat="1" ht="15" customHeight="1" x14ac:dyDescent="0.2">
      <c r="A62" s="120"/>
      <c r="B62" s="119"/>
      <c r="C62" s="258"/>
      <c r="D62" s="258" t="s">
        <v>200</v>
      </c>
      <c r="E62" s="113">
        <v>5.0630370575697041</v>
      </c>
      <c r="F62" s="115">
        <v>5297</v>
      </c>
      <c r="G62" s="114">
        <v>5302</v>
      </c>
      <c r="H62" s="114">
        <v>5301</v>
      </c>
      <c r="I62" s="114">
        <v>5213</v>
      </c>
      <c r="J62" s="140">
        <v>5196</v>
      </c>
      <c r="K62" s="114">
        <v>101</v>
      </c>
      <c r="L62" s="116">
        <v>1.9438029253271747</v>
      </c>
    </row>
    <row r="63" spans="1:12" s="110" customFormat="1" ht="15" customHeight="1" x14ac:dyDescent="0.2">
      <c r="A63" s="120"/>
      <c r="B63" s="119"/>
      <c r="C63" s="258"/>
      <c r="D63" s="267" t="s">
        <v>198</v>
      </c>
      <c r="E63" s="113">
        <v>77.74211818010194</v>
      </c>
      <c r="F63" s="115">
        <v>4118</v>
      </c>
      <c r="G63" s="114">
        <v>4113</v>
      </c>
      <c r="H63" s="114">
        <v>4117</v>
      </c>
      <c r="I63" s="114">
        <v>4046</v>
      </c>
      <c r="J63" s="140">
        <v>4033</v>
      </c>
      <c r="K63" s="114">
        <v>85</v>
      </c>
      <c r="L63" s="116">
        <v>2.1076121993553185</v>
      </c>
    </row>
    <row r="64" spans="1:12" s="110" customFormat="1" ht="15" customHeight="1" x14ac:dyDescent="0.2">
      <c r="A64" s="120"/>
      <c r="B64" s="119"/>
      <c r="C64" s="258"/>
      <c r="D64" s="267" t="s">
        <v>199</v>
      </c>
      <c r="E64" s="113">
        <v>22.257881819898056</v>
      </c>
      <c r="F64" s="115">
        <v>1179</v>
      </c>
      <c r="G64" s="114">
        <v>1189</v>
      </c>
      <c r="H64" s="114">
        <v>1184</v>
      </c>
      <c r="I64" s="114">
        <v>1167</v>
      </c>
      <c r="J64" s="140">
        <v>1163</v>
      </c>
      <c r="K64" s="114">
        <v>16</v>
      </c>
      <c r="L64" s="116">
        <v>1.3757523645743766</v>
      </c>
    </row>
    <row r="65" spans="1:12" s="110" customFormat="1" ht="15" customHeight="1" x14ac:dyDescent="0.2">
      <c r="A65" s="120"/>
      <c r="B65" s="119" t="s">
        <v>201</v>
      </c>
      <c r="C65" s="258"/>
      <c r="E65" s="113">
        <v>13.811803680424768</v>
      </c>
      <c r="F65" s="115">
        <v>24348</v>
      </c>
      <c r="G65" s="114">
        <v>24363</v>
      </c>
      <c r="H65" s="114">
        <v>24139</v>
      </c>
      <c r="I65" s="114">
        <v>23795</v>
      </c>
      <c r="J65" s="140">
        <v>23472</v>
      </c>
      <c r="K65" s="114">
        <v>876</v>
      </c>
      <c r="L65" s="116">
        <v>3.7321063394683027</v>
      </c>
    </row>
    <row r="66" spans="1:12" s="110" customFormat="1" ht="15" customHeight="1" x14ac:dyDescent="0.2">
      <c r="A66" s="120"/>
      <c r="B66" s="119"/>
      <c r="C66" s="258" t="s">
        <v>106</v>
      </c>
      <c r="E66" s="113">
        <v>59.783144406111383</v>
      </c>
      <c r="F66" s="115">
        <v>14556</v>
      </c>
      <c r="G66" s="114">
        <v>14633</v>
      </c>
      <c r="H66" s="114">
        <v>14582</v>
      </c>
      <c r="I66" s="114">
        <v>14402</v>
      </c>
      <c r="J66" s="140">
        <v>14286</v>
      </c>
      <c r="K66" s="114">
        <v>270</v>
      </c>
      <c r="L66" s="116">
        <v>1.8899622007559849</v>
      </c>
    </row>
    <row r="67" spans="1:12" s="110" customFormat="1" ht="15" customHeight="1" x14ac:dyDescent="0.2">
      <c r="A67" s="120"/>
      <c r="B67" s="119"/>
      <c r="C67" s="258" t="s">
        <v>107</v>
      </c>
      <c r="E67" s="113">
        <v>40.216855593888617</v>
      </c>
      <c r="F67" s="115">
        <v>9792</v>
      </c>
      <c r="G67" s="114">
        <v>9730</v>
      </c>
      <c r="H67" s="114">
        <v>9557</v>
      </c>
      <c r="I67" s="114">
        <v>9393</v>
      </c>
      <c r="J67" s="140">
        <v>9186</v>
      </c>
      <c r="K67" s="114">
        <v>606</v>
      </c>
      <c r="L67" s="116">
        <v>6.5969954278249512</v>
      </c>
    </row>
    <row r="68" spans="1:12" s="110" customFormat="1" ht="15" customHeight="1" x14ac:dyDescent="0.2">
      <c r="A68" s="120"/>
      <c r="B68" s="119"/>
      <c r="C68" s="258" t="s">
        <v>105</v>
      </c>
      <c r="D68" s="110" t="s">
        <v>202</v>
      </c>
      <c r="E68" s="113">
        <v>17.603088549367506</v>
      </c>
      <c r="F68" s="115">
        <v>4286</v>
      </c>
      <c r="G68" s="114">
        <v>4188</v>
      </c>
      <c r="H68" s="114">
        <v>4087</v>
      </c>
      <c r="I68" s="114">
        <v>3927</v>
      </c>
      <c r="J68" s="140">
        <v>3717</v>
      </c>
      <c r="K68" s="114">
        <v>569</v>
      </c>
      <c r="L68" s="116">
        <v>15.308044121603444</v>
      </c>
    </row>
    <row r="69" spans="1:12" s="110" customFormat="1" ht="15" customHeight="1" x14ac:dyDescent="0.2">
      <c r="A69" s="120"/>
      <c r="B69" s="119"/>
      <c r="C69" s="258"/>
      <c r="D69" s="267" t="s">
        <v>198</v>
      </c>
      <c r="E69" s="113">
        <v>51.656556229584695</v>
      </c>
      <c r="F69" s="115">
        <v>2214</v>
      </c>
      <c r="G69" s="114">
        <v>2178</v>
      </c>
      <c r="H69" s="114">
        <v>2146</v>
      </c>
      <c r="I69" s="114">
        <v>2068</v>
      </c>
      <c r="J69" s="140">
        <v>1960</v>
      </c>
      <c r="K69" s="114">
        <v>254</v>
      </c>
      <c r="L69" s="116">
        <v>12.959183673469388</v>
      </c>
    </row>
    <row r="70" spans="1:12" s="110" customFormat="1" ht="15" customHeight="1" x14ac:dyDescent="0.2">
      <c r="A70" s="120"/>
      <c r="B70" s="119"/>
      <c r="C70" s="258"/>
      <c r="D70" s="267" t="s">
        <v>199</v>
      </c>
      <c r="E70" s="113">
        <v>48.343443770415305</v>
      </c>
      <c r="F70" s="115">
        <v>2072</v>
      </c>
      <c r="G70" s="114">
        <v>2010</v>
      </c>
      <c r="H70" s="114">
        <v>1941</v>
      </c>
      <c r="I70" s="114">
        <v>1859</v>
      </c>
      <c r="J70" s="140">
        <v>1757</v>
      </c>
      <c r="K70" s="114">
        <v>315</v>
      </c>
      <c r="L70" s="116">
        <v>17.92828685258964</v>
      </c>
    </row>
    <row r="71" spans="1:12" s="110" customFormat="1" ht="15" customHeight="1" x14ac:dyDescent="0.2">
      <c r="A71" s="120"/>
      <c r="B71" s="119"/>
      <c r="C71" s="258"/>
      <c r="D71" s="110" t="s">
        <v>203</v>
      </c>
      <c r="E71" s="113">
        <v>75.135534746180383</v>
      </c>
      <c r="F71" s="115">
        <v>18294</v>
      </c>
      <c r="G71" s="114">
        <v>18368</v>
      </c>
      <c r="H71" s="114">
        <v>18270</v>
      </c>
      <c r="I71" s="114">
        <v>18137</v>
      </c>
      <c r="J71" s="140">
        <v>18052</v>
      </c>
      <c r="K71" s="114">
        <v>242</v>
      </c>
      <c r="L71" s="116">
        <v>1.3405716818081099</v>
      </c>
    </row>
    <row r="72" spans="1:12" s="110" customFormat="1" ht="15" customHeight="1" x14ac:dyDescent="0.2">
      <c r="A72" s="120"/>
      <c r="B72" s="119"/>
      <c r="C72" s="258"/>
      <c r="D72" s="267" t="s">
        <v>198</v>
      </c>
      <c r="E72" s="113">
        <v>60.916147370722641</v>
      </c>
      <c r="F72" s="115">
        <v>11144</v>
      </c>
      <c r="G72" s="114">
        <v>11234</v>
      </c>
      <c r="H72" s="114">
        <v>11229</v>
      </c>
      <c r="I72" s="114">
        <v>11168</v>
      </c>
      <c r="J72" s="140">
        <v>11166</v>
      </c>
      <c r="K72" s="114">
        <v>-22</v>
      </c>
      <c r="L72" s="116">
        <v>-0.19702668816048718</v>
      </c>
    </row>
    <row r="73" spans="1:12" s="110" customFormat="1" ht="15" customHeight="1" x14ac:dyDescent="0.2">
      <c r="A73" s="120"/>
      <c r="B73" s="119"/>
      <c r="C73" s="258"/>
      <c r="D73" s="267" t="s">
        <v>199</v>
      </c>
      <c r="E73" s="113">
        <v>39.083852629277359</v>
      </c>
      <c r="F73" s="115">
        <v>7150</v>
      </c>
      <c r="G73" s="114">
        <v>7134</v>
      </c>
      <c r="H73" s="114">
        <v>7041</v>
      </c>
      <c r="I73" s="114">
        <v>6969</v>
      </c>
      <c r="J73" s="140">
        <v>6886</v>
      </c>
      <c r="K73" s="114">
        <v>264</v>
      </c>
      <c r="L73" s="116">
        <v>3.8338658146964857</v>
      </c>
    </row>
    <row r="74" spans="1:12" s="110" customFormat="1" ht="15" customHeight="1" x14ac:dyDescent="0.2">
      <c r="A74" s="120"/>
      <c r="B74" s="119"/>
      <c r="C74" s="258"/>
      <c r="D74" s="110" t="s">
        <v>204</v>
      </c>
      <c r="E74" s="113">
        <v>7.2613767044521111</v>
      </c>
      <c r="F74" s="115">
        <v>1768</v>
      </c>
      <c r="G74" s="114">
        <v>1807</v>
      </c>
      <c r="H74" s="114">
        <v>1782</v>
      </c>
      <c r="I74" s="114">
        <v>1731</v>
      </c>
      <c r="J74" s="140">
        <v>1703</v>
      </c>
      <c r="K74" s="114">
        <v>65</v>
      </c>
      <c r="L74" s="116">
        <v>3.8167938931297711</v>
      </c>
    </row>
    <row r="75" spans="1:12" s="110" customFormat="1" ht="15" customHeight="1" x14ac:dyDescent="0.2">
      <c r="A75" s="120"/>
      <c r="B75" s="119"/>
      <c r="C75" s="258"/>
      <c r="D75" s="267" t="s">
        <v>198</v>
      </c>
      <c r="E75" s="113">
        <v>67.76018099547511</v>
      </c>
      <c r="F75" s="115">
        <v>1198</v>
      </c>
      <c r="G75" s="114">
        <v>1221</v>
      </c>
      <c r="H75" s="114">
        <v>1207</v>
      </c>
      <c r="I75" s="114">
        <v>1166</v>
      </c>
      <c r="J75" s="140">
        <v>1160</v>
      </c>
      <c r="K75" s="114">
        <v>38</v>
      </c>
      <c r="L75" s="116">
        <v>3.2758620689655173</v>
      </c>
    </row>
    <row r="76" spans="1:12" s="110" customFormat="1" ht="15" customHeight="1" x14ac:dyDescent="0.2">
      <c r="A76" s="120"/>
      <c r="B76" s="119"/>
      <c r="C76" s="258"/>
      <c r="D76" s="267" t="s">
        <v>199</v>
      </c>
      <c r="E76" s="113">
        <v>32.23981900452489</v>
      </c>
      <c r="F76" s="115">
        <v>570</v>
      </c>
      <c r="G76" s="114">
        <v>586</v>
      </c>
      <c r="H76" s="114">
        <v>575</v>
      </c>
      <c r="I76" s="114">
        <v>565</v>
      </c>
      <c r="J76" s="140">
        <v>543</v>
      </c>
      <c r="K76" s="114">
        <v>27</v>
      </c>
      <c r="L76" s="116">
        <v>4.972375690607735</v>
      </c>
    </row>
    <row r="77" spans="1:12" s="110" customFormat="1" ht="15" customHeight="1" x14ac:dyDescent="0.2">
      <c r="A77" s="533"/>
      <c r="B77" s="119" t="s">
        <v>205</v>
      </c>
      <c r="C77" s="268"/>
      <c r="D77" s="182"/>
      <c r="E77" s="113">
        <v>10.795080665290101</v>
      </c>
      <c r="F77" s="115">
        <v>19030</v>
      </c>
      <c r="G77" s="114">
        <v>19311</v>
      </c>
      <c r="H77" s="114">
        <v>19415</v>
      </c>
      <c r="I77" s="114">
        <v>19025</v>
      </c>
      <c r="J77" s="140">
        <v>19106</v>
      </c>
      <c r="K77" s="114">
        <v>-76</v>
      </c>
      <c r="L77" s="116">
        <v>-0.3977808018423532</v>
      </c>
    </row>
    <row r="78" spans="1:12" s="110" customFormat="1" ht="15" customHeight="1" x14ac:dyDescent="0.2">
      <c r="A78" s="120"/>
      <c r="B78" s="119"/>
      <c r="C78" s="268" t="s">
        <v>106</v>
      </c>
      <c r="D78" s="182"/>
      <c r="E78" s="113">
        <v>63.762480294272201</v>
      </c>
      <c r="F78" s="115">
        <v>12134</v>
      </c>
      <c r="G78" s="114">
        <v>12272</v>
      </c>
      <c r="H78" s="114">
        <v>12359</v>
      </c>
      <c r="I78" s="114">
        <v>12069</v>
      </c>
      <c r="J78" s="140">
        <v>12088</v>
      </c>
      <c r="K78" s="114">
        <v>46</v>
      </c>
      <c r="L78" s="116">
        <v>0.38054268696227661</v>
      </c>
    </row>
    <row r="79" spans="1:12" s="110" customFormat="1" ht="15" customHeight="1" x14ac:dyDescent="0.2">
      <c r="A79" s="123"/>
      <c r="B79" s="124"/>
      <c r="C79" s="260" t="s">
        <v>107</v>
      </c>
      <c r="D79" s="261"/>
      <c r="E79" s="125">
        <v>36.237519705727799</v>
      </c>
      <c r="F79" s="143">
        <v>6896</v>
      </c>
      <c r="G79" s="144">
        <v>7039</v>
      </c>
      <c r="H79" s="144">
        <v>7056</v>
      </c>
      <c r="I79" s="144">
        <v>6956</v>
      </c>
      <c r="J79" s="145">
        <v>7018</v>
      </c>
      <c r="K79" s="144">
        <v>-122</v>
      </c>
      <c r="L79" s="146">
        <v>-1.738387004844685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176284</v>
      </c>
      <c r="E11" s="114">
        <v>178101</v>
      </c>
      <c r="F11" s="114">
        <v>178318</v>
      </c>
      <c r="G11" s="114">
        <v>175307</v>
      </c>
      <c r="H11" s="140">
        <v>175307</v>
      </c>
      <c r="I11" s="115">
        <v>977</v>
      </c>
      <c r="J11" s="116">
        <v>0.55730803675837248</v>
      </c>
    </row>
    <row r="12" spans="1:15" s="110" customFormat="1" ht="24.95" customHeight="1" x14ac:dyDescent="0.2">
      <c r="A12" s="193" t="s">
        <v>132</v>
      </c>
      <c r="B12" s="194" t="s">
        <v>133</v>
      </c>
      <c r="C12" s="113">
        <v>4.8217648793991513E-2</v>
      </c>
      <c r="D12" s="115">
        <v>85</v>
      </c>
      <c r="E12" s="114">
        <v>87</v>
      </c>
      <c r="F12" s="114">
        <v>95</v>
      </c>
      <c r="G12" s="114">
        <v>102</v>
      </c>
      <c r="H12" s="140">
        <v>86</v>
      </c>
      <c r="I12" s="115">
        <v>-1</v>
      </c>
      <c r="J12" s="116">
        <v>-1.1627906976744187</v>
      </c>
    </row>
    <row r="13" spans="1:15" s="110" customFormat="1" ht="24.95" customHeight="1" x14ac:dyDescent="0.2">
      <c r="A13" s="193" t="s">
        <v>134</v>
      </c>
      <c r="B13" s="199" t="s">
        <v>214</v>
      </c>
      <c r="C13" s="113">
        <v>2.7064282634839238</v>
      </c>
      <c r="D13" s="115">
        <v>4771</v>
      </c>
      <c r="E13" s="114">
        <v>2710</v>
      </c>
      <c r="F13" s="114">
        <v>2714</v>
      </c>
      <c r="G13" s="114">
        <v>2629</v>
      </c>
      <c r="H13" s="140">
        <v>2655</v>
      </c>
      <c r="I13" s="115">
        <v>2116</v>
      </c>
      <c r="J13" s="116">
        <v>79.698681732580042</v>
      </c>
    </row>
    <row r="14" spans="1:15" s="287" customFormat="1" ht="24" customHeight="1" x14ac:dyDescent="0.2">
      <c r="A14" s="193" t="s">
        <v>215</v>
      </c>
      <c r="B14" s="199" t="s">
        <v>137</v>
      </c>
      <c r="C14" s="113">
        <v>18.314764811327176</v>
      </c>
      <c r="D14" s="115">
        <v>32286</v>
      </c>
      <c r="E14" s="114">
        <v>34833</v>
      </c>
      <c r="F14" s="114">
        <v>35194</v>
      </c>
      <c r="G14" s="114">
        <v>35023</v>
      </c>
      <c r="H14" s="140">
        <v>35138</v>
      </c>
      <c r="I14" s="115">
        <v>-2852</v>
      </c>
      <c r="J14" s="116">
        <v>-8.1165689566850698</v>
      </c>
      <c r="K14" s="110"/>
      <c r="L14" s="110"/>
      <c r="M14" s="110"/>
      <c r="N14" s="110"/>
      <c r="O14" s="110"/>
    </row>
    <row r="15" spans="1:15" s="110" customFormat="1" ht="24.75" customHeight="1" x14ac:dyDescent="0.2">
      <c r="A15" s="193" t="s">
        <v>216</v>
      </c>
      <c r="B15" s="199" t="s">
        <v>217</v>
      </c>
      <c r="C15" s="113">
        <v>1.4187334074561504</v>
      </c>
      <c r="D15" s="115">
        <v>2501</v>
      </c>
      <c r="E15" s="114">
        <v>2537</v>
      </c>
      <c r="F15" s="114">
        <v>2534</v>
      </c>
      <c r="G15" s="114">
        <v>2501</v>
      </c>
      <c r="H15" s="140">
        <v>2550</v>
      </c>
      <c r="I15" s="115">
        <v>-49</v>
      </c>
      <c r="J15" s="116">
        <v>-1.9215686274509804</v>
      </c>
    </row>
    <row r="16" spans="1:15" s="287" customFormat="1" ht="24.95" customHeight="1" x14ac:dyDescent="0.2">
      <c r="A16" s="193" t="s">
        <v>218</v>
      </c>
      <c r="B16" s="199" t="s">
        <v>141</v>
      </c>
      <c r="C16" s="113">
        <v>14.533366612965443</v>
      </c>
      <c r="D16" s="115">
        <v>25620</v>
      </c>
      <c r="E16" s="114">
        <v>28108</v>
      </c>
      <c r="F16" s="114">
        <v>28440</v>
      </c>
      <c r="G16" s="114">
        <v>28375</v>
      </c>
      <c r="H16" s="140">
        <v>28425</v>
      </c>
      <c r="I16" s="115">
        <v>-2805</v>
      </c>
      <c r="J16" s="116">
        <v>-9.8680738786279676</v>
      </c>
      <c r="K16" s="110"/>
      <c r="L16" s="110"/>
      <c r="M16" s="110"/>
      <c r="N16" s="110"/>
      <c r="O16" s="110"/>
    </row>
    <row r="17" spans="1:15" s="110" customFormat="1" ht="24.95" customHeight="1" x14ac:dyDescent="0.2">
      <c r="A17" s="193" t="s">
        <v>219</v>
      </c>
      <c r="B17" s="199" t="s">
        <v>220</v>
      </c>
      <c r="C17" s="113">
        <v>2.3626647909055842</v>
      </c>
      <c r="D17" s="115">
        <v>4165</v>
      </c>
      <c r="E17" s="114">
        <v>4188</v>
      </c>
      <c r="F17" s="114">
        <v>4220</v>
      </c>
      <c r="G17" s="114">
        <v>4147</v>
      </c>
      <c r="H17" s="140">
        <v>4163</v>
      </c>
      <c r="I17" s="115">
        <v>2</v>
      </c>
      <c r="J17" s="116">
        <v>4.8042277203939464E-2</v>
      </c>
    </row>
    <row r="18" spans="1:15" s="287" customFormat="1" ht="24.95" customHeight="1" x14ac:dyDescent="0.2">
      <c r="A18" s="201" t="s">
        <v>144</v>
      </c>
      <c r="B18" s="202" t="s">
        <v>145</v>
      </c>
      <c r="C18" s="113">
        <v>4.909123913684736</v>
      </c>
      <c r="D18" s="115">
        <v>8654</v>
      </c>
      <c r="E18" s="114">
        <v>8528</v>
      </c>
      <c r="F18" s="114">
        <v>8639</v>
      </c>
      <c r="G18" s="114">
        <v>8494</v>
      </c>
      <c r="H18" s="140">
        <v>8527</v>
      </c>
      <c r="I18" s="115">
        <v>127</v>
      </c>
      <c r="J18" s="116">
        <v>1.4893866541573824</v>
      </c>
      <c r="K18" s="110"/>
      <c r="L18" s="110"/>
      <c r="M18" s="110"/>
      <c r="N18" s="110"/>
      <c r="O18" s="110"/>
    </row>
    <row r="19" spans="1:15" s="110" customFormat="1" ht="24.95" customHeight="1" x14ac:dyDescent="0.2">
      <c r="A19" s="193" t="s">
        <v>146</v>
      </c>
      <c r="B19" s="199" t="s">
        <v>147</v>
      </c>
      <c r="C19" s="113">
        <v>12.608064259944181</v>
      </c>
      <c r="D19" s="115">
        <v>22226</v>
      </c>
      <c r="E19" s="114">
        <v>22572</v>
      </c>
      <c r="F19" s="114">
        <v>22375</v>
      </c>
      <c r="G19" s="114">
        <v>21894</v>
      </c>
      <c r="H19" s="140">
        <v>21929</v>
      </c>
      <c r="I19" s="115">
        <v>297</v>
      </c>
      <c r="J19" s="116">
        <v>1.3543709243467554</v>
      </c>
    </row>
    <row r="20" spans="1:15" s="287" customFormat="1" ht="24.95" customHeight="1" x14ac:dyDescent="0.2">
      <c r="A20" s="193" t="s">
        <v>148</v>
      </c>
      <c r="B20" s="199" t="s">
        <v>149</v>
      </c>
      <c r="C20" s="113">
        <v>9.6469333575367013</v>
      </c>
      <c r="D20" s="115">
        <v>17006</v>
      </c>
      <c r="E20" s="114">
        <v>17018</v>
      </c>
      <c r="F20" s="114">
        <v>16863</v>
      </c>
      <c r="G20" s="114">
        <v>16302</v>
      </c>
      <c r="H20" s="140">
        <v>16342</v>
      </c>
      <c r="I20" s="115">
        <v>664</v>
      </c>
      <c r="J20" s="116">
        <v>4.0631501652184552</v>
      </c>
      <c r="K20" s="110"/>
      <c r="L20" s="110"/>
      <c r="M20" s="110"/>
      <c r="N20" s="110"/>
      <c r="O20" s="110"/>
    </row>
    <row r="21" spans="1:15" s="110" customFormat="1" ht="24.95" customHeight="1" x14ac:dyDescent="0.2">
      <c r="A21" s="201" t="s">
        <v>150</v>
      </c>
      <c r="B21" s="202" t="s">
        <v>151</v>
      </c>
      <c r="C21" s="113">
        <v>2.248644233169204</v>
      </c>
      <c r="D21" s="115">
        <v>3964</v>
      </c>
      <c r="E21" s="114">
        <v>3986</v>
      </c>
      <c r="F21" s="114">
        <v>4033</v>
      </c>
      <c r="G21" s="114">
        <v>3995</v>
      </c>
      <c r="H21" s="140">
        <v>3960</v>
      </c>
      <c r="I21" s="115">
        <v>4</v>
      </c>
      <c r="J21" s="116">
        <v>0.10101010101010101</v>
      </c>
    </row>
    <row r="22" spans="1:15" s="110" customFormat="1" ht="24.95" customHeight="1" x14ac:dyDescent="0.2">
      <c r="A22" s="201" t="s">
        <v>152</v>
      </c>
      <c r="B22" s="199" t="s">
        <v>153</v>
      </c>
      <c r="C22" s="113">
        <v>1.4073880783281523</v>
      </c>
      <c r="D22" s="115">
        <v>2481</v>
      </c>
      <c r="E22" s="114">
        <v>2541</v>
      </c>
      <c r="F22" s="114">
        <v>2536</v>
      </c>
      <c r="G22" s="114">
        <v>2492</v>
      </c>
      <c r="H22" s="140">
        <v>2532</v>
      </c>
      <c r="I22" s="115">
        <v>-51</v>
      </c>
      <c r="J22" s="116">
        <v>-2.014218009478673</v>
      </c>
    </row>
    <row r="23" spans="1:15" s="110" customFormat="1" ht="24.95" customHeight="1" x14ac:dyDescent="0.2">
      <c r="A23" s="193" t="s">
        <v>154</v>
      </c>
      <c r="B23" s="199" t="s">
        <v>155</v>
      </c>
      <c r="C23" s="113">
        <v>3.3610537541694083</v>
      </c>
      <c r="D23" s="115">
        <v>5925</v>
      </c>
      <c r="E23" s="114">
        <v>6011</v>
      </c>
      <c r="F23" s="114">
        <v>5981</v>
      </c>
      <c r="G23" s="114">
        <v>5896</v>
      </c>
      <c r="H23" s="140">
        <v>5603</v>
      </c>
      <c r="I23" s="115">
        <v>322</v>
      </c>
      <c r="J23" s="116">
        <v>5.7469212921649113</v>
      </c>
    </row>
    <row r="24" spans="1:15" s="110" customFormat="1" ht="24.95" customHeight="1" x14ac:dyDescent="0.2">
      <c r="A24" s="193" t="s">
        <v>156</v>
      </c>
      <c r="B24" s="199" t="s">
        <v>221</v>
      </c>
      <c r="C24" s="113">
        <v>5.7231512786185927</v>
      </c>
      <c r="D24" s="115">
        <v>10089</v>
      </c>
      <c r="E24" s="114">
        <v>10163</v>
      </c>
      <c r="F24" s="114">
        <v>10160</v>
      </c>
      <c r="G24" s="114">
        <v>10038</v>
      </c>
      <c r="H24" s="140">
        <v>10055</v>
      </c>
      <c r="I24" s="115">
        <v>34</v>
      </c>
      <c r="J24" s="116">
        <v>0.33814022874191946</v>
      </c>
    </row>
    <row r="25" spans="1:15" s="110" customFormat="1" ht="24.95" customHeight="1" x14ac:dyDescent="0.2">
      <c r="A25" s="193" t="s">
        <v>222</v>
      </c>
      <c r="B25" s="204" t="s">
        <v>159</v>
      </c>
      <c r="C25" s="113">
        <v>6.5502257720496475</v>
      </c>
      <c r="D25" s="115">
        <v>11547</v>
      </c>
      <c r="E25" s="114">
        <v>11558</v>
      </c>
      <c r="F25" s="114">
        <v>11563</v>
      </c>
      <c r="G25" s="114">
        <v>11434</v>
      </c>
      <c r="H25" s="140">
        <v>11416</v>
      </c>
      <c r="I25" s="115">
        <v>131</v>
      </c>
      <c r="J25" s="116">
        <v>1.1475122634898389</v>
      </c>
    </row>
    <row r="26" spans="1:15" s="110" customFormat="1" ht="24.95" customHeight="1" x14ac:dyDescent="0.2">
      <c r="A26" s="201">
        <v>782.78300000000002</v>
      </c>
      <c r="B26" s="203" t="s">
        <v>160</v>
      </c>
      <c r="C26" s="113">
        <v>4.2335095641124552</v>
      </c>
      <c r="D26" s="115">
        <v>7463</v>
      </c>
      <c r="E26" s="114">
        <v>7919</v>
      </c>
      <c r="F26" s="114">
        <v>8397</v>
      </c>
      <c r="G26" s="114">
        <v>8214</v>
      </c>
      <c r="H26" s="140">
        <v>8294</v>
      </c>
      <c r="I26" s="115">
        <v>-831</v>
      </c>
      <c r="J26" s="116">
        <v>-10.019291053773813</v>
      </c>
    </row>
    <row r="27" spans="1:15" s="110" customFormat="1" ht="24.95" customHeight="1" x14ac:dyDescent="0.2">
      <c r="A27" s="193" t="s">
        <v>161</v>
      </c>
      <c r="B27" s="199" t="s">
        <v>223</v>
      </c>
      <c r="C27" s="113">
        <v>7.0698418461119559</v>
      </c>
      <c r="D27" s="115">
        <v>12463</v>
      </c>
      <c r="E27" s="114">
        <v>12562</v>
      </c>
      <c r="F27" s="114">
        <v>12454</v>
      </c>
      <c r="G27" s="114">
        <v>12081</v>
      </c>
      <c r="H27" s="140">
        <v>12081</v>
      </c>
      <c r="I27" s="115">
        <v>382</v>
      </c>
      <c r="J27" s="116">
        <v>3.1619899014982202</v>
      </c>
    </row>
    <row r="28" spans="1:15" s="110" customFormat="1" ht="24.95" customHeight="1" x14ac:dyDescent="0.2">
      <c r="A28" s="193" t="s">
        <v>163</v>
      </c>
      <c r="B28" s="199" t="s">
        <v>164</v>
      </c>
      <c r="C28" s="113">
        <v>3.4472782555421935</v>
      </c>
      <c r="D28" s="115">
        <v>6077</v>
      </c>
      <c r="E28" s="114">
        <v>6142</v>
      </c>
      <c r="F28" s="114">
        <v>6060</v>
      </c>
      <c r="G28" s="114">
        <v>5941</v>
      </c>
      <c r="H28" s="140">
        <v>5913</v>
      </c>
      <c r="I28" s="115">
        <v>164</v>
      </c>
      <c r="J28" s="116">
        <v>2.7735498055132757</v>
      </c>
    </row>
    <row r="29" spans="1:15" s="110" customFormat="1" ht="24.95" customHeight="1" x14ac:dyDescent="0.2">
      <c r="A29" s="193">
        <v>86</v>
      </c>
      <c r="B29" s="199" t="s">
        <v>165</v>
      </c>
      <c r="C29" s="113">
        <v>7.9320868598398038</v>
      </c>
      <c r="D29" s="115">
        <v>13983</v>
      </c>
      <c r="E29" s="114">
        <v>14086</v>
      </c>
      <c r="F29" s="114">
        <v>14025</v>
      </c>
      <c r="G29" s="114">
        <v>13852</v>
      </c>
      <c r="H29" s="140">
        <v>13820</v>
      </c>
      <c r="I29" s="115">
        <v>163</v>
      </c>
      <c r="J29" s="116">
        <v>1.1794500723589001</v>
      </c>
    </row>
    <row r="30" spans="1:15" s="110" customFormat="1" ht="24.95" customHeight="1" x14ac:dyDescent="0.2">
      <c r="A30" s="193">
        <v>87.88</v>
      </c>
      <c r="B30" s="204" t="s">
        <v>166</v>
      </c>
      <c r="C30" s="113">
        <v>6.6892060538676228</v>
      </c>
      <c r="D30" s="115">
        <v>11792</v>
      </c>
      <c r="E30" s="114">
        <v>11846</v>
      </c>
      <c r="F30" s="114">
        <v>11719</v>
      </c>
      <c r="G30" s="114">
        <v>11577</v>
      </c>
      <c r="H30" s="140">
        <v>11680</v>
      </c>
      <c r="I30" s="115">
        <v>112</v>
      </c>
      <c r="J30" s="116">
        <v>0.95890410958904104</v>
      </c>
    </row>
    <row r="31" spans="1:15" s="110" customFormat="1" ht="24.95" customHeight="1" x14ac:dyDescent="0.2">
      <c r="A31" s="193" t="s">
        <v>167</v>
      </c>
      <c r="B31" s="199" t="s">
        <v>168</v>
      </c>
      <c r="C31" s="113">
        <v>3.1040820494202537</v>
      </c>
      <c r="D31" s="115">
        <v>5472</v>
      </c>
      <c r="E31" s="114">
        <v>5539</v>
      </c>
      <c r="F31" s="114">
        <v>5510</v>
      </c>
      <c r="G31" s="114">
        <v>5343</v>
      </c>
      <c r="H31" s="140">
        <v>5276</v>
      </c>
      <c r="I31" s="115">
        <v>196</v>
      </c>
      <c r="J31" s="116">
        <v>3.7149355572403335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4.8217648793991513E-2</v>
      </c>
      <c r="D34" s="115">
        <v>85</v>
      </c>
      <c r="E34" s="114">
        <v>87</v>
      </c>
      <c r="F34" s="114">
        <v>95</v>
      </c>
      <c r="G34" s="114">
        <v>102</v>
      </c>
      <c r="H34" s="140">
        <v>86</v>
      </c>
      <c r="I34" s="115">
        <v>-1</v>
      </c>
      <c r="J34" s="116">
        <v>-1.1627906976744187</v>
      </c>
    </row>
    <row r="35" spans="1:10" s="110" customFormat="1" ht="24.95" customHeight="1" x14ac:dyDescent="0.2">
      <c r="A35" s="292" t="s">
        <v>171</v>
      </c>
      <c r="B35" s="293" t="s">
        <v>172</v>
      </c>
      <c r="C35" s="113">
        <v>25.930316988495836</v>
      </c>
      <c r="D35" s="115">
        <v>45711</v>
      </c>
      <c r="E35" s="114">
        <v>46071</v>
      </c>
      <c r="F35" s="114">
        <v>46547</v>
      </c>
      <c r="G35" s="114">
        <v>46146</v>
      </c>
      <c r="H35" s="140">
        <v>46320</v>
      </c>
      <c r="I35" s="115">
        <v>-609</v>
      </c>
      <c r="J35" s="116">
        <v>-1.3147668393782384</v>
      </c>
    </row>
    <row r="36" spans="1:10" s="110" customFormat="1" ht="24.95" customHeight="1" x14ac:dyDescent="0.2">
      <c r="A36" s="294" t="s">
        <v>173</v>
      </c>
      <c r="B36" s="295" t="s">
        <v>174</v>
      </c>
      <c r="C36" s="125">
        <v>74.021465362710174</v>
      </c>
      <c r="D36" s="143">
        <v>130488</v>
      </c>
      <c r="E36" s="144">
        <v>131943</v>
      </c>
      <c r="F36" s="144">
        <v>131676</v>
      </c>
      <c r="G36" s="144">
        <v>129059</v>
      </c>
      <c r="H36" s="145">
        <v>128901</v>
      </c>
      <c r="I36" s="143">
        <v>1587</v>
      </c>
      <c r="J36" s="146">
        <v>1.2311774152256383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2020-09-25T07:36:06Z</dcterms:created>
  <dcterms:modified xsi:type="dcterms:W3CDTF">2020-09-28T08:07:10Z</dcterms:modified>
</cp:coreProperties>
</file>