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M44" i="24"/>
  <c r="I44" i="24"/>
  <c r="G44" i="24"/>
  <c r="E44" i="24"/>
  <c r="C44" i="24"/>
  <c r="L44" i="24" s="1"/>
  <c r="B44" i="24"/>
  <c r="D44" i="24" s="1"/>
  <c r="M43" i="24"/>
  <c r="K43" i="24"/>
  <c r="H43" i="24"/>
  <c r="F43" i="24"/>
  <c r="E43" i="24"/>
  <c r="C43" i="24"/>
  <c r="I43" i="24" s="1"/>
  <c r="B43" i="24"/>
  <c r="D43" i="24" s="1"/>
  <c r="M42" i="24"/>
  <c r="L42" i="24"/>
  <c r="I42" i="24"/>
  <c r="G42" i="24"/>
  <c r="E42" i="24"/>
  <c r="C42" i="24"/>
  <c r="B42" i="24"/>
  <c r="D42" i="24" s="1"/>
  <c r="M41" i="24"/>
  <c r="K41" i="24"/>
  <c r="H41" i="24"/>
  <c r="F41" i="24"/>
  <c r="E41" i="24"/>
  <c r="C41" i="24"/>
  <c r="I41" i="24" s="1"/>
  <c r="B41" i="24"/>
  <c r="D41" i="24" s="1"/>
  <c r="M40" i="24"/>
  <c r="L40" i="24"/>
  <c r="I40" i="24"/>
  <c r="G40" i="24"/>
  <c r="E40" i="24"/>
  <c r="C40" i="24"/>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B45" i="24" l="1"/>
  <c r="B39" i="24"/>
  <c r="F25" i="24"/>
  <c r="D25" i="24"/>
  <c r="J25" i="24"/>
  <c r="H25" i="24"/>
  <c r="K25" i="24"/>
  <c r="D7" i="24"/>
  <c r="J7" i="24"/>
  <c r="H7" i="24"/>
  <c r="K7" i="24"/>
  <c r="F7" i="24"/>
  <c r="K22" i="24"/>
  <c r="H22" i="24"/>
  <c r="F22" i="24"/>
  <c r="D22" i="24"/>
  <c r="J22" i="24"/>
  <c r="F33" i="24"/>
  <c r="D33" i="24"/>
  <c r="J33" i="24"/>
  <c r="H33" i="24"/>
  <c r="K33" i="24"/>
  <c r="K8" i="24"/>
  <c r="H8" i="24"/>
  <c r="F8" i="24"/>
  <c r="D8" i="24"/>
  <c r="J8" i="24"/>
  <c r="K30" i="24"/>
  <c r="J30" i="24"/>
  <c r="H30" i="24"/>
  <c r="F30" i="24"/>
  <c r="D30" i="24"/>
  <c r="K20" i="24"/>
  <c r="H20" i="24"/>
  <c r="F20" i="24"/>
  <c r="D20" i="24"/>
  <c r="J20" i="24"/>
  <c r="K26" i="24"/>
  <c r="J26" i="24"/>
  <c r="H26" i="24"/>
  <c r="F26" i="24"/>
  <c r="D26" i="24"/>
  <c r="F29" i="24"/>
  <c r="D29" i="24"/>
  <c r="J29" i="24"/>
  <c r="H29" i="24"/>
  <c r="K29" i="24"/>
  <c r="K32" i="24"/>
  <c r="J32" i="24"/>
  <c r="H32" i="24"/>
  <c r="F32" i="24"/>
  <c r="D32" i="24"/>
  <c r="F35" i="24"/>
  <c r="D35" i="24"/>
  <c r="J35" i="24"/>
  <c r="H35" i="24"/>
  <c r="K35" i="24"/>
  <c r="I26" i="24"/>
  <c r="M26" i="24"/>
  <c r="E26" i="24"/>
  <c r="L26" i="24"/>
  <c r="G26" i="24"/>
  <c r="G29" i="24"/>
  <c r="M29" i="24"/>
  <c r="E29" i="24"/>
  <c r="L29" i="24"/>
  <c r="I29" i="24"/>
  <c r="B14" i="24"/>
  <c r="B6" i="24"/>
  <c r="D17" i="24"/>
  <c r="J17" i="24"/>
  <c r="H17" i="24"/>
  <c r="K17" i="24"/>
  <c r="F17" i="24"/>
  <c r="F23" i="24"/>
  <c r="D23" i="24"/>
  <c r="J23" i="24"/>
  <c r="H23" i="24"/>
  <c r="K23" i="24"/>
  <c r="I20" i="24"/>
  <c r="L20" i="24"/>
  <c r="M20" i="24"/>
  <c r="G20" i="24"/>
  <c r="E20" i="24"/>
  <c r="G23" i="24"/>
  <c r="M23" i="24"/>
  <c r="E23" i="24"/>
  <c r="L23" i="24"/>
  <c r="I23" i="24"/>
  <c r="I37" i="24"/>
  <c r="G37" i="24"/>
  <c r="L37" i="24"/>
  <c r="M37" i="24"/>
  <c r="E37" i="24"/>
  <c r="H37" i="24"/>
  <c r="F37" i="24"/>
  <c r="D37" i="24"/>
  <c r="K37" i="24"/>
  <c r="J37" i="24"/>
  <c r="I8" i="24"/>
  <c r="L8" i="24"/>
  <c r="G8" i="24"/>
  <c r="E8" i="24"/>
  <c r="M8" i="24"/>
  <c r="C14" i="24"/>
  <c r="C6" i="24"/>
  <c r="G17" i="24"/>
  <c r="M17" i="24"/>
  <c r="E17" i="24"/>
  <c r="L17" i="24"/>
  <c r="I17" i="24"/>
  <c r="I30" i="24"/>
  <c r="M30" i="24"/>
  <c r="E30" i="24"/>
  <c r="L30" i="24"/>
  <c r="G30" i="24"/>
  <c r="G33" i="24"/>
  <c r="M33" i="24"/>
  <c r="E33" i="24"/>
  <c r="L33" i="24"/>
  <c r="I33" i="24"/>
  <c r="K18" i="24"/>
  <c r="H18" i="24"/>
  <c r="F18" i="24"/>
  <c r="D18" i="24"/>
  <c r="J18" i="24"/>
  <c r="D21" i="24"/>
  <c r="J21" i="24"/>
  <c r="H21" i="24"/>
  <c r="F21" i="24"/>
  <c r="K21" i="24"/>
  <c r="K24" i="24"/>
  <c r="J24" i="24"/>
  <c r="H24" i="24"/>
  <c r="F24" i="24"/>
  <c r="D24" i="24"/>
  <c r="F27" i="24"/>
  <c r="D27" i="24"/>
  <c r="J27" i="24"/>
  <c r="H27" i="24"/>
  <c r="K27" i="24"/>
  <c r="G7" i="24"/>
  <c r="M7" i="24"/>
  <c r="E7" i="24"/>
  <c r="L7" i="24"/>
  <c r="I7" i="24"/>
  <c r="G9" i="24"/>
  <c r="M9" i="24"/>
  <c r="E9" i="24"/>
  <c r="L9" i="24"/>
  <c r="I9" i="24"/>
  <c r="I24" i="24"/>
  <c r="M24" i="24"/>
  <c r="E24" i="24"/>
  <c r="L24" i="24"/>
  <c r="G24" i="24"/>
  <c r="G27" i="24"/>
  <c r="M27" i="24"/>
  <c r="E27" i="24"/>
  <c r="L27" i="24"/>
  <c r="I27" i="24"/>
  <c r="D15" i="24"/>
  <c r="J15" i="24"/>
  <c r="H15" i="24"/>
  <c r="K15" i="24"/>
  <c r="F15" i="24"/>
  <c r="I18" i="24"/>
  <c r="L18" i="24"/>
  <c r="M18" i="24"/>
  <c r="G18" i="24"/>
  <c r="E18" i="24"/>
  <c r="G21" i="24"/>
  <c r="M21" i="24"/>
  <c r="E21" i="24"/>
  <c r="L21" i="24"/>
  <c r="I21" i="24"/>
  <c r="I34" i="24"/>
  <c r="M34" i="24"/>
  <c r="E34" i="24"/>
  <c r="L34" i="24"/>
  <c r="G34" i="24"/>
  <c r="K28" i="24"/>
  <c r="J28" i="24"/>
  <c r="H28" i="24"/>
  <c r="F28" i="24"/>
  <c r="D28" i="24"/>
  <c r="K34" i="24"/>
  <c r="J34" i="24"/>
  <c r="H34" i="24"/>
  <c r="F34" i="24"/>
  <c r="D34" i="24"/>
  <c r="D38" i="24"/>
  <c r="K38" i="24"/>
  <c r="J38" i="24"/>
  <c r="H38" i="24"/>
  <c r="F38" i="24"/>
  <c r="G15" i="24"/>
  <c r="M15" i="24"/>
  <c r="E15" i="24"/>
  <c r="L15" i="24"/>
  <c r="I15" i="24"/>
  <c r="I28" i="24"/>
  <c r="M28" i="24"/>
  <c r="E28" i="24"/>
  <c r="L28" i="24"/>
  <c r="G28" i="24"/>
  <c r="G31" i="24"/>
  <c r="M31" i="24"/>
  <c r="E31" i="24"/>
  <c r="L31" i="24"/>
  <c r="I31" i="24"/>
  <c r="K16" i="24"/>
  <c r="H16" i="24"/>
  <c r="F16" i="24"/>
  <c r="D16" i="24"/>
  <c r="J16" i="24"/>
  <c r="D19" i="24"/>
  <c r="J19" i="24"/>
  <c r="H19" i="24"/>
  <c r="F19" i="24"/>
  <c r="K19" i="24"/>
  <c r="F31" i="24"/>
  <c r="D31" i="24"/>
  <c r="J31" i="24"/>
  <c r="H31" i="24"/>
  <c r="K31" i="24"/>
  <c r="I22" i="24"/>
  <c r="L22" i="24"/>
  <c r="M22" i="24"/>
  <c r="G22" i="24"/>
  <c r="E22" i="24"/>
  <c r="G25" i="24"/>
  <c r="M25" i="24"/>
  <c r="E25" i="24"/>
  <c r="L25" i="24"/>
  <c r="I25" i="24"/>
  <c r="C45" i="24"/>
  <c r="C39" i="24"/>
  <c r="D9" i="24"/>
  <c r="J9" i="24"/>
  <c r="H9" i="24"/>
  <c r="K9" i="24"/>
  <c r="F9" i="24"/>
  <c r="I16" i="24"/>
  <c r="L16" i="24"/>
  <c r="M16" i="24"/>
  <c r="G16" i="24"/>
  <c r="E16" i="24"/>
  <c r="G19" i="24"/>
  <c r="M19" i="24"/>
  <c r="E19" i="24"/>
  <c r="L19" i="24"/>
  <c r="I19" i="24"/>
  <c r="I32" i="24"/>
  <c r="M32" i="24"/>
  <c r="E32" i="24"/>
  <c r="L32" i="24"/>
  <c r="G32" i="24"/>
  <c r="G35" i="24"/>
  <c r="M35" i="24"/>
  <c r="E35" i="24"/>
  <c r="L35" i="24"/>
  <c r="I35"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H40" i="24"/>
  <c r="L41" i="24"/>
  <c r="H42" i="24"/>
  <c r="L43" i="24"/>
  <c r="H44" i="24"/>
  <c r="J40" i="24"/>
  <c r="J42" i="24"/>
  <c r="J44" i="24"/>
  <c r="K40" i="24"/>
  <c r="G41" i="24"/>
  <c r="K42" i="24"/>
  <c r="G43" i="24"/>
  <c r="K44" i="24"/>
  <c r="I79" i="24" l="1"/>
  <c r="I14" i="24"/>
  <c r="L14" i="24"/>
  <c r="E14" i="24"/>
  <c r="M14" i="24"/>
  <c r="G14" i="24"/>
  <c r="K79" i="24"/>
  <c r="I45" i="24"/>
  <c r="G45" i="24"/>
  <c r="M45" i="24"/>
  <c r="E45" i="24"/>
  <c r="L45" i="24"/>
  <c r="K6" i="24"/>
  <c r="H6" i="24"/>
  <c r="F6" i="24"/>
  <c r="D6" i="24"/>
  <c r="J6" i="24"/>
  <c r="J77" i="24"/>
  <c r="I39" i="24"/>
  <c r="G39" i="24"/>
  <c r="L39" i="24"/>
  <c r="M39" i="24"/>
  <c r="E39" i="24"/>
  <c r="K14" i="24"/>
  <c r="H14" i="24"/>
  <c r="F14" i="24"/>
  <c r="D14" i="24"/>
  <c r="J14" i="24"/>
  <c r="I6" i="24"/>
  <c r="L6" i="24"/>
  <c r="G6" i="24"/>
  <c r="E6" i="24"/>
  <c r="M6" i="24"/>
  <c r="H39" i="24"/>
  <c r="F39" i="24"/>
  <c r="D39" i="24"/>
  <c r="K39" i="24"/>
  <c r="J39" i="24"/>
  <c r="H45" i="24"/>
  <c r="F45" i="24"/>
  <c r="D45" i="24"/>
  <c r="K45" i="24"/>
  <c r="J45" i="24"/>
  <c r="J79" i="24" l="1"/>
  <c r="J78" i="24"/>
  <c r="K78" i="24"/>
  <c r="I78" i="24"/>
  <c r="I83" i="24" l="1"/>
  <c r="I82" i="24"/>
  <c r="I81" i="24"/>
</calcChain>
</file>

<file path=xl/sharedStrings.xml><?xml version="1.0" encoding="utf-8"?>
<sst xmlns="http://schemas.openxmlformats.org/spreadsheetml/2006/main" count="1675" uniqueCount="521">
  <si>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</si>
  <si>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</si>
  <si>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</si>
  <si>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</si>
  <si>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</si>
  <si>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</si>
  <si>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</si>
  <si>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</si>
  <si>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</si>
  <si>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</si>
  <si>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</si>
  <si>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</si>
  <si>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</si>
  <si>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Krefeld, Stadt (05114)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</si>
  <si>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</si>
  <si>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</si>
  <si>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</si>
  <si>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</si>
  <si>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</si>
  <si>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</si>
  <si>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</si>
  <si>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</si>
  <si>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</si>
  <si>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</si>
  <si>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</si>
  <si>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</si>
  <si>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</si>
  <si>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</si>
  <si>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</si>
  <si>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</si>
  <si>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</si>
  <si>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</si>
  <si>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</si>
  <si>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</si>
  <si>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</si>
  <si>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</si>
  <si>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</si>
  <si>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</si>
  <si>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</si>
  <si>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</si>
  <si>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</si>
  <si>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</si>
  <si>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</si>
  <si>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</si>
  <si>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</si>
  <si>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</si>
  <si>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</si>
  <si>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</si>
  <si>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</si>
  <si>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</si>
  <si>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</si>
  <si>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</si>
  <si>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</si>
  <si>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</si>
  <si>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</si>
  <si>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</si>
  <si>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</si>
  <si>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</si>
  <si>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</si>
  <si>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</si>
  <si>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</si>
  <si>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</si>
  <si>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</si>
  <si>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</si>
  <si>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</si>
  <si>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</si>
  <si>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</si>
  <si>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</si>
  <si>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</si>
  <si>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</si>
  <si>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</si>
  <si>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</si>
  <si>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</si>
  <si>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</si>
  <si>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</si>
  <si>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</si>
  <si>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</si>
  <si>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</si>
  <si>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</si>
  <si>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</si>
  <si>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</si>
  <si>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</si>
  <si>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</si>
  <si>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</si>
  <si>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</si>
  <si>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</si>
  <si>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</si>
  <si>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</si>
  <si>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</si>
  <si>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</si>
  <si>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</si>
  <si>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</si>
  <si>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Krefeld, Stadt (05114);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</si>
  <si>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</si>
  <si>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</si>
  <si>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</si>
  <si>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</si>
  <si>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</si>
  <si>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</si>
  <si>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</si>
  <si>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</si>
  <si>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</si>
  <si>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</si>
  <si>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</si>
  <si>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</si>
  <si>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</si>
  <si>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</si>
  <si>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</si>
  <si>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</si>
  <si>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</si>
  <si>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</si>
  <si>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</si>
  <si>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</si>
  <si>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</si>
  <si>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</si>
  <si>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</si>
  <si>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</si>
  <si>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</si>
  <si>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</si>
  <si>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</si>
  <si>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</si>
  <si>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</si>
  <si>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</si>
  <si>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</si>
  <si>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</si>
  <si>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</si>
  <si>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</si>
  <si>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</si>
  <si>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</si>
  <si>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</si>
  <si>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</si>
  <si>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</si>
  <si>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</si>
  <si>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</si>
  <si>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</si>
  <si>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</si>
  <si>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</si>
  <si>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</si>
  <si>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</si>
  <si>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</si>
  <si>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</si>
  <si>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</si>
  <si>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</si>
  <si>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</si>
  <si>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</si>
  <si>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</si>
  <si>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</si>
  <si>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</si>
  <si>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</si>
  <si>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</si>
  <si>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</si>
  <si>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</si>
  <si>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</si>
  <si>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</si>
  <si>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</si>
  <si>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</si>
  <si>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</si>
  <si>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</si>
  <si>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</si>
  <si>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</si>
  <si>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</si>
  <si>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</si>
  <si>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</si>
  <si>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</si>
  <si>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</si>
  <si>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</si>
  <si>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</si>
  <si>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</si>
  <si>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</si>
  <si>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</si>
  <si>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</si>
  <si>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</si>
  <si>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</si>
  <si>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</si>
  <si>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</si>
  <si>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</si>
  <si>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</si>
  <si>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</si>
  <si>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</si>
  <si>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</si>
  <si>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</si>
  <si>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</si>
  <si>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</si>
  <si>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Krefeld, Stadt (05114)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</si>
  <si>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</si>
  <si>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</si>
  <si>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</si>
  <si>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</si>
  <si>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</si>
  <si>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</si>
  <si>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</si>
  <si>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</si>
  <si>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</si>
  <si>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</si>
  <si>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</si>
  <si>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</si>
  <si>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</si>
  <si>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</si>
  <si>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</si>
  <si>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</si>
  <si>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</si>
  <si>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</si>
  <si>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</si>
  <si>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</si>
  <si>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</si>
  <si>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</si>
  <si>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</si>
  <si>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</si>
  <si>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</si>
  <si>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</si>
  <si>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</si>
  <si>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</si>
  <si>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</si>
  <si>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</si>
  <si>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</si>
  <si>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</si>
  <si>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</si>
  <si>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</si>
  <si>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</si>
  <si>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</si>
  <si>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</si>
  <si>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</si>
  <si>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</si>
  <si>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</si>
  <si>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</si>
  <si>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</si>
  <si>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</si>
  <si>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</si>
  <si>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</si>
  <si>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</si>
  <si>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</si>
  <si>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</si>
  <si>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</si>
  <si>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</si>
  <si>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</si>
  <si>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</si>
  <si>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</si>
  <si>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</si>
  <si>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</si>
  <si>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</si>
  <si>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</si>
  <si>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</si>
  <si>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</si>
  <si>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</si>
  <si>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</si>
  <si>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</si>
  <si>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</si>
  <si>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</si>
  <si>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</si>
  <si>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</si>
  <si>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</si>
  <si>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</si>
  <si>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</si>
  <si>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</si>
  <si>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</si>
  <si>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</si>
  <si>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</si>
  <si>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</si>
  <si>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</si>
  <si>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</si>
  <si>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</si>
  <si>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</si>
  <si>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</si>
  <si>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</si>
  <si>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</si>
  <si>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</si>
  <si>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</si>
  <si>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</si>
  <si>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</si>
  <si>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</si>
  <si>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</si>
  <si>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</si>
  <si>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</si>
  <si>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</si>
  <si>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</si>
  <si>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</si>
  <si>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</si>
  <si>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</si>
  <si>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</si>
  <si>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</si>
  <si>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</si>
  <si>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</si>
  <si>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</si>
  <si>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</si>
  <si>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</si>
  <si>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</si>
  <si>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</si>
  <si>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</si>
  <si>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</si>
  <si>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</si>
  <si>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</si>
  <si>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</si>
  <si>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</si>
  <si>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</si>
  <si>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</si>
  <si>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</si>
  <si>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</si>
  <si>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</si>
  <si>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</si>
  <si>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</si>
  <si>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</si>
  <si>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</si>
  <si>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</si>
  <si>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</si>
  <si>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</si>
  <si>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</si>
  <si>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</si>
  <si>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</si>
  <si>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</si>
  <si>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</si>
  <si>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</si>
  <si>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</si>
  <si>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</si>
  <si>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</si>
  <si>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</si>
  <si>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</si>
  <si>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</si>
  <si>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</si>
  <si>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</si>
  <si>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</si>
  <si>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</si>
  <si>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</si>
  <si>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</si>
  <si>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</si>
  <si>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</si>
  <si>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</si>
  <si>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</si>
  <si>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</si>
  <si>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</si>
  <si>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</si>
  <si>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</si>
  <si>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</si>
  <si>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</si>
  <si>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</si>
  <si>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</si>
  <si>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</si>
  <si>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</si>
  <si>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</si>
  <si>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</si>
  <si>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</si>
  <si>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</si>
  <si>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</si>
  <si>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</si>
  <si>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</si>
  <si>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</si>
  <si>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</si>
  <si>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</si>
  <si>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</si>
  <si>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</si>
  <si>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</si>
  <si>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</si>
  <si>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</si>
  <si>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</si>
  <si>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</si>
  <si>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</si>
  <si>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</si>
  <si>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</si>
  <si>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</si>
  <si>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</si>
  <si>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</si>
  <si>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</si>
  <si>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</si>
  <si>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</si>
  <si>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</si>
  <si>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</si>
  <si>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</si>
  <si>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</si>
  <si>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</si>
  <si>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</si>
  <si>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</si>
  <si>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</si>
  <si>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</si>
  <si>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</si>
  <si>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Krefeld, Stadt (05114);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</si>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</sst>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{4052A2DF-713B-4CA2-8CFC-1DE21BE90179}</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7006-4C95-B42A-0BD3999A057B}"/>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{A4EB8238-7938-4A47-845E-2AE45997A1A6}</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7006-4C95-B42A-0BD3999A057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{E5E6997F-8FB2-47F2-9456-EC5268E3C4AA}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006-4C95-B42A-0BD3999A057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{3003C5A3-A764-491F-B267-2D43A45D2806}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006-4C95-B42A-0BD3999A057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1.4726477952722488</c:v>
                </c:pt>
                <c:pt idx="1">
                  <c:v>1.3225681822425275</c:v>
                </c:pt>
                <c:pt idx="2">
                  <c:v>1.1186464311118853</c:v>
                </c:pt>
                <c:pt idx="3">
                  <c:v>1.0875687030768</c:v>
                </c:pt>
              </c:numCache>
            </c:numRef>
          </c:val>
          <c:extLst>
            <c:ext xmlns:c16="http://schemas.microsoft.com/office/drawing/2014/chart" uri="{C3380CC4-5D6E-409C-BE32-E72D297353CC}">
              <c16:uniqueId val="{00000004-7006-4C95-B42A-0BD3999A057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{A2E23074-9656-44A5-ADCB-0F12206FCCDB}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006-4C95-B42A-0BD3999A057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{47747947-E8C9-485B-B5C1-428B4A01E8D3}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006-4C95-B42A-0BD3999A057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{BC658308-23B2-4590-B82C-8D2B5091E015}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006-4C95-B42A-0BD3999A057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{BE1E3F86-5DEB-4421-BD15-D318A35C7922}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006-4C95-B42A-0BD3999A057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006-4C95-B42A-0BD3999A057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006-4C95-B42A-0BD3999A057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{FA7F2A7C-C724-4584-9749-0FDD602566C4}</c15:txfldGUID>
                      <c15:f>Daten_Diagramme!$E$6</c15:f>
                      <c15:dlblFieldTableCache>
                        <c:ptCount val="1"/>
                        <c:pt idx="0">
                          <c:v>-2.3</c:v>
                        </c:pt>
                      </c15:dlblFieldTableCache>
                    </c15:dlblFTEntry>
                  </c15:dlblFieldTable>
                  <c15:showDataLabelsRange val="0"/>
                </c:ext>
                <c:ext xmlns:c16="http://schemas.microsoft.com/office/drawing/2014/chart" uri="{C3380CC4-5D6E-409C-BE32-E72D297353CC}">
                  <c16:uniqueId val="{00000000-7DC0-4905-9CA6-D9CCFBD4B3C4}"/>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{6538FCCE-EB5F-4C10-B44B-DEC8841D474F}</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7DC0-4905-9CA6-D9CCFBD4B3C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{C89FEFB8-9EC8-4C7A-BAC9-549F4F58AE63}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DC0-4905-9CA6-D9CCFBD4B3C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{D982C30B-2304-4F21-806A-132B7431CCFB}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DC0-4905-9CA6-D9CCFBD4B3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-2.299417744004737</c:v>
                </c:pt>
                <c:pt idx="1">
                  <c:v>-3.156552267354261</c:v>
                </c:pt>
                <c:pt idx="2">
                  <c:v>-2.7637010795899166</c:v>
                </c:pt>
                <c:pt idx="3">
                  <c:v>-2.8655893304673015</c:v>
                </c:pt>
              </c:numCache>
            </c:numRef>
          </c:val>
          <c:extLst>
            <c:ext xmlns:c16="http://schemas.microsoft.com/office/drawing/2014/chart" uri="{C3380CC4-5D6E-409C-BE32-E72D297353CC}">
              <c16:uniqueId val="{00000004-7DC0-4905-9CA6-D9CCFBD4B3C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{2B5C2051-F722-417A-9845-24AF4C1A81A9}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DC0-4905-9CA6-D9CCFBD4B3C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{ECBBDDB8-4642-4D1C-A0C7-A1E83A1F87B2}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DC0-4905-9CA6-D9CCFBD4B3C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{BEF08263-07CA-4D36-836F-07D5476CC5A3}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DC0-4905-9CA6-D9CCFBD4B3C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{975A4454-46A0-4D0B-A68E-C7BBCF0AE923}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DC0-4905-9CA6-D9CCFBD4B3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DC0-4905-9CA6-D9CCFBD4B3C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DC0-4905-9CA6-D9CCFBD4B3C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{02627F86-1045-4FB7-BE63-CC78DFF06552}</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3B55-434C-9F9C-B101698F3926}"/>
                </c:ext>
              </c:extLst>
            </c:dLbl>
            <c:dLbl>
              <c:idx val="1"/>
              <c:tx>
                <c:strRef>
                  <c:f>Daten_Diagramme!$D$15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{45FB076C-A965-4B52-9FFB-62C7E15293BD}</c15:txfldGUID>
                      <c15:f>Daten_Diagramme!$D$15</c15:f>
                      <c15:dlblFieldTableCache>
                        <c:ptCount val="1"/>
                        <c:pt idx="0">
                          <c:v>-2.2</c:v>
                        </c:pt>
                      </c15:dlblFieldTableCache>
                    </c15:dlblFTEntry>
                  </c15:dlblFieldTable>
                  <c15:showDataLabelsRange val="0"/>
                </c:ext>
                <c:ext xmlns:c16="http://schemas.microsoft.com/office/drawing/2014/chart" uri="{C3380CC4-5D6E-409C-BE32-E72D297353CC}">
                  <c16:uniqueId val="{00000001-3B55-434C-9F9C-B101698F3926}"/>
                </c:ext>
              </c:extLst>
            </c:dLbl>
            <c:dLbl>
              <c:idx val="2"/>
              <c:tx>
                <c:strRef>
                  <c:f>Daten_Diagramme!$D$16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{B5C4DFDA-A9F0-48E6-B46E-10C571F89D1C}</c15:txfldGUID>
                      <c15:f>Daten_Diagramme!$D$16</c15:f>
                      <c15:dlblFieldTableCache>
                        <c:ptCount val="1"/>
                        <c:pt idx="0">
                          <c:v>3.0</c:v>
                        </c:pt>
                      </c15:dlblFieldTableCache>
                    </c15:dlblFTEntry>
                  </c15:dlblFieldTable>
                  <c15:showDataLabelsRange val="0"/>
                </c:ext>
                <c:ext xmlns:c16="http://schemas.microsoft.com/office/drawing/2014/chart" uri="{C3380CC4-5D6E-409C-BE32-E72D297353CC}">
                  <c16:uniqueId val="{00000002-3B55-434C-9F9C-B101698F3926}"/>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{7DB54663-4860-4BD6-B93E-FD3D24D5C3F4}</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3B55-434C-9F9C-B101698F3926}"/>
                </c:ext>
              </c:extLst>
            </c:dLbl>
            <c:dLbl>
              <c:idx val="4"/>
              <c:tx>
                <c:strRef>
                  <c:f>Daten_Diagramme!$D$18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{18D8AB93-EF52-44D7-BACD-4A25A342501F}</c15:txfldGUID>
                      <c15:f>Daten_Diagramme!$D$18</c15:f>
                      <c15:dlblFieldTableCache>
                        <c:ptCount val="1"/>
                        <c:pt idx="0">
                          <c:v>4.3</c:v>
                        </c:pt>
                      </c15:dlblFieldTableCache>
                    </c15:dlblFTEntry>
                  </c15:dlblFieldTable>
                  <c15:showDataLabelsRange val="0"/>
                </c:ext>
                <c:ext xmlns:c16="http://schemas.microsoft.com/office/drawing/2014/chart" uri="{C3380CC4-5D6E-409C-BE32-E72D297353CC}">
                  <c16:uniqueId val="{00000004-3B55-434C-9F9C-B101698F3926}"/>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{3308D3C3-567C-472D-BEB0-ADA7B34BD37F}</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3B55-434C-9F9C-B101698F3926}"/>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{7F3FCE00-C071-47D2-A994-511161CC93F7}</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3B55-434C-9F9C-B101698F3926}"/>
                </c:ext>
              </c:extLst>
            </c:dLbl>
            <c:dLbl>
              <c:idx val="7"/>
              <c:tx>
                <c:strRef>
                  <c:f>Daten_Diagramme!$D$21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{1E41201B-3300-40CC-947E-40DDAB6013FE}</c15:txfldGUID>
                      <c15:f>Daten_Diagramme!$D$21</c15:f>
                      <c15:dlblFieldTableCache>
                        <c:ptCount val="1"/>
                        <c:pt idx="0">
                          <c:v>2.8</c:v>
                        </c:pt>
                      </c15:dlblFieldTableCache>
                    </c15:dlblFTEntry>
                  </c15:dlblFieldTable>
                  <c15:showDataLabelsRange val="0"/>
                </c:ext>
                <c:ext xmlns:c16="http://schemas.microsoft.com/office/drawing/2014/chart" uri="{C3380CC4-5D6E-409C-BE32-E72D297353CC}">
                  <c16:uniqueId val="{00000007-3B55-434C-9F9C-B101698F3926}"/>
                </c:ext>
              </c:extLst>
            </c:dLbl>
            <c:dLbl>
              <c:idx val="8"/>
              <c:tx>
                <c:strRef>
                  <c:f>Daten_Diagramme!$D$22</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{819CEFDC-0CFA-4C51-BF8A-64B6C5FABA92}</c15:txfldGUID>
                      <c15:f>Daten_Diagramme!$D$22</c15:f>
                      <c15:dlblFieldTableCache>
                        <c:ptCount val="1"/>
                        <c:pt idx="0">
                          <c:v>5.7</c:v>
                        </c:pt>
                      </c15:dlblFieldTableCache>
                    </c15:dlblFTEntry>
                  </c15:dlblFieldTable>
                  <c15:showDataLabelsRange val="0"/>
                </c:ext>
                <c:ext xmlns:c16="http://schemas.microsoft.com/office/drawing/2014/chart" uri="{C3380CC4-5D6E-409C-BE32-E72D297353CC}">
                  <c16:uniqueId val="{00000008-3B55-434C-9F9C-B101698F3926}"/>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{2D0E1966-8FE1-442D-8380-4A230659EE0E}</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3B55-434C-9F9C-B101698F3926}"/>
                </c:ext>
              </c:extLst>
            </c:dLbl>
            <c:dLbl>
              <c:idx val="10"/>
              <c:tx>
                <c:strRef>
                  <c:f>Daten_Diagramme!$D$24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{A0A9B8EF-FD86-49BD-83D7-84E573EC4E04}</c15:txfldGUID>
                      <c15:f>Daten_Diagramme!$D$24</c15:f>
                      <c15:dlblFieldTableCache>
                        <c:ptCount val="1"/>
                        <c:pt idx="0">
                          <c:v>-4.4</c:v>
                        </c:pt>
                      </c15:dlblFieldTableCache>
                    </c15:dlblFTEntry>
                  </c15:dlblFieldTable>
                  <c15:showDataLabelsRange val="0"/>
                </c:ext>
                <c:ext xmlns:c16="http://schemas.microsoft.com/office/drawing/2014/chart" uri="{C3380CC4-5D6E-409C-BE32-E72D297353CC}">
                  <c16:uniqueId val="{0000000A-3B55-434C-9F9C-B101698F3926}"/>
                </c:ext>
              </c:extLst>
            </c:dLbl>
            <c:dLbl>
              <c:idx val="11"/>
              <c:tx>
                <c:strRef>
                  <c:f>Daten_Diagramme!$D$25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{2ACBC1AD-7010-47F8-A7C3-4EC19EDE1206}</c15:txfldGUID>
                      <c15:f>Daten_Diagramme!$D$25</c15:f>
                      <c15:dlblFieldTableCache>
                        <c:ptCount val="1"/>
                        <c:pt idx="0">
                          <c:v>0.8</c:v>
                        </c:pt>
                      </c15:dlblFieldTableCache>
                    </c15:dlblFTEntry>
                  </c15:dlblFieldTable>
                  <c15:showDataLabelsRange val="0"/>
                </c:ext>
                <c:ext xmlns:c16="http://schemas.microsoft.com/office/drawing/2014/chart" uri="{C3380CC4-5D6E-409C-BE32-E72D297353CC}">
                  <c16:uniqueId val="{0000000B-3B55-434C-9F9C-B101698F3926}"/>
                </c:ext>
              </c:extLst>
            </c:dLbl>
            <c:dLbl>
              <c:idx val="12"/>
              <c:tx>
                <c:strRef>
                  <c:f>Daten_Diagramme!$D$26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{7E75A599-5908-4367-B6B0-1EE8791BAA07}</c15:txfldGUID>
                      <c15:f>Daten_Diagramme!$D$26</c15:f>
                      <c15:dlblFieldTableCache>
                        <c:ptCount val="1"/>
                        <c:pt idx="0">
                          <c:v>-2.4</c:v>
                        </c:pt>
                      </c15:dlblFieldTableCache>
                    </c15:dlblFTEntry>
                  </c15:dlblFieldTable>
                  <c15:showDataLabelsRange val="0"/>
                </c:ext>
                <c:ext xmlns:c16="http://schemas.microsoft.com/office/drawing/2014/chart" uri="{C3380CC4-5D6E-409C-BE32-E72D297353CC}">
                  <c16:uniqueId val="{0000000C-3B55-434C-9F9C-B101698F3926}"/>
                </c:ext>
              </c:extLst>
            </c:dLbl>
            <c:dLbl>
              <c:idx val="13"/>
              <c:tx>
                <c:strRef>
                  <c:f>Daten_Diagramme!$D$27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{7CFDE0F0-55AE-4602-8773-8FAAC296D339}</c15:txfldGUID>
                      <c15:f>Daten_Diagramme!$D$27</c15:f>
                      <c15:dlblFieldTableCache>
                        <c:ptCount val="1"/>
                        <c:pt idx="0">
                          <c:v>-3.4</c:v>
                        </c:pt>
                      </c15:dlblFieldTableCache>
                    </c15:dlblFTEntry>
                  </c15:dlblFieldTable>
                  <c15:showDataLabelsRange val="0"/>
                </c:ext>
                <c:ext xmlns:c16="http://schemas.microsoft.com/office/drawing/2014/chart" uri="{C3380CC4-5D6E-409C-BE32-E72D297353CC}">
                  <c16:uniqueId val="{0000000D-3B55-434C-9F9C-B101698F3926}"/>
                </c:ext>
              </c:extLst>
            </c:dLbl>
            <c:dLbl>
              <c:idx val="14"/>
              <c:tx>
                <c:strRef>
                  <c:f>Daten_Diagramme!$D$28</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{2279386A-1ACC-4C7D-9A6B-86C46E1703A4}</c15:txfldGUID>
                      <c15:f>Daten_Diagramme!$D$28</c15:f>
                      <c15:dlblFieldTableCache>
                        <c:ptCount val="1"/>
                        <c:pt idx="0">
                          <c:v>-9.5</c:v>
                        </c:pt>
                      </c15:dlblFieldTableCache>
                    </c15:dlblFTEntry>
                  </c15:dlblFieldTable>
                  <c15:showDataLabelsRange val="0"/>
                </c:ext>
                <c:ext xmlns:c16="http://schemas.microsoft.com/office/drawing/2014/chart" uri="{C3380CC4-5D6E-409C-BE32-E72D297353CC}">
                  <c16:uniqueId val="{0000000E-3B55-434C-9F9C-B101698F3926}"/>
                </c:ext>
              </c:extLst>
            </c:dLbl>
            <c:dLbl>
              <c:idx val="15"/>
              <c:tx>
                <c:strRef>
                  <c:f>Daten_Diagramme!$D$29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{58C4E129-5F20-44ED-8505-5DBAA816ADBC}</c15:txfldGUID>
                      <c15:f>Daten_Diagramme!$D$29</c15:f>
                      <c15:dlblFieldTableCache>
                        <c:ptCount val="1"/>
                        <c:pt idx="0">
                          <c:v>-5.3</c:v>
                        </c:pt>
                      </c15:dlblFieldTableCache>
                    </c15:dlblFTEntry>
                  </c15:dlblFieldTable>
                  <c15:showDataLabelsRange val="0"/>
                </c:ext>
                <c:ext xmlns:c16="http://schemas.microsoft.com/office/drawing/2014/chart" uri="{C3380CC4-5D6E-409C-BE32-E72D297353CC}">
                  <c16:uniqueId val="{0000000F-3B55-434C-9F9C-B101698F3926}"/>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{365EE2B6-CD80-408E-97A8-27550F7C02C6}</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3B55-434C-9F9C-B101698F3926}"/>
                </c:ext>
              </c:extLst>
            </c:dLbl>
            <c:dLbl>
              <c:idx val="17"/>
              <c:tx>
                <c:strRef>
                  <c:f>Daten_Diagramme!$D$31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{1BA2F8F8-8491-438F-B9D3-45FA33EE6D33}</c15:txfldGUID>
                      <c15:f>Daten_Diagramme!$D$31</c15:f>
                      <c15:dlblFieldTableCache>
                        <c:ptCount val="1"/>
                        <c:pt idx="0">
                          <c:v>4.9</c:v>
                        </c:pt>
                      </c15:dlblFieldTableCache>
                    </c15:dlblFTEntry>
                  </c15:dlblFieldTable>
                  <c15:showDataLabelsRange val="0"/>
                </c:ext>
                <c:ext xmlns:c16="http://schemas.microsoft.com/office/drawing/2014/chart" uri="{C3380CC4-5D6E-409C-BE32-E72D297353CC}">
                  <c16:uniqueId val="{00000011-3B55-434C-9F9C-B101698F3926}"/>
                </c:ext>
              </c:extLst>
            </c:dLbl>
            <c:dLbl>
              <c:idx val="18"/>
              <c:tx>
                <c:strRef>
                  <c:f>Daten_Diagramme!$D$32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{D5AB2D93-A29A-456F-A3D9-51B6DAD79B16}</c15:txfldGUID>
                      <c15:f>Daten_Diagramme!$D$32</c15:f>
                      <c15:dlblFieldTableCache>
                        <c:ptCount val="1"/>
                        <c:pt idx="0">
                          <c:v>4.9</c:v>
                        </c:pt>
                      </c15:dlblFieldTableCache>
                    </c15:dlblFTEntry>
                  </c15:dlblFieldTable>
                  <c15:showDataLabelsRange val="0"/>
                </c:ext>
                <c:ext xmlns:c16="http://schemas.microsoft.com/office/drawing/2014/chart" uri="{C3380CC4-5D6E-409C-BE32-E72D297353CC}">
                  <c16:uniqueId val="{00000012-3B55-434C-9F9C-B101698F3926}"/>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{A65846B6-19FA-4356-85E1-399B7B590F50}</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3B55-434C-9F9C-B101698F3926}"/>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{EF124CE0-CB64-4949-9494-5D5A99105593}</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3B55-434C-9F9C-B101698F392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{462D320A-1121-4567-B79A-95FF866FBBB3}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B55-434C-9F9C-B101698F392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{F6801F5B-08C9-468B-A8B7-68A6D331FE9B}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B55-434C-9F9C-B101698F3926}"/>
                </c:ext>
              </c:extLst>
            </c:dLbl>
            <c:dLbl>
              <c:idx val="23"/>
              <c:tx>
                <c:strRef>
                  <c:f>Daten_Diagramme!$D$37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{237F5362-5E1A-4211-B746-8B0D962169B5}</c15:txfldGUID>
                      <c15:f>Daten_Diagramme!$D$37</c15:f>
                      <c15:dlblFieldTableCache>
                        <c:ptCount val="1"/>
                        <c:pt idx="0">
                          <c:v>-2.2</c:v>
                        </c:pt>
                      </c15:dlblFieldTableCache>
                    </c15:dlblFTEntry>
                  </c15:dlblFieldTable>
                  <c15:showDataLabelsRange val="0"/>
                </c:ext>
                <c:ext xmlns:c16="http://schemas.microsoft.com/office/drawing/2014/chart" uri="{C3380CC4-5D6E-409C-BE32-E72D297353CC}">
                  <c16:uniqueId val="{00000017-3B55-434C-9F9C-B101698F3926}"/>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{3D3AF43F-B6D3-4825-8242-AB56D9905438}</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3B55-434C-9F9C-B101698F3926}"/>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{2A2C9ACE-1424-4FE3-AEB6-9BE2C1A86B97}</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3B55-434C-9F9C-B101698F392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{D47EDAA8-C32E-4ACE-A149-27E5C930AC05}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B55-434C-9F9C-B101698F392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{1988512A-0E96-4707-8FCE-CE0B70BBD6B2}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B55-434C-9F9C-B101698F392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{0BF1DB18-D1F2-4F7A-B7F9-FD1BCDC72B18}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B55-434C-9F9C-B101698F392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{578B2BF5-A39B-4D21-96F9-FB21D79A3F46}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B55-434C-9F9C-B101698F392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{A4FA7E77-B183-414D-A12C-CED51EC753F1}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B55-434C-9F9C-B101698F3926}"/>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{8DD5E14D-BF1B-485D-B06C-BB72B65DAC03}</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3B55-434C-9F9C-B101698F39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1.4726477952722488</c:v>
                </c:pt>
                <c:pt idx="1">
                  <c:v>-2.2222222222222223</c:v>
                </c:pt>
                <c:pt idx="2">
                  <c:v>2.9670329670329672</c:v>
                </c:pt>
                <c:pt idx="3">
                  <c:v>0.92901183136143972</c:v>
                </c:pt>
                <c:pt idx="4">
                  <c:v>4.2525042525042522</c:v>
                </c:pt>
                <c:pt idx="5">
                  <c:v>0.56742619026509444</c:v>
                </c:pt>
                <c:pt idx="6">
                  <c:v>-0.88781275221953193</c:v>
                </c:pt>
                <c:pt idx="7">
                  <c:v>2.7863777089783284</c:v>
                </c:pt>
                <c:pt idx="8">
                  <c:v>5.7214266414482573</c:v>
                </c:pt>
                <c:pt idx="9">
                  <c:v>1.7075773745997866</c:v>
                </c:pt>
                <c:pt idx="10">
                  <c:v>-4.4409613375130617</c:v>
                </c:pt>
                <c:pt idx="11">
                  <c:v>0.8</c:v>
                </c:pt>
                <c:pt idx="12">
                  <c:v>-2.391629297458894</c:v>
                </c:pt>
                <c:pt idx="13">
                  <c:v>-3.4253757427472911</c:v>
                </c:pt>
                <c:pt idx="14">
                  <c:v>-9.4893292682926838</c:v>
                </c:pt>
                <c:pt idx="15">
                  <c:v>-5.3249804228660924</c:v>
                </c:pt>
                <c:pt idx="16">
                  <c:v>3.1742406942224251</c:v>
                </c:pt>
                <c:pt idx="17">
                  <c:v>4.9056603773584904</c:v>
                </c:pt>
                <c:pt idx="18">
                  <c:v>4.9168560832635482</c:v>
                </c:pt>
                <c:pt idx="19">
                  <c:v>3.8425492033739457</c:v>
                </c:pt>
                <c:pt idx="20">
                  <c:v>2.7612344342176502</c:v>
                </c:pt>
                <c:pt idx="21">
                  <c:v>0</c:v>
                </c:pt>
                <c:pt idx="23">
                  <c:v>-2.2222222222222223</c:v>
                </c:pt>
                <c:pt idx="24">
                  <c:v>1.2799128569969704</c:v>
                </c:pt>
                <c:pt idx="25">
                  <c:v>1.5757294327064468</c:v>
                </c:pt>
              </c:numCache>
            </c:numRef>
          </c:val>
          <c:extLst>
            <c:ext xmlns:c16="http://schemas.microsoft.com/office/drawing/2014/chart" uri="{C3380CC4-5D6E-409C-BE32-E72D297353CC}">
              <c16:uniqueId val="{00000020-3B55-434C-9F9C-B101698F392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{B15C5F1E-7D95-403C-BF14-CDAD605FCDEC}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B55-434C-9F9C-B101698F392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{EB895427-A1ED-4B81-A10C-F493273DE267}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B55-434C-9F9C-B101698F392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{CCB003B1-0B93-4B0C-91DC-EBCC486D7CB8}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B55-434C-9F9C-B101698F392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{1EA33625-DA10-4461-8138-5B388E9332CF}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B55-434C-9F9C-B101698F392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{FB83ACB5-E4C9-41DF-B5A8-A752E783B54B}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B55-434C-9F9C-B101698F392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{C7717093-373D-4A46-9F0C-B63C3F0AA815}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B55-434C-9F9C-B101698F392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{53F3539B-1B59-4BE5-A965-1CC516758D32}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B55-434C-9F9C-B101698F392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{95C17155-E26B-4F7C-9B41-3A6A4DEA1E9F}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B55-434C-9F9C-B101698F392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{59F41BBB-9D40-4034-86A4-E4E5A7480BAD}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B55-434C-9F9C-B101698F392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{1CD99C59-9375-47CE-B981-426FE38BD626}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B55-434C-9F9C-B101698F392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{D5AF4A03-BE62-4CE5-A4E4-B8DE272B6352}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B55-434C-9F9C-B101698F392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{1ED7F107-70DF-4B66-A5CC-7A10701EBB05}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B55-434C-9F9C-B101698F392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{EFF219F2-05A8-4FEE-90A9-FCAB24050D81}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B55-434C-9F9C-B101698F392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{F81F4D91-8BF9-47B0-BE4A-B29E06739596}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B55-434C-9F9C-B101698F392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{A252422F-A556-4DA9-BCB1-FFDD197631AF}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B55-434C-9F9C-B101698F392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{7AC35AF6-3DA7-4974-B8AC-8E9A1B0D1286}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B55-434C-9F9C-B101698F392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{5C61E0DE-F26F-4A68-8122-1DA2DA0112A8}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B55-434C-9F9C-B101698F392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{03676F36-930B-4832-836F-112BDF21C29E}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B55-434C-9F9C-B101698F392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{A48A11F3-5427-4B2A-9480-5591361AACC8}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B55-434C-9F9C-B101698F392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{5BC711BA-B74C-4520-BAB1-27A6AA705A8C}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B55-434C-9F9C-B101698F392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{A2F1C567-D753-4392-B89B-DD7ED6AC234B}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B55-434C-9F9C-B101698F392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{A0BF4C92-6075-4DD1-9915-A030C498D6D8}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B55-434C-9F9C-B101698F392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{E6C95A32-1E59-48D5-848B-082EA7FE0017}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B55-434C-9F9C-B101698F392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{D197F542-6D9C-43A8-9409-F1D6F7C25F12}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B55-434C-9F9C-B101698F392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{0BDC4A49-E113-40B6-9959-37CE19972549}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B55-434C-9F9C-B101698F392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{6C7395A7-E9C3-4E9B-BD17-E16B5D103931}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B55-434C-9F9C-B101698F392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{488B6905-2087-402D-91F6-397AAFA58121}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B55-434C-9F9C-B101698F392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{6F037ED8-F67F-4836-B04F-2813619FAD60}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B55-434C-9F9C-B101698F392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{175BE1F6-3E27-4C36-B1A2-DEDE2D63D140}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B55-434C-9F9C-B101698F392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{3082B238-1041-4923-824F-93E4C1BB6344}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B55-434C-9F9C-B101698F392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{C4AE910C-6913-435F-901F-F133BFFB0B13}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B55-434C-9F9C-B101698F392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{77EE01FB-C7A8-4222-AD7C-1EE737626228}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B55-434C-9F9C-B101698F39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B55-434C-9F9C-B101698F392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B55-434C-9F9C-B101698F392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{20742794-A781-4303-88C9-D3BC89247655}</c15:txfldGUID>
                      <c15:f>Daten_Diagramme!$E$14</c15:f>
                      <c15:dlblFieldTableCache>
                        <c:ptCount val="1"/>
                        <c:pt idx="0">
                          <c:v>-2.3</c:v>
                        </c:pt>
                      </c15:dlblFieldTableCache>
                    </c15:dlblFTEntry>
                  </c15:dlblFieldTable>
                  <c15:showDataLabelsRange val="0"/>
                </c:ext>
                <c:ext xmlns:c16="http://schemas.microsoft.com/office/drawing/2014/chart" uri="{C3380CC4-5D6E-409C-BE32-E72D297353CC}">
                  <c16:uniqueId val="{00000000-8AE9-43E3-8E5C-F21D5038AA22}"/>
                </c:ext>
              </c:extLst>
            </c:dLbl>
            <c:dLbl>
              <c:idx val="1"/>
              <c:tx>
                <c:strRef>
                  <c:f>Daten_Diagramme!$E$15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{03EB164F-8226-4403-B588-BBEC77F54C90}</c15:txfldGUID>
                      <c15:f>Daten_Diagramme!$E$15</c15:f>
                      <c15:dlblFieldTableCache>
                        <c:ptCount val="1"/>
                        <c:pt idx="0">
                          <c:v>-1.9</c:v>
                        </c:pt>
                      </c15:dlblFieldTableCache>
                    </c15:dlblFTEntry>
                  </c15:dlblFieldTable>
                  <c15:showDataLabelsRange val="0"/>
                </c:ext>
                <c:ext xmlns:c16="http://schemas.microsoft.com/office/drawing/2014/chart" uri="{C3380CC4-5D6E-409C-BE32-E72D297353CC}">
                  <c16:uniqueId val="{00000001-8AE9-43E3-8E5C-F21D5038AA22}"/>
                </c:ext>
              </c:extLst>
            </c:dLbl>
            <c:dLbl>
              <c:idx val="2"/>
              <c:tx>
                <c:strRef>
                  <c:f>Daten_Diagramme!$E$16</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{228FD024-C197-432B-9364-5E9BC8514DBB}</c15:txfldGUID>
                      <c15:f>Daten_Diagramme!$E$16</c15:f>
                      <c15:dlblFieldTableCache>
                        <c:ptCount val="1"/>
                        <c:pt idx="0">
                          <c:v>12.8</c:v>
                        </c:pt>
                      </c15:dlblFieldTableCache>
                    </c15:dlblFTEntry>
                  </c15:dlblFieldTable>
                  <c15:showDataLabelsRange val="0"/>
                </c:ext>
                <c:ext xmlns:c16="http://schemas.microsoft.com/office/drawing/2014/chart" uri="{C3380CC4-5D6E-409C-BE32-E72D297353CC}">
                  <c16:uniqueId val="{00000002-8AE9-43E3-8E5C-F21D5038AA22}"/>
                </c:ext>
              </c:extLst>
            </c:dLbl>
            <c:dLbl>
              <c:idx val="3"/>
              <c:tx>
                <c:strRef>
                  <c:f>Daten_Diagramme!$E$17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{993EAB0D-EFB8-4F09-AE65-BB203C9E8098}</c15:txfldGUID>
                      <c15:f>Daten_Diagramme!$E$17</c15:f>
                      <c15:dlblFieldTableCache>
                        <c:ptCount val="1"/>
                        <c:pt idx="0">
                          <c:v>-3.9</c:v>
                        </c:pt>
                      </c15:dlblFieldTableCache>
                    </c15:dlblFTEntry>
                  </c15:dlblFieldTable>
                  <c15:showDataLabelsRange val="0"/>
                </c:ext>
                <c:ext xmlns:c16="http://schemas.microsoft.com/office/drawing/2014/chart" uri="{C3380CC4-5D6E-409C-BE32-E72D297353CC}">
                  <c16:uniqueId val="{00000003-8AE9-43E3-8E5C-F21D5038AA22}"/>
                </c:ext>
              </c:extLst>
            </c:dLbl>
            <c:dLbl>
              <c:idx val="4"/>
              <c:tx>
                <c:strRef>
                  <c:f>Daten_Diagramme!$E$18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{2F155473-C8B2-44DA-8DA9-32892FCB0396}</c15:txfldGUID>
                      <c15:f>Daten_Diagramme!$E$18</c15:f>
                      <c15:dlblFieldTableCache>
                        <c:ptCount val="1"/>
                        <c:pt idx="0">
                          <c:v>-4.3</c:v>
                        </c:pt>
                      </c15:dlblFieldTableCache>
                    </c15:dlblFTEntry>
                  </c15:dlblFieldTable>
                  <c15:showDataLabelsRange val="0"/>
                </c:ext>
                <c:ext xmlns:c16="http://schemas.microsoft.com/office/drawing/2014/chart" uri="{C3380CC4-5D6E-409C-BE32-E72D297353CC}">
                  <c16:uniqueId val="{00000004-8AE9-43E3-8E5C-F21D5038AA22}"/>
                </c:ext>
              </c:extLst>
            </c:dLbl>
            <c:dLbl>
              <c:idx val="5"/>
              <c:tx>
                <c:strRef>
                  <c:f>Daten_Diagramme!$E$19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{A62FF207-F632-4E20-AABE-480E79C538BA}</c15:txfldGUID>
                      <c15:f>Daten_Diagramme!$E$19</c15:f>
                      <c15:dlblFieldTableCache>
                        <c:ptCount val="1"/>
                        <c:pt idx="0">
                          <c:v>-1.9</c:v>
                        </c:pt>
                      </c15:dlblFieldTableCache>
                    </c15:dlblFTEntry>
                  </c15:dlblFieldTable>
                  <c15:showDataLabelsRange val="0"/>
                </c:ext>
                <c:ext xmlns:c16="http://schemas.microsoft.com/office/drawing/2014/chart" uri="{C3380CC4-5D6E-409C-BE32-E72D297353CC}">
                  <c16:uniqueId val="{00000005-8AE9-43E3-8E5C-F21D5038AA22}"/>
                </c:ext>
              </c:extLst>
            </c:dLbl>
            <c:dLbl>
              <c:idx val="6"/>
              <c:tx>
                <c:strRef>
                  <c:f>Daten_Diagramme!$E$20</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{0316D4B9-7252-46AE-90B2-08B7D159F815}</c15:txfldGUID>
                      <c15:f>Daten_Diagramme!$E$20</c15:f>
                      <c15:dlblFieldTableCache>
                        <c:ptCount val="1"/>
                        <c:pt idx="0">
                          <c:v>-10.5</c:v>
                        </c:pt>
                      </c15:dlblFieldTableCache>
                    </c15:dlblFTEntry>
                  </c15:dlblFieldTable>
                  <c15:showDataLabelsRange val="0"/>
                </c:ext>
                <c:ext xmlns:c16="http://schemas.microsoft.com/office/drawing/2014/chart" uri="{C3380CC4-5D6E-409C-BE32-E72D297353CC}">
                  <c16:uniqueId val="{00000006-8AE9-43E3-8E5C-F21D5038AA22}"/>
                </c:ext>
              </c:extLst>
            </c:dLbl>
            <c:dLbl>
              <c:idx val="7"/>
              <c:tx>
                <c:strRef>
                  <c:f>Daten_Diagramme!$E$21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{793BE2A5-8A32-4C3E-8A12-BED72E1FB8B1}</c15:txfldGUID>
                      <c15:f>Daten_Diagramme!$E$21</c15:f>
                      <c15:dlblFieldTableCache>
                        <c:ptCount val="1"/>
                        <c:pt idx="0">
                          <c:v>-4.7</c:v>
                        </c:pt>
                      </c15:dlblFieldTableCache>
                    </c15:dlblFTEntry>
                  </c15:dlblFieldTable>
                  <c15:showDataLabelsRange val="0"/>
                </c:ext>
                <c:ext xmlns:c16="http://schemas.microsoft.com/office/drawing/2014/chart" uri="{C3380CC4-5D6E-409C-BE32-E72D297353CC}">
                  <c16:uniqueId val="{00000007-8AE9-43E3-8E5C-F21D5038AA22}"/>
                </c:ext>
              </c:extLst>
            </c:dLbl>
            <c:dLbl>
              <c:idx val="8"/>
              <c:tx>
                <c:strRef>
                  <c:f>Daten_Diagramme!$E$22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{78ED3680-0727-411E-948E-61F9F3FEC4CA}</c15:txfldGUID>
                      <c15:f>Daten_Diagramme!$E$22</c15:f>
                      <c15:dlblFieldTableCache>
                        <c:ptCount val="1"/>
                        <c:pt idx="0">
                          <c:v>3.4</c:v>
                        </c:pt>
                      </c15:dlblFieldTableCache>
                    </c15:dlblFTEntry>
                  </c15:dlblFieldTable>
                  <c15:showDataLabelsRange val="0"/>
                </c:ext>
                <c:ext xmlns:c16="http://schemas.microsoft.com/office/drawing/2014/chart" uri="{C3380CC4-5D6E-409C-BE32-E72D297353CC}">
                  <c16:uniqueId val="{00000008-8AE9-43E3-8E5C-F21D5038AA22}"/>
                </c:ext>
              </c:extLst>
            </c:dLbl>
            <c:dLbl>
              <c:idx val="9"/>
              <c:tx>
                <c:strRef>
                  <c:f>Daten_Diagramme!$E$23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{E0F86E9C-51E1-44F9-9549-44127879A80B}</c15:txfldGUID>
                      <c15:f>Daten_Diagramme!$E$23</c15:f>
                      <c15:dlblFieldTableCache>
                        <c:ptCount val="1"/>
                        <c:pt idx="0">
                          <c:v>-5.5</c:v>
                        </c:pt>
                      </c15:dlblFieldTableCache>
                    </c15:dlblFTEntry>
                  </c15:dlblFieldTable>
                  <c15:showDataLabelsRange val="0"/>
                </c:ext>
                <c:ext xmlns:c16="http://schemas.microsoft.com/office/drawing/2014/chart" uri="{C3380CC4-5D6E-409C-BE32-E72D297353CC}">
                  <c16:uniqueId val="{00000009-8AE9-43E3-8E5C-F21D5038AA22}"/>
                </c:ext>
              </c:extLst>
            </c:dLbl>
            <c:dLbl>
              <c:idx val="10"/>
              <c:tx>
                <c:strRef>
                  <c:f>Daten_Diagramme!$E$24</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{A3D84455-CEF8-4E0E-9BFA-BA28024A189C}</c15:txfldGUID>
                      <c15:f>Daten_Diagramme!$E$24</c15:f>
                      <c15:dlblFieldTableCache>
                        <c:ptCount val="1"/>
                        <c:pt idx="0">
                          <c:v>-11.2</c:v>
                        </c:pt>
                      </c15:dlblFieldTableCache>
                    </c15:dlblFTEntry>
                  </c15:dlblFieldTable>
                  <c15:showDataLabelsRange val="0"/>
                </c:ext>
                <c:ext xmlns:c16="http://schemas.microsoft.com/office/drawing/2014/chart" uri="{C3380CC4-5D6E-409C-BE32-E72D297353CC}">
                  <c16:uniqueId val="{0000000A-8AE9-43E3-8E5C-F21D5038AA22}"/>
                </c:ext>
              </c:extLst>
            </c:dLbl>
            <c:dLbl>
              <c:idx val="11"/>
              <c:tx>
                <c:strRef>
                  <c:f>Daten_Diagramme!$E$25</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{559389FB-78CE-47BB-9000-771C3FE37B9F}</c15:txfldGUID>
                      <c15:f>Daten_Diagramme!$E$25</c15:f>
                      <c15:dlblFieldTableCache>
                        <c:ptCount val="1"/>
                        <c:pt idx="0">
                          <c:v>-12.7</c:v>
                        </c:pt>
                      </c15:dlblFieldTableCache>
                    </c15:dlblFTEntry>
                  </c15:dlblFieldTable>
                  <c15:showDataLabelsRange val="0"/>
                </c:ext>
                <c:ext xmlns:c16="http://schemas.microsoft.com/office/drawing/2014/chart" uri="{C3380CC4-5D6E-409C-BE32-E72D297353CC}">
                  <c16:uniqueId val="{0000000B-8AE9-43E3-8E5C-F21D5038AA22}"/>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{A7FDF535-75BB-4C71-A914-25914ED19E16}</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8AE9-43E3-8E5C-F21D5038AA22}"/>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{9A20FC9D-0422-4783-B684-28550524534E}</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8AE9-43E3-8E5C-F21D5038AA22}"/>
                </c:ext>
              </c:extLst>
            </c:dLbl>
            <c:dLbl>
              <c:idx val="14"/>
              <c:tx>
                <c:strRef>
                  <c:f>Daten_Diagramme!$E$28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{3E6A49B6-A793-41D3-9A11-AA8B86EE9381}</c15:txfldGUID>
                      <c15:f>Daten_Diagramme!$E$28</c15:f>
                      <c15:dlblFieldTableCache>
                        <c:ptCount val="1"/>
                        <c:pt idx="0">
                          <c:v>0.1</c:v>
                        </c:pt>
                      </c15:dlblFieldTableCache>
                    </c15:dlblFTEntry>
                  </c15:dlblFieldTable>
                  <c15:showDataLabelsRange val="0"/>
                </c:ext>
                <c:ext xmlns:c16="http://schemas.microsoft.com/office/drawing/2014/chart" uri="{C3380CC4-5D6E-409C-BE32-E72D297353CC}">
                  <c16:uniqueId val="{0000000E-8AE9-43E3-8E5C-F21D5038AA22}"/>
                </c:ext>
              </c:extLst>
            </c:dLbl>
            <c:dLbl>
              <c:idx val="15"/>
              <c:tx>
                <c:strRef>
                  <c:f>Daten_Diagramme!$E$29</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{1B8FB09D-387F-400D-8446-EA70E15B0EEC}</c15:txfldGUID>
                      <c15:f>Daten_Diagramme!$E$29</c15:f>
                      <c15:dlblFieldTableCache>
                        <c:ptCount val="1"/>
                        <c:pt idx="0">
                          <c:v>-15.2</c:v>
                        </c:pt>
                      </c15:dlblFieldTableCache>
                    </c15:dlblFTEntry>
                  </c15:dlblFieldTable>
                  <c15:showDataLabelsRange val="0"/>
                </c:ext>
                <c:ext xmlns:c16="http://schemas.microsoft.com/office/drawing/2014/chart" uri="{C3380CC4-5D6E-409C-BE32-E72D297353CC}">
                  <c16:uniqueId val="{0000000F-8AE9-43E3-8E5C-F21D5038AA22}"/>
                </c:ext>
              </c:extLst>
            </c:dLbl>
            <c:dLbl>
              <c:idx val="16"/>
              <c:tx>
                <c:strRef>
                  <c:f>Daten_Diagramme!$E$30</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{6F66AB0A-DC5A-4AC0-A176-9E6E35AD13E9}</c15:txfldGUID>
                      <c15:f>Daten_Diagramme!$E$30</c15:f>
                      <c15:dlblFieldTableCache>
                        <c:ptCount val="1"/>
                        <c:pt idx="0">
                          <c:v>-13.2</c:v>
                        </c:pt>
                      </c15:dlblFieldTableCache>
                    </c15:dlblFTEntry>
                  </c15:dlblFieldTable>
                  <c15:showDataLabelsRange val="0"/>
                </c:ext>
                <c:ext xmlns:c16="http://schemas.microsoft.com/office/drawing/2014/chart" uri="{C3380CC4-5D6E-409C-BE32-E72D297353CC}">
                  <c16:uniqueId val="{00000010-8AE9-43E3-8E5C-F21D5038AA22}"/>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{D5DAFA99-0DEB-40CA-8B6B-802BF2201CED}</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8AE9-43E3-8E5C-F21D5038AA22}"/>
                </c:ext>
              </c:extLst>
            </c:dLbl>
            <c:dLbl>
              <c:idx val="18"/>
              <c:tx>
                <c:strRef>
                  <c:f>Daten_Diagramme!$E$32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{FED7CBCF-F593-488A-B372-B5F2037D2B68}</c15:txfldGUID>
                      <c15:f>Daten_Diagramme!$E$32</c15:f>
                      <c15:dlblFieldTableCache>
                        <c:ptCount val="1"/>
                        <c:pt idx="0">
                          <c:v>3.0</c:v>
                        </c:pt>
                      </c15:dlblFieldTableCache>
                    </c15:dlblFTEntry>
                  </c15:dlblFieldTable>
                  <c15:showDataLabelsRange val="0"/>
                </c:ext>
                <c:ext xmlns:c16="http://schemas.microsoft.com/office/drawing/2014/chart" uri="{C3380CC4-5D6E-409C-BE32-E72D297353CC}">
                  <c16:uniqueId val="{00000012-8AE9-43E3-8E5C-F21D5038AA22}"/>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{0B6E9EC7-AFDC-4941-913F-85A3E71A5D75}</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8AE9-43E3-8E5C-F21D5038AA22}"/>
                </c:ext>
              </c:extLst>
            </c:dLbl>
            <c:dLbl>
              <c:idx val="20"/>
              <c:tx>
                <c:strRef>
                  <c:f>Daten_Diagramme!$E$34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{CE38ED7B-24D9-451A-83D1-58F5D9FB72E6}</c15:txfldGUID>
                      <c15:f>Daten_Diagramme!$E$34</c15:f>
                      <c15:dlblFieldTableCache>
                        <c:ptCount val="1"/>
                        <c:pt idx="0">
                          <c:v>-5.4</c:v>
                        </c:pt>
                      </c15:dlblFieldTableCache>
                    </c15:dlblFTEntry>
                  </c15:dlblFieldTable>
                  <c15:showDataLabelsRange val="0"/>
                </c:ext>
                <c:ext xmlns:c16="http://schemas.microsoft.com/office/drawing/2014/chart" uri="{C3380CC4-5D6E-409C-BE32-E72D297353CC}">
                  <c16:uniqueId val="{00000014-8AE9-43E3-8E5C-F21D5038AA2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{B518A81F-A332-449F-BDAF-70F891688822}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AE9-43E3-8E5C-F21D5038AA2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{D9C4E61B-2E11-4393-9439-60B3821D9ED3}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AE9-43E3-8E5C-F21D5038AA22}"/>
                </c:ext>
              </c:extLst>
            </c:dLbl>
            <c:dLbl>
              <c:idx val="23"/>
              <c:tx>
                <c:strRef>
                  <c:f>Daten_Diagramme!$E$37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{32267F5A-D9CA-4EE1-B798-E6770296BFEF}</c15:txfldGUID>
                      <c15:f>Daten_Diagramme!$E$37</c15:f>
                      <c15:dlblFieldTableCache>
                        <c:ptCount val="1"/>
                        <c:pt idx="0">
                          <c:v>-1.9</c:v>
                        </c:pt>
                      </c15:dlblFieldTableCache>
                    </c15:dlblFTEntry>
                  </c15:dlblFieldTable>
                  <c15:showDataLabelsRange val="0"/>
                </c:ext>
                <c:ext xmlns:c16="http://schemas.microsoft.com/office/drawing/2014/chart" uri="{C3380CC4-5D6E-409C-BE32-E72D297353CC}">
                  <c16:uniqueId val="{00000017-8AE9-43E3-8E5C-F21D5038AA22}"/>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{A8D2A77C-BEC2-4789-90FA-78D4DF7B39C8}</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8AE9-43E3-8E5C-F21D5038AA22}"/>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{7C2F2B19-E2CF-4850-AC07-FF5C25D27E54}</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8AE9-43E3-8E5C-F21D5038AA2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{A524158D-7100-43D7-AB04-0C08CD3FBC9B}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AE9-43E3-8E5C-F21D5038AA2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{E048632D-B8AA-487F-BB7F-E68F06CDD218}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AE9-43E3-8E5C-F21D5038AA2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{48A130F6-6A3D-4E9D-8B09-054CC27D3424}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AE9-43E3-8E5C-F21D5038AA2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{ED919D72-7970-475C-B41E-5A2C584386AD}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AE9-43E3-8E5C-F21D5038AA2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{38D48DC2-92ED-44A7-89D4-8671838F1378}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AE9-43E3-8E5C-F21D5038AA22}"/>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{B959E2A5-8B2D-4F4B-880E-DBDACDA492EF}</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8AE9-43E3-8E5C-F21D5038AA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-2.299417744004737</c:v>
                </c:pt>
                <c:pt idx="1">
                  <c:v>-1.9047619047619047</c:v>
                </c:pt>
                <c:pt idx="2">
                  <c:v>12.76595744680851</c:v>
                </c:pt>
                <c:pt idx="3">
                  <c:v>-3.8596491228070176</c:v>
                </c:pt>
                <c:pt idx="4">
                  <c:v>-4.2813455657492359</c:v>
                </c:pt>
                <c:pt idx="5">
                  <c:v>-1.8912529550827424</c:v>
                </c:pt>
                <c:pt idx="6">
                  <c:v>-10.476190476190476</c:v>
                </c:pt>
                <c:pt idx="7">
                  <c:v>-4.694835680751174</c:v>
                </c:pt>
                <c:pt idx="8">
                  <c:v>3.3721277230677411</c:v>
                </c:pt>
                <c:pt idx="9">
                  <c:v>-5.4665409990574929</c:v>
                </c:pt>
                <c:pt idx="10">
                  <c:v>-11.239537664408131</c:v>
                </c:pt>
                <c:pt idx="11">
                  <c:v>-12.741312741312742</c:v>
                </c:pt>
                <c:pt idx="12">
                  <c:v>0</c:v>
                </c:pt>
                <c:pt idx="13">
                  <c:v>-2.2812111157196182</c:v>
                </c:pt>
                <c:pt idx="14">
                  <c:v>0.10830324909747292</c:v>
                </c:pt>
                <c:pt idx="15">
                  <c:v>-15.189873417721518</c:v>
                </c:pt>
                <c:pt idx="16">
                  <c:v>-13.157894736842104</c:v>
                </c:pt>
                <c:pt idx="17">
                  <c:v>0.51020408163265307</c:v>
                </c:pt>
                <c:pt idx="18">
                  <c:v>2.9709655638082375</c:v>
                </c:pt>
                <c:pt idx="19">
                  <c:v>3.4623217922606924</c:v>
                </c:pt>
                <c:pt idx="20">
                  <c:v>-5.3989813242784379</c:v>
                </c:pt>
                <c:pt idx="21">
                  <c:v>0</c:v>
                </c:pt>
                <c:pt idx="23">
                  <c:v>-1.9047619047619047</c:v>
                </c:pt>
                <c:pt idx="24">
                  <c:v>-3.6988968202465933</c:v>
                </c:pt>
                <c:pt idx="25">
                  <c:v>-2.1859390944733872</c:v>
                </c:pt>
              </c:numCache>
            </c:numRef>
          </c:val>
          <c:extLst>
            <c:ext xmlns:c16="http://schemas.microsoft.com/office/drawing/2014/chart" uri="{C3380CC4-5D6E-409C-BE32-E72D297353CC}">
              <c16:uniqueId val="{00000020-8AE9-43E3-8E5C-F21D5038AA2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{90A58E5F-0A96-4A5D-815C-9A4D00B1026E}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AE9-43E3-8E5C-F21D5038AA2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{8DF942DE-E531-4A9D-9E20-AC0A959B2EE3}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AE9-43E3-8E5C-F21D5038AA2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{19D83AEF-6017-4C73-A678-219BEF95A4E3}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AE9-43E3-8E5C-F21D5038AA2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{D80ADE4B-477D-48D1-B005-DDDA20EC93F0}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AE9-43E3-8E5C-F21D5038AA2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{9455731A-0E11-4399-A0D7-A814ED6FD20C}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AE9-43E3-8E5C-F21D5038AA2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{B4226384-CD22-4A93-814A-79C255386345}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AE9-43E3-8E5C-F21D5038AA2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{CB526873-79C1-4B63-9E33-2977ADC9DC5A}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AE9-43E3-8E5C-F21D5038AA2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{E7CEE551-8CCB-4EBE-B0A7-5D13628F14F1}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AE9-43E3-8E5C-F21D5038AA2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{8156B390-4434-45C9-97A9-4CC9DF98843A}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AE9-43E3-8E5C-F21D5038AA2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{45B5647C-6F14-4F67-A45E-52321BC9FE80}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AE9-43E3-8E5C-F21D5038AA2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{F1B0523E-5872-4038-855B-7AA313EDC043}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AE9-43E3-8E5C-F21D5038AA2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{F30DFD40-830A-4B2C-B5ED-19EF7925334C}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AE9-43E3-8E5C-F21D5038AA2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{0224FD12-8CE3-40A2-9C3A-D911A83A606A}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AE9-43E3-8E5C-F21D5038AA2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{5166D064-D255-464F-BB8B-0159838D3B6D}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AE9-43E3-8E5C-F21D5038AA2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{0B3917B6-FFAE-492B-98A9-86F4E9F40CE7}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AE9-43E3-8E5C-F21D5038AA2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{CA0E4776-BE14-4932-B8FB-369B0A75D454}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AE9-43E3-8E5C-F21D5038AA2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{EAF49FA8-BB72-49D3-AE8E-5A9FC4E4D3A6}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AE9-43E3-8E5C-F21D5038AA2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{2E4C8413-4929-4541-95AF-224941BD7C22}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AE9-43E3-8E5C-F21D5038AA2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{9A606F9B-A18C-4112-BA16-A457EE3820DF}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AE9-43E3-8E5C-F21D5038AA2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{E36DFBD6-1DD9-4884-9A63-A7D50FF655EB}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AE9-43E3-8E5C-F21D5038AA2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{AE47071D-C66F-4300-9323-E716AF718800}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AE9-43E3-8E5C-F21D5038AA2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{00376ECF-D486-450B-84B2-09A920726CF2}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AE9-43E3-8E5C-F21D5038AA2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{15B5A43E-3464-44DB-924A-5DD7E9A7DBED}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AE9-43E3-8E5C-F21D5038AA2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{449DE86D-3B64-4B15-B38C-7F31553CD046}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AE9-43E3-8E5C-F21D5038AA2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{AD9826D8-A3BB-4DF5-AAFF-C98FD0601FF7}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AE9-43E3-8E5C-F21D5038AA2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{41B364B3-9E9B-4FDD-9C50-B08DA751CDBB}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AE9-43E3-8E5C-F21D5038AA2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{ADFACD1C-92C8-4AB3-8EBF-EBA13F999490}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AE9-43E3-8E5C-F21D5038AA2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{21F1BE6E-A6F8-4A2C-B399-A317EFFF9D12}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AE9-43E3-8E5C-F21D5038AA2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{EDE6E1AA-1026-492A-A77B-ADCECF259923}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AE9-43E3-8E5C-F21D5038AA2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{1815BD52-9EDA-46EF-8E16-675A6A3AE896}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AE9-43E3-8E5C-F21D5038AA2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{514AC9B7-67C4-40E5-BF33-10250412FBBC}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AE9-43E3-8E5C-F21D5038AA2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{089CB475-2C01-498F-BAD8-86E0C05606B0}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AE9-43E3-8E5C-F21D5038AA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AE9-43E3-8E5C-F21D5038AA2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AE9-43E3-8E5C-F21D5038AA2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{CF56093B-609B-4653-903E-2226027FE163}</c15:txfldGUID>
                      <c15:f>Diagramm!$I$46</c15:f>
                      <c15:dlblFieldTableCache>
                        <c:ptCount val="1"/>
                      </c15:dlblFieldTableCache>
                    </c15:dlblFTEntry>
                  </c15:dlblFieldTable>
                  <c15:showDataLabelsRange val="0"/>
                </c:ext>
                <c:ext xmlns:c16="http://schemas.microsoft.com/office/drawing/2014/chart" uri="{C3380CC4-5D6E-409C-BE32-E72D297353CC}">
                  <c16:uniqueId val="{00000000-7147-4036-B1DA-7184D4D6DDE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{F34A0385-9424-4A96-9FF7-280B6FE9EF1E}</c15:txfldGUID>
                      <c15:f>Diagramm!$I$47</c15:f>
                      <c15:dlblFieldTableCache>
                        <c:ptCount val="1"/>
                      </c15:dlblFieldTableCache>
                    </c15:dlblFTEntry>
                  </c15:dlblFieldTable>
                  <c15:showDataLabelsRange val="0"/>
                </c:ext>
                <c:ext xmlns:c16="http://schemas.microsoft.com/office/drawing/2014/chart" uri="{C3380CC4-5D6E-409C-BE32-E72D297353CC}">
                  <c16:uniqueId val="{00000001-7147-4036-B1DA-7184D4D6DDE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{9F128B49-0640-4FBE-8E0E-D24F3D132BE0}</c15:txfldGUID>
                      <c15:f>Diagramm!$I$48</c15:f>
                      <c15:dlblFieldTableCache>
                        <c:ptCount val="1"/>
                      </c15:dlblFieldTableCache>
                    </c15:dlblFTEntry>
                  </c15:dlblFieldTable>
                  <c15:showDataLabelsRange val="0"/>
                </c:ext>
                <c:ext xmlns:c16="http://schemas.microsoft.com/office/drawing/2014/chart" uri="{C3380CC4-5D6E-409C-BE32-E72D297353CC}">
                  <c16:uniqueId val="{00000002-7147-4036-B1DA-7184D4D6DDE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{405D9EB7-5C02-4C76-9CEC-26173E106110}</c15:txfldGUID>
                      <c15:f>Diagramm!$I$49</c15:f>
                      <c15:dlblFieldTableCache>
                        <c:ptCount val="1"/>
                      </c15:dlblFieldTableCache>
                    </c15:dlblFTEntry>
                  </c15:dlblFieldTable>
                  <c15:showDataLabelsRange val="0"/>
                </c:ext>
                <c:ext xmlns:c16="http://schemas.microsoft.com/office/drawing/2014/chart" uri="{C3380CC4-5D6E-409C-BE32-E72D297353CC}">
                  <c16:uniqueId val="{00000003-7147-4036-B1DA-7184D4D6DDE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{208B64F4-D5AA-42BD-ACB0-559DECFE380A}</c15:txfldGUID>
                      <c15:f>Diagramm!$I$50</c15:f>
                      <c15:dlblFieldTableCache>
                        <c:ptCount val="1"/>
                      </c15:dlblFieldTableCache>
                    </c15:dlblFTEntry>
                  </c15:dlblFieldTable>
                  <c15:showDataLabelsRange val="0"/>
                </c:ext>
                <c:ext xmlns:c16="http://schemas.microsoft.com/office/drawing/2014/chart" uri="{C3380CC4-5D6E-409C-BE32-E72D297353CC}">
                  <c16:uniqueId val="{00000004-7147-4036-B1DA-7184D4D6DDE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{2D356D1A-5333-4FF1-B4C5-856F65C06263}</c15:txfldGUID>
                      <c15:f>Diagramm!$I$51</c15:f>
                      <c15:dlblFieldTableCache>
                        <c:ptCount val="1"/>
                      </c15:dlblFieldTableCache>
                    </c15:dlblFTEntry>
                  </c15:dlblFieldTable>
                  <c15:showDataLabelsRange val="0"/>
                </c:ext>
                <c:ext xmlns:c16="http://schemas.microsoft.com/office/drawing/2014/chart" uri="{C3380CC4-5D6E-409C-BE32-E72D297353CC}">
                  <c16:uniqueId val="{00000005-7147-4036-B1DA-7184D4D6DDE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{AA0C0307-E219-4276-AAB0-3FB26DDD28B5}</c15:txfldGUID>
                      <c15:f>Diagramm!$I$52</c15:f>
                      <c15:dlblFieldTableCache>
                        <c:ptCount val="1"/>
                      </c15:dlblFieldTableCache>
                    </c15:dlblFTEntry>
                  </c15:dlblFieldTable>
                  <c15:showDataLabelsRange val="0"/>
                </c:ext>
                <c:ext xmlns:c16="http://schemas.microsoft.com/office/drawing/2014/chart" uri="{C3380CC4-5D6E-409C-BE32-E72D297353CC}">
                  <c16:uniqueId val="{00000006-7147-4036-B1DA-7184D4D6DDE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{A9E89E67-B389-4C3A-94FF-1914E2EC264B}</c15:txfldGUID>
                      <c15:f>Diagramm!$I$53</c15:f>
                      <c15:dlblFieldTableCache>
                        <c:ptCount val="1"/>
                      </c15:dlblFieldTableCache>
                    </c15:dlblFTEntry>
                  </c15:dlblFieldTable>
                  <c15:showDataLabelsRange val="0"/>
                </c:ext>
                <c:ext xmlns:c16="http://schemas.microsoft.com/office/drawing/2014/chart" uri="{C3380CC4-5D6E-409C-BE32-E72D297353CC}">
                  <c16:uniqueId val="{00000007-7147-4036-B1DA-7184D4D6DDE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{2EA990B2-1D8D-4A1E-8327-52F9A32E2EB0}</c15:txfldGUID>
                      <c15:f>Diagramm!$I$54</c15:f>
                      <c15:dlblFieldTableCache>
                        <c:ptCount val="1"/>
                      </c15:dlblFieldTableCache>
                    </c15:dlblFTEntry>
                  </c15:dlblFieldTable>
                  <c15:showDataLabelsRange val="0"/>
                </c:ext>
                <c:ext xmlns:c16="http://schemas.microsoft.com/office/drawing/2014/chart" uri="{C3380CC4-5D6E-409C-BE32-E72D297353CC}">
                  <c16:uniqueId val="{00000008-7147-4036-B1DA-7184D4D6DDE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{43761497-A42F-487B-B5E4-849E6C78AD05}</c15:txfldGUID>
                      <c15:f>Diagramm!$I$55</c15:f>
                      <c15:dlblFieldTableCache>
                        <c:ptCount val="1"/>
                      </c15:dlblFieldTableCache>
                    </c15:dlblFTEntry>
                  </c15:dlblFieldTable>
                  <c15:showDataLabelsRange val="0"/>
                </c:ext>
                <c:ext xmlns:c16="http://schemas.microsoft.com/office/drawing/2014/chart" uri="{C3380CC4-5D6E-409C-BE32-E72D297353CC}">
                  <c16:uniqueId val="{00000009-7147-4036-B1DA-7184D4D6DDE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{2CAB1EB6-60D6-45A4-97B0-61C450850799}</c15:txfldGUID>
                      <c15:f>Diagramm!$I$56</c15:f>
                      <c15:dlblFieldTableCache>
                        <c:ptCount val="1"/>
                      </c15:dlblFieldTableCache>
                    </c15:dlblFTEntry>
                  </c15:dlblFieldTable>
                  <c15:showDataLabelsRange val="0"/>
                </c:ext>
                <c:ext xmlns:c16="http://schemas.microsoft.com/office/drawing/2014/chart" uri="{C3380CC4-5D6E-409C-BE32-E72D297353CC}">
                  <c16:uniqueId val="{0000000A-7147-4036-B1DA-7184D4D6DDE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{737B4AF2-D016-40FC-8A73-1978D27EAB69}</c15:txfldGUID>
                      <c15:f>Diagramm!$I$57</c15:f>
                      <c15:dlblFieldTableCache>
                        <c:ptCount val="1"/>
                      </c15:dlblFieldTableCache>
                    </c15:dlblFTEntry>
                  </c15:dlblFieldTable>
                  <c15:showDataLabelsRange val="0"/>
                </c:ext>
                <c:ext xmlns:c16="http://schemas.microsoft.com/office/drawing/2014/chart" uri="{C3380CC4-5D6E-409C-BE32-E72D297353CC}">
                  <c16:uniqueId val="{0000000B-7147-4036-B1DA-7184D4D6DDE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{0432C7AC-0F44-4548-86C7-7A315DA445F5}</c15:txfldGUID>
                      <c15:f>Diagramm!$I$58</c15:f>
                      <c15:dlblFieldTableCache>
                        <c:ptCount val="1"/>
                      </c15:dlblFieldTableCache>
                    </c15:dlblFTEntry>
                  </c15:dlblFieldTable>
                  <c15:showDataLabelsRange val="0"/>
                </c:ext>
                <c:ext xmlns:c16="http://schemas.microsoft.com/office/drawing/2014/chart" uri="{C3380CC4-5D6E-409C-BE32-E72D297353CC}">
                  <c16:uniqueId val="{0000000C-7147-4036-B1DA-7184D4D6DDE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{5F60FE92-CF43-4359-B3BE-268E1D5A8A85}</c15:txfldGUID>
                      <c15:f>Diagramm!$I$59</c15:f>
                      <c15:dlblFieldTableCache>
                        <c:ptCount val="1"/>
                      </c15:dlblFieldTableCache>
                    </c15:dlblFTEntry>
                  </c15:dlblFieldTable>
                  <c15:showDataLabelsRange val="0"/>
                </c:ext>
                <c:ext xmlns:c16="http://schemas.microsoft.com/office/drawing/2014/chart" uri="{C3380CC4-5D6E-409C-BE32-E72D297353CC}">
                  <c16:uniqueId val="{0000000D-7147-4036-B1DA-7184D4D6DDE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{578364E1-495C-4032-B503-C384B4FF81FC}</c15:txfldGUID>
                      <c15:f>Diagramm!$I$60</c15:f>
                      <c15:dlblFieldTableCache>
                        <c:ptCount val="1"/>
                      </c15:dlblFieldTableCache>
                    </c15:dlblFTEntry>
                  </c15:dlblFieldTable>
                  <c15:showDataLabelsRange val="0"/>
                </c:ext>
                <c:ext xmlns:c16="http://schemas.microsoft.com/office/drawing/2014/chart" uri="{C3380CC4-5D6E-409C-BE32-E72D297353CC}">
                  <c16:uniqueId val="{0000000E-7147-4036-B1DA-7184D4D6DDE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{CEFBC300-7CA8-4A3A-9759-7B97359CF859}</c15:txfldGUID>
                      <c15:f>Diagramm!$I$61</c15:f>
                      <c15:dlblFieldTableCache>
                        <c:ptCount val="1"/>
                      </c15:dlblFieldTableCache>
                    </c15:dlblFTEntry>
                  </c15:dlblFieldTable>
                  <c15:showDataLabelsRange val="0"/>
                </c:ext>
                <c:ext xmlns:c16="http://schemas.microsoft.com/office/drawing/2014/chart" uri="{C3380CC4-5D6E-409C-BE32-E72D297353CC}">
                  <c16:uniqueId val="{0000000F-7147-4036-B1DA-7184D4D6DDE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{D9987885-C8AA-45A5-9889-07C92CB3A026}</c15:txfldGUID>
                      <c15:f>Diagramm!$I$62</c15:f>
                      <c15:dlblFieldTableCache>
                        <c:ptCount val="1"/>
                      </c15:dlblFieldTableCache>
                    </c15:dlblFTEntry>
                  </c15:dlblFieldTable>
                  <c15:showDataLabelsRange val="0"/>
                </c:ext>
                <c:ext xmlns:c16="http://schemas.microsoft.com/office/drawing/2014/chart" uri="{C3380CC4-5D6E-409C-BE32-E72D297353CC}">
                  <c16:uniqueId val="{00000010-7147-4036-B1DA-7184D4D6DDE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{68A4763E-2835-44D6-A9EE-69F46AB3DA76}</c15:txfldGUID>
                      <c15:f>Diagramm!$I$63</c15:f>
                      <c15:dlblFieldTableCache>
                        <c:ptCount val="1"/>
                      </c15:dlblFieldTableCache>
                    </c15:dlblFTEntry>
                  </c15:dlblFieldTable>
                  <c15:showDataLabelsRange val="0"/>
                </c:ext>
                <c:ext xmlns:c16="http://schemas.microsoft.com/office/drawing/2014/chart" uri="{C3380CC4-5D6E-409C-BE32-E72D297353CC}">
                  <c16:uniqueId val="{00000011-7147-4036-B1DA-7184D4D6DDE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{00BC8EEF-A9FE-4880-8ACE-E0455ABBE6E8}</c15:txfldGUID>
                      <c15:f>Diagramm!$I$64</c15:f>
                      <c15:dlblFieldTableCache>
                        <c:ptCount val="1"/>
                      </c15:dlblFieldTableCache>
                    </c15:dlblFTEntry>
                  </c15:dlblFieldTable>
                  <c15:showDataLabelsRange val="0"/>
                </c:ext>
                <c:ext xmlns:c16="http://schemas.microsoft.com/office/drawing/2014/chart" uri="{C3380CC4-5D6E-409C-BE32-E72D297353CC}">
                  <c16:uniqueId val="{00000012-7147-4036-B1DA-7184D4D6DDE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{80DCF465-265E-4170-A61E-2B36A81AF7F5}</c15:txfldGUID>
                      <c15:f>Diagramm!$I$65</c15:f>
                      <c15:dlblFieldTableCache>
                        <c:ptCount val="1"/>
                      </c15:dlblFieldTableCache>
                    </c15:dlblFTEntry>
                  </c15:dlblFieldTable>
                  <c15:showDataLabelsRange val="0"/>
                </c:ext>
                <c:ext xmlns:c16="http://schemas.microsoft.com/office/drawing/2014/chart" uri="{C3380CC4-5D6E-409C-BE32-E72D297353CC}">
                  <c16:uniqueId val="{00000013-7147-4036-B1DA-7184D4D6DDE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{3A90C4CA-E5B5-4AD4-BDB4-A1E99BB68067}</c15:txfldGUID>
                      <c15:f>Diagramm!$I$66</c15:f>
                      <c15:dlblFieldTableCache>
                        <c:ptCount val="1"/>
                      </c15:dlblFieldTableCache>
                    </c15:dlblFTEntry>
                  </c15:dlblFieldTable>
                  <c15:showDataLabelsRange val="0"/>
                </c:ext>
                <c:ext xmlns:c16="http://schemas.microsoft.com/office/drawing/2014/chart" uri="{C3380CC4-5D6E-409C-BE32-E72D297353CC}">
                  <c16:uniqueId val="{00000014-7147-4036-B1DA-7184D4D6DDE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{013C1168-DEBB-4CDC-9B44-C04ED601D844}</c15:txfldGUID>
                      <c15:f>Diagramm!$I$67</c15:f>
                      <c15:dlblFieldTableCache>
                        <c:ptCount val="1"/>
                      </c15:dlblFieldTableCache>
                    </c15:dlblFTEntry>
                  </c15:dlblFieldTable>
                  <c15:showDataLabelsRange val="0"/>
                </c:ext>
                <c:ext xmlns:c16="http://schemas.microsoft.com/office/drawing/2014/chart" uri="{C3380CC4-5D6E-409C-BE32-E72D297353CC}">
                  <c16:uniqueId val="{00000015-7147-4036-B1DA-7184D4D6DD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147-4036-B1DA-7184D4D6DDE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{1612EA8E-D74D-4483-9AAD-AC0C3B58A0EC}</c15:txfldGUID>
                      <c15:f>Diagramm!$K$46</c15:f>
                      <c15:dlblFieldTableCache>
                        <c:ptCount val="1"/>
                      </c15:dlblFieldTableCache>
                    </c15:dlblFTEntry>
                  </c15:dlblFieldTable>
                  <c15:showDataLabelsRange val="0"/>
                </c:ext>
                <c:ext xmlns:c16="http://schemas.microsoft.com/office/drawing/2014/chart" uri="{C3380CC4-5D6E-409C-BE32-E72D297353CC}">
                  <c16:uniqueId val="{00000017-7147-4036-B1DA-7184D4D6DDE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{49D27A90-DB0B-4DE4-AE0F-1A95C401CB0C}</c15:txfldGUID>
                      <c15:f>Diagramm!$K$47</c15:f>
                      <c15:dlblFieldTableCache>
                        <c:ptCount val="1"/>
                      </c15:dlblFieldTableCache>
                    </c15:dlblFTEntry>
                  </c15:dlblFieldTable>
                  <c15:showDataLabelsRange val="0"/>
                </c:ext>
                <c:ext xmlns:c16="http://schemas.microsoft.com/office/drawing/2014/chart" uri="{C3380CC4-5D6E-409C-BE32-E72D297353CC}">
                  <c16:uniqueId val="{00000018-7147-4036-B1DA-7184D4D6DDE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{8B3FDA22-F428-4A8A-97E4-E48C1BCD17DA}</c15:txfldGUID>
                      <c15:f>Diagramm!$K$48</c15:f>
                      <c15:dlblFieldTableCache>
                        <c:ptCount val="1"/>
                      </c15:dlblFieldTableCache>
                    </c15:dlblFTEntry>
                  </c15:dlblFieldTable>
                  <c15:showDataLabelsRange val="0"/>
                </c:ext>
                <c:ext xmlns:c16="http://schemas.microsoft.com/office/drawing/2014/chart" uri="{C3380CC4-5D6E-409C-BE32-E72D297353CC}">
                  <c16:uniqueId val="{00000019-7147-4036-B1DA-7184D4D6DDE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{0FA6AF78-9B2F-4D21-8BFF-2F75181DA4E1}</c15:txfldGUID>
                      <c15:f>Diagramm!$K$49</c15:f>
                      <c15:dlblFieldTableCache>
                        <c:ptCount val="1"/>
                      </c15:dlblFieldTableCache>
                    </c15:dlblFTEntry>
                  </c15:dlblFieldTable>
                  <c15:showDataLabelsRange val="0"/>
                </c:ext>
                <c:ext xmlns:c16="http://schemas.microsoft.com/office/drawing/2014/chart" uri="{C3380CC4-5D6E-409C-BE32-E72D297353CC}">
                  <c16:uniqueId val="{0000001A-7147-4036-B1DA-7184D4D6DDE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{DFD7780C-FAE1-48CD-96B5-E98AA0B8D1A8}</c15:txfldGUID>
                      <c15:f>Diagramm!$K$50</c15:f>
                      <c15:dlblFieldTableCache>
                        <c:ptCount val="1"/>
                      </c15:dlblFieldTableCache>
                    </c15:dlblFTEntry>
                  </c15:dlblFieldTable>
                  <c15:showDataLabelsRange val="0"/>
                </c:ext>
                <c:ext xmlns:c16="http://schemas.microsoft.com/office/drawing/2014/chart" uri="{C3380CC4-5D6E-409C-BE32-E72D297353CC}">
                  <c16:uniqueId val="{0000001B-7147-4036-B1DA-7184D4D6DDE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{103A95AC-0F16-4903-BF9B-F8115B2ED4DA}</c15:txfldGUID>
                      <c15:f>Diagramm!$K$51</c15:f>
                      <c15:dlblFieldTableCache>
                        <c:ptCount val="1"/>
                      </c15:dlblFieldTableCache>
                    </c15:dlblFTEntry>
                  </c15:dlblFieldTable>
                  <c15:showDataLabelsRange val="0"/>
                </c:ext>
                <c:ext xmlns:c16="http://schemas.microsoft.com/office/drawing/2014/chart" uri="{C3380CC4-5D6E-409C-BE32-E72D297353CC}">
                  <c16:uniqueId val="{0000001C-7147-4036-B1DA-7184D4D6DDE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{F8AEB168-3433-4F2A-B930-64FCF944CCC2}</c15:txfldGUID>
                      <c15:f>Diagramm!$K$52</c15:f>
                      <c15:dlblFieldTableCache>
                        <c:ptCount val="1"/>
                      </c15:dlblFieldTableCache>
                    </c15:dlblFTEntry>
                  </c15:dlblFieldTable>
                  <c15:showDataLabelsRange val="0"/>
                </c:ext>
                <c:ext xmlns:c16="http://schemas.microsoft.com/office/drawing/2014/chart" uri="{C3380CC4-5D6E-409C-BE32-E72D297353CC}">
                  <c16:uniqueId val="{0000001D-7147-4036-B1DA-7184D4D6DDE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{8704C37C-E3F1-4961-AC21-B418DCF89E22}</c15:txfldGUID>
                      <c15:f>Diagramm!$K$53</c15:f>
                      <c15:dlblFieldTableCache>
                        <c:ptCount val="1"/>
                      </c15:dlblFieldTableCache>
                    </c15:dlblFTEntry>
                  </c15:dlblFieldTable>
                  <c15:showDataLabelsRange val="0"/>
                </c:ext>
                <c:ext xmlns:c16="http://schemas.microsoft.com/office/drawing/2014/chart" uri="{C3380CC4-5D6E-409C-BE32-E72D297353CC}">
                  <c16:uniqueId val="{0000001E-7147-4036-B1DA-7184D4D6DDE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{8F7691CB-D531-4C46-9B9A-93B8A2764486}</c15:txfldGUID>
                      <c15:f>Diagramm!$K$54</c15:f>
                      <c15:dlblFieldTableCache>
                        <c:ptCount val="1"/>
                      </c15:dlblFieldTableCache>
                    </c15:dlblFTEntry>
                  </c15:dlblFieldTable>
                  <c15:showDataLabelsRange val="0"/>
                </c:ext>
                <c:ext xmlns:c16="http://schemas.microsoft.com/office/drawing/2014/chart" uri="{C3380CC4-5D6E-409C-BE32-E72D297353CC}">
                  <c16:uniqueId val="{0000001F-7147-4036-B1DA-7184D4D6DDE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{1769CE62-9BED-4F46-ABC6-B97CA53EDCD5}</c15:txfldGUID>
                      <c15:f>Diagramm!$K$55</c15:f>
                      <c15:dlblFieldTableCache>
                        <c:ptCount val="1"/>
                      </c15:dlblFieldTableCache>
                    </c15:dlblFTEntry>
                  </c15:dlblFieldTable>
                  <c15:showDataLabelsRange val="0"/>
                </c:ext>
                <c:ext xmlns:c16="http://schemas.microsoft.com/office/drawing/2014/chart" uri="{C3380CC4-5D6E-409C-BE32-E72D297353CC}">
                  <c16:uniqueId val="{00000020-7147-4036-B1DA-7184D4D6DDE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{0CE031A6-D5C7-4E1A-A5CC-824437EBA824}</c15:txfldGUID>
                      <c15:f>Diagramm!$K$56</c15:f>
                      <c15:dlblFieldTableCache>
                        <c:ptCount val="1"/>
                      </c15:dlblFieldTableCache>
                    </c15:dlblFTEntry>
                  </c15:dlblFieldTable>
                  <c15:showDataLabelsRange val="0"/>
                </c:ext>
                <c:ext xmlns:c16="http://schemas.microsoft.com/office/drawing/2014/chart" uri="{C3380CC4-5D6E-409C-BE32-E72D297353CC}">
                  <c16:uniqueId val="{00000021-7147-4036-B1DA-7184D4D6DDE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{4BA34DEB-10E1-4E93-965F-94EDEED2C513}</c15:txfldGUID>
                      <c15:f>Diagramm!$K$57</c15:f>
                      <c15:dlblFieldTableCache>
                        <c:ptCount val="1"/>
                      </c15:dlblFieldTableCache>
                    </c15:dlblFTEntry>
                  </c15:dlblFieldTable>
                  <c15:showDataLabelsRange val="0"/>
                </c:ext>
                <c:ext xmlns:c16="http://schemas.microsoft.com/office/drawing/2014/chart" uri="{C3380CC4-5D6E-409C-BE32-E72D297353CC}">
                  <c16:uniqueId val="{00000022-7147-4036-B1DA-7184D4D6DDE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{FACEB03E-9CED-477A-B758-F6A6B15A4D7E}</c15:txfldGUID>
                      <c15:f>Diagramm!$K$58</c15:f>
                      <c15:dlblFieldTableCache>
                        <c:ptCount val="1"/>
                      </c15:dlblFieldTableCache>
                    </c15:dlblFTEntry>
                  </c15:dlblFieldTable>
                  <c15:showDataLabelsRange val="0"/>
                </c:ext>
                <c:ext xmlns:c16="http://schemas.microsoft.com/office/drawing/2014/chart" uri="{C3380CC4-5D6E-409C-BE32-E72D297353CC}">
                  <c16:uniqueId val="{00000023-7147-4036-B1DA-7184D4D6DDE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{57688308-691D-4291-ADB7-7762AB52FE27}</c15:txfldGUID>
                      <c15:f>Diagramm!$K$59</c15:f>
                      <c15:dlblFieldTableCache>
                        <c:ptCount val="1"/>
                      </c15:dlblFieldTableCache>
                    </c15:dlblFTEntry>
                  </c15:dlblFieldTable>
                  <c15:showDataLabelsRange val="0"/>
                </c:ext>
                <c:ext xmlns:c16="http://schemas.microsoft.com/office/drawing/2014/chart" uri="{C3380CC4-5D6E-409C-BE32-E72D297353CC}">
                  <c16:uniqueId val="{00000024-7147-4036-B1DA-7184D4D6DDE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{67C418F8-5CE8-4FD2-8888-37276BA4255F}</c15:txfldGUID>
                      <c15:f>Diagramm!$K$60</c15:f>
                      <c15:dlblFieldTableCache>
                        <c:ptCount val="1"/>
                      </c15:dlblFieldTableCache>
                    </c15:dlblFTEntry>
                  </c15:dlblFieldTable>
                  <c15:showDataLabelsRange val="0"/>
                </c:ext>
                <c:ext xmlns:c16="http://schemas.microsoft.com/office/drawing/2014/chart" uri="{C3380CC4-5D6E-409C-BE32-E72D297353CC}">
                  <c16:uniqueId val="{00000025-7147-4036-B1DA-7184D4D6DDE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{AC63DA52-09DE-40B5-A0A9-D1E7BD25E43F}</c15:txfldGUID>
                      <c15:f>Diagramm!$K$61</c15:f>
                      <c15:dlblFieldTableCache>
                        <c:ptCount val="1"/>
                      </c15:dlblFieldTableCache>
                    </c15:dlblFTEntry>
                  </c15:dlblFieldTable>
                  <c15:showDataLabelsRange val="0"/>
                </c:ext>
                <c:ext xmlns:c16="http://schemas.microsoft.com/office/drawing/2014/chart" uri="{C3380CC4-5D6E-409C-BE32-E72D297353CC}">
                  <c16:uniqueId val="{00000026-7147-4036-B1DA-7184D4D6DDE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{A5C95C7D-5141-46BE-B7FA-DE73AB061B66}</c15:txfldGUID>
                      <c15:f>Diagramm!$K$62</c15:f>
                      <c15:dlblFieldTableCache>
                        <c:ptCount val="1"/>
                      </c15:dlblFieldTableCache>
                    </c15:dlblFTEntry>
                  </c15:dlblFieldTable>
                  <c15:showDataLabelsRange val="0"/>
                </c:ext>
                <c:ext xmlns:c16="http://schemas.microsoft.com/office/drawing/2014/chart" uri="{C3380CC4-5D6E-409C-BE32-E72D297353CC}">
                  <c16:uniqueId val="{00000027-7147-4036-B1DA-7184D4D6DDE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{957CE34D-223C-4DE8-BB6A-4136E6EE1590}</c15:txfldGUID>
                      <c15:f>Diagramm!$K$63</c15:f>
                      <c15:dlblFieldTableCache>
                        <c:ptCount val="1"/>
                      </c15:dlblFieldTableCache>
                    </c15:dlblFTEntry>
                  </c15:dlblFieldTable>
                  <c15:showDataLabelsRange val="0"/>
                </c:ext>
                <c:ext xmlns:c16="http://schemas.microsoft.com/office/drawing/2014/chart" uri="{C3380CC4-5D6E-409C-BE32-E72D297353CC}">
                  <c16:uniqueId val="{00000028-7147-4036-B1DA-7184D4D6DDE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{38E1A711-FE0D-481E-A5D9-93E5A8EC47FA}</c15:txfldGUID>
                      <c15:f>Diagramm!$K$64</c15:f>
                      <c15:dlblFieldTableCache>
                        <c:ptCount val="1"/>
                      </c15:dlblFieldTableCache>
                    </c15:dlblFTEntry>
                  </c15:dlblFieldTable>
                  <c15:showDataLabelsRange val="0"/>
                </c:ext>
                <c:ext xmlns:c16="http://schemas.microsoft.com/office/drawing/2014/chart" uri="{C3380CC4-5D6E-409C-BE32-E72D297353CC}">
                  <c16:uniqueId val="{00000029-7147-4036-B1DA-7184D4D6DDE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{118B6E05-3164-4702-BC2E-B66D31464E1F}</c15:txfldGUID>
                      <c15:f>Diagramm!$K$65</c15:f>
                      <c15:dlblFieldTableCache>
                        <c:ptCount val="1"/>
                      </c15:dlblFieldTableCache>
                    </c15:dlblFTEntry>
                  </c15:dlblFieldTable>
                  <c15:showDataLabelsRange val="0"/>
                </c:ext>
                <c:ext xmlns:c16="http://schemas.microsoft.com/office/drawing/2014/chart" uri="{C3380CC4-5D6E-409C-BE32-E72D297353CC}">
                  <c16:uniqueId val="{0000002A-7147-4036-B1DA-7184D4D6DDE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{7D336C4D-4F26-4028-A48D-5BC8CBC970B2}</c15:txfldGUID>
                      <c15:f>Diagramm!$K$66</c15:f>
                      <c15:dlblFieldTableCache>
                        <c:ptCount val="1"/>
                      </c15:dlblFieldTableCache>
                    </c15:dlblFTEntry>
                  </c15:dlblFieldTable>
                  <c15:showDataLabelsRange val="0"/>
                </c:ext>
                <c:ext xmlns:c16="http://schemas.microsoft.com/office/drawing/2014/chart" uri="{C3380CC4-5D6E-409C-BE32-E72D297353CC}">
                  <c16:uniqueId val="{0000002B-7147-4036-B1DA-7184D4D6DDE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{4878B374-BC45-4919-BFA6-1905CA073665}</c15:txfldGUID>
                      <c15:f>Diagramm!$K$67</c15:f>
                      <c15:dlblFieldTableCache>
                        <c:ptCount val="1"/>
                      </c15:dlblFieldTableCache>
                    </c15:dlblFTEntry>
                  </c15:dlblFieldTable>
                  <c15:showDataLabelsRange val="0"/>
                </c:ext>
                <c:ext xmlns:c16="http://schemas.microsoft.com/office/drawing/2014/chart" uri="{C3380CC4-5D6E-409C-BE32-E72D297353CC}">
                  <c16:uniqueId val="{0000002C-7147-4036-B1DA-7184D4D6DDE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147-4036-B1DA-7184D4D6DDE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{250B3ED4-BA73-4642-85E2-A477B3D9586E}</c15:txfldGUID>
                      <c15:f>Diagramm!$J$46</c15:f>
                      <c15:dlblFieldTableCache>
                        <c:ptCount val="1"/>
                      </c15:dlblFieldTableCache>
                    </c15:dlblFTEntry>
                  </c15:dlblFieldTable>
                  <c15:showDataLabelsRange val="0"/>
                </c:ext>
                <c:ext xmlns:c16="http://schemas.microsoft.com/office/drawing/2014/chart" uri="{C3380CC4-5D6E-409C-BE32-E72D297353CC}">
                  <c16:uniqueId val="{0000002E-7147-4036-B1DA-7184D4D6DDE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{9EEFC42F-5AAE-41B4-814E-AA1897141B4B}</c15:txfldGUID>
                      <c15:f>Diagramm!$J$47</c15:f>
                      <c15:dlblFieldTableCache>
                        <c:ptCount val="1"/>
                      </c15:dlblFieldTableCache>
                    </c15:dlblFTEntry>
                  </c15:dlblFieldTable>
                  <c15:showDataLabelsRange val="0"/>
                </c:ext>
                <c:ext xmlns:c16="http://schemas.microsoft.com/office/drawing/2014/chart" uri="{C3380CC4-5D6E-409C-BE32-E72D297353CC}">
                  <c16:uniqueId val="{0000002F-7147-4036-B1DA-7184D4D6DDE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{5C4CD0EE-6F77-4D54-8A97-AD54E399C48E}</c15:txfldGUID>
                      <c15:f>Diagramm!$J$48</c15:f>
                      <c15:dlblFieldTableCache>
                        <c:ptCount val="1"/>
                      </c15:dlblFieldTableCache>
                    </c15:dlblFTEntry>
                  </c15:dlblFieldTable>
                  <c15:showDataLabelsRange val="0"/>
                </c:ext>
                <c:ext xmlns:c16="http://schemas.microsoft.com/office/drawing/2014/chart" uri="{C3380CC4-5D6E-409C-BE32-E72D297353CC}">
                  <c16:uniqueId val="{00000030-7147-4036-B1DA-7184D4D6DDE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{BDF9C2E9-9529-4266-A1C6-46E5592276B7}</c15:txfldGUID>
                      <c15:f>Diagramm!$J$49</c15:f>
                      <c15:dlblFieldTableCache>
                        <c:ptCount val="1"/>
                      </c15:dlblFieldTableCache>
                    </c15:dlblFTEntry>
                  </c15:dlblFieldTable>
                  <c15:showDataLabelsRange val="0"/>
                </c:ext>
                <c:ext xmlns:c16="http://schemas.microsoft.com/office/drawing/2014/chart" uri="{C3380CC4-5D6E-409C-BE32-E72D297353CC}">
                  <c16:uniqueId val="{00000031-7147-4036-B1DA-7184D4D6DDE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{0814210E-EBD1-4490-9BFA-E8F0A1C7A577}</c15:txfldGUID>
                      <c15:f>Diagramm!$J$50</c15:f>
                      <c15:dlblFieldTableCache>
                        <c:ptCount val="1"/>
                      </c15:dlblFieldTableCache>
                    </c15:dlblFTEntry>
                  </c15:dlblFieldTable>
                  <c15:showDataLabelsRange val="0"/>
                </c:ext>
                <c:ext xmlns:c16="http://schemas.microsoft.com/office/drawing/2014/chart" uri="{C3380CC4-5D6E-409C-BE32-E72D297353CC}">
                  <c16:uniqueId val="{00000032-7147-4036-B1DA-7184D4D6DDE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{77961DEA-2F71-4214-9487-3D70753C7A2E}</c15:txfldGUID>
                      <c15:f>Diagramm!$J$51</c15:f>
                      <c15:dlblFieldTableCache>
                        <c:ptCount val="1"/>
                      </c15:dlblFieldTableCache>
                    </c15:dlblFTEntry>
                  </c15:dlblFieldTable>
                  <c15:showDataLabelsRange val="0"/>
                </c:ext>
                <c:ext xmlns:c16="http://schemas.microsoft.com/office/drawing/2014/chart" uri="{C3380CC4-5D6E-409C-BE32-E72D297353CC}">
                  <c16:uniqueId val="{00000033-7147-4036-B1DA-7184D4D6DDE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{16109309-CF69-4FC8-ACF3-52A90FCB420C}</c15:txfldGUID>
                      <c15:f>Diagramm!$J$52</c15:f>
                      <c15:dlblFieldTableCache>
                        <c:ptCount val="1"/>
                      </c15:dlblFieldTableCache>
                    </c15:dlblFTEntry>
                  </c15:dlblFieldTable>
                  <c15:showDataLabelsRange val="0"/>
                </c:ext>
                <c:ext xmlns:c16="http://schemas.microsoft.com/office/drawing/2014/chart" uri="{C3380CC4-5D6E-409C-BE32-E72D297353CC}">
                  <c16:uniqueId val="{00000034-7147-4036-B1DA-7184D4D6DDE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{63BAB22B-B834-4DB0-8E5D-FA3636ED168B}</c15:txfldGUID>
                      <c15:f>Diagramm!$J$53</c15:f>
                      <c15:dlblFieldTableCache>
                        <c:ptCount val="1"/>
                      </c15:dlblFieldTableCache>
                    </c15:dlblFTEntry>
                  </c15:dlblFieldTable>
                  <c15:showDataLabelsRange val="0"/>
                </c:ext>
                <c:ext xmlns:c16="http://schemas.microsoft.com/office/drawing/2014/chart" uri="{C3380CC4-5D6E-409C-BE32-E72D297353CC}">
                  <c16:uniqueId val="{00000035-7147-4036-B1DA-7184D4D6DDE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{BD486A2F-D276-4163-BD95-E8E09CBE8497}</c15:txfldGUID>
                      <c15:f>Diagramm!$J$54</c15:f>
                      <c15:dlblFieldTableCache>
                        <c:ptCount val="1"/>
                      </c15:dlblFieldTableCache>
                    </c15:dlblFTEntry>
                  </c15:dlblFieldTable>
                  <c15:showDataLabelsRange val="0"/>
                </c:ext>
                <c:ext xmlns:c16="http://schemas.microsoft.com/office/drawing/2014/chart" uri="{C3380CC4-5D6E-409C-BE32-E72D297353CC}">
                  <c16:uniqueId val="{00000036-7147-4036-B1DA-7184D4D6DDE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{1757D5A5-6E31-4525-B161-30E1F445A77B}</c15:txfldGUID>
                      <c15:f>Diagramm!$J$55</c15:f>
                      <c15:dlblFieldTableCache>
                        <c:ptCount val="1"/>
                      </c15:dlblFieldTableCache>
                    </c15:dlblFTEntry>
                  </c15:dlblFieldTable>
                  <c15:showDataLabelsRange val="0"/>
                </c:ext>
                <c:ext xmlns:c16="http://schemas.microsoft.com/office/drawing/2014/chart" uri="{C3380CC4-5D6E-409C-BE32-E72D297353CC}">
                  <c16:uniqueId val="{00000037-7147-4036-B1DA-7184D4D6DDE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{C9830398-8F41-4980-BD1C-CFCA97F5E607}</c15:txfldGUID>
                      <c15:f>Diagramm!$J$56</c15:f>
                      <c15:dlblFieldTableCache>
                        <c:ptCount val="1"/>
                      </c15:dlblFieldTableCache>
                    </c15:dlblFTEntry>
                  </c15:dlblFieldTable>
                  <c15:showDataLabelsRange val="0"/>
                </c:ext>
                <c:ext xmlns:c16="http://schemas.microsoft.com/office/drawing/2014/chart" uri="{C3380CC4-5D6E-409C-BE32-E72D297353CC}">
                  <c16:uniqueId val="{00000038-7147-4036-B1DA-7184D4D6DDE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{367C9E71-4C92-4C15-A087-885DEB1DBFAF}</c15:txfldGUID>
                      <c15:f>Diagramm!$J$57</c15:f>
                      <c15:dlblFieldTableCache>
                        <c:ptCount val="1"/>
                      </c15:dlblFieldTableCache>
                    </c15:dlblFTEntry>
                  </c15:dlblFieldTable>
                  <c15:showDataLabelsRange val="0"/>
                </c:ext>
                <c:ext xmlns:c16="http://schemas.microsoft.com/office/drawing/2014/chart" uri="{C3380CC4-5D6E-409C-BE32-E72D297353CC}">
                  <c16:uniqueId val="{00000039-7147-4036-B1DA-7184D4D6DDE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{5EBF5AB0-2E0B-42D9-B7BC-B2749BEE05C9}</c15:txfldGUID>
                      <c15:f>Diagramm!$J$58</c15:f>
                      <c15:dlblFieldTableCache>
                        <c:ptCount val="1"/>
                      </c15:dlblFieldTableCache>
                    </c15:dlblFTEntry>
                  </c15:dlblFieldTable>
                  <c15:showDataLabelsRange val="0"/>
                </c:ext>
                <c:ext xmlns:c16="http://schemas.microsoft.com/office/drawing/2014/chart" uri="{C3380CC4-5D6E-409C-BE32-E72D297353CC}">
                  <c16:uniqueId val="{0000003A-7147-4036-B1DA-7184D4D6DDE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{7129A460-9BCF-4928-9ACB-8CC513779B56}</c15:txfldGUID>
                      <c15:f>Diagramm!$J$59</c15:f>
                      <c15:dlblFieldTableCache>
                        <c:ptCount val="1"/>
                      </c15:dlblFieldTableCache>
                    </c15:dlblFTEntry>
                  </c15:dlblFieldTable>
                  <c15:showDataLabelsRange val="0"/>
                </c:ext>
                <c:ext xmlns:c16="http://schemas.microsoft.com/office/drawing/2014/chart" uri="{C3380CC4-5D6E-409C-BE32-E72D297353CC}">
                  <c16:uniqueId val="{0000003B-7147-4036-B1DA-7184D4D6DDE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{BECF22DA-CF35-4D9B-B0D3-B26F13402956}</c15:txfldGUID>
                      <c15:f>Diagramm!$J$60</c15:f>
                      <c15:dlblFieldTableCache>
                        <c:ptCount val="1"/>
                      </c15:dlblFieldTableCache>
                    </c15:dlblFTEntry>
                  </c15:dlblFieldTable>
                  <c15:showDataLabelsRange val="0"/>
                </c:ext>
                <c:ext xmlns:c16="http://schemas.microsoft.com/office/drawing/2014/chart" uri="{C3380CC4-5D6E-409C-BE32-E72D297353CC}">
                  <c16:uniqueId val="{0000003C-7147-4036-B1DA-7184D4D6DDE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{3FC75989-4117-47FF-AC3C-E49098EA60A3}</c15:txfldGUID>
                      <c15:f>Diagramm!$J$61</c15:f>
                      <c15:dlblFieldTableCache>
                        <c:ptCount val="1"/>
                      </c15:dlblFieldTableCache>
                    </c15:dlblFTEntry>
                  </c15:dlblFieldTable>
                  <c15:showDataLabelsRange val="0"/>
                </c:ext>
                <c:ext xmlns:c16="http://schemas.microsoft.com/office/drawing/2014/chart" uri="{C3380CC4-5D6E-409C-BE32-E72D297353CC}">
                  <c16:uniqueId val="{0000003D-7147-4036-B1DA-7184D4D6DDE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{CAF28B32-DC05-41AF-A6FA-9BB595B2A108}</c15:txfldGUID>
                      <c15:f>Diagramm!$J$62</c15:f>
                      <c15:dlblFieldTableCache>
                        <c:ptCount val="1"/>
                      </c15:dlblFieldTableCache>
                    </c15:dlblFTEntry>
                  </c15:dlblFieldTable>
                  <c15:showDataLabelsRange val="0"/>
                </c:ext>
                <c:ext xmlns:c16="http://schemas.microsoft.com/office/drawing/2014/chart" uri="{C3380CC4-5D6E-409C-BE32-E72D297353CC}">
                  <c16:uniqueId val="{0000003E-7147-4036-B1DA-7184D4D6DDE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{32D52FAC-B3E8-4DB7-AF34-14A479897DB1}</c15:txfldGUID>
                      <c15:f>Diagramm!$J$63</c15:f>
                      <c15:dlblFieldTableCache>
                        <c:ptCount val="1"/>
                      </c15:dlblFieldTableCache>
                    </c15:dlblFTEntry>
                  </c15:dlblFieldTable>
                  <c15:showDataLabelsRange val="0"/>
                </c:ext>
                <c:ext xmlns:c16="http://schemas.microsoft.com/office/drawing/2014/chart" uri="{C3380CC4-5D6E-409C-BE32-E72D297353CC}">
                  <c16:uniqueId val="{0000003F-7147-4036-B1DA-7184D4D6DDE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{090CFC0E-5977-4224-B85F-D5D2FF1BBF1B}</c15:txfldGUID>
                      <c15:f>Diagramm!$J$64</c15:f>
                      <c15:dlblFieldTableCache>
                        <c:ptCount val="1"/>
                      </c15:dlblFieldTableCache>
                    </c15:dlblFTEntry>
                  </c15:dlblFieldTable>
                  <c15:showDataLabelsRange val="0"/>
                </c:ext>
                <c:ext xmlns:c16="http://schemas.microsoft.com/office/drawing/2014/chart" uri="{C3380CC4-5D6E-409C-BE32-E72D297353CC}">
                  <c16:uniqueId val="{00000040-7147-4036-B1DA-7184D4D6DDE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{26AB44F8-3EAF-4D35-9556-F2140108DD38}</c15:txfldGUID>
                      <c15:f>Diagramm!$J$65</c15:f>
                      <c15:dlblFieldTableCache>
                        <c:ptCount val="1"/>
                      </c15:dlblFieldTableCache>
                    </c15:dlblFTEntry>
                  </c15:dlblFieldTable>
                  <c15:showDataLabelsRange val="0"/>
                </c:ext>
                <c:ext xmlns:c16="http://schemas.microsoft.com/office/drawing/2014/chart" uri="{C3380CC4-5D6E-409C-BE32-E72D297353CC}">
                  <c16:uniqueId val="{00000041-7147-4036-B1DA-7184D4D6DDE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{B73A344D-2BAD-49C6-87C6-5CAE5150CEC0}</c15:txfldGUID>
                      <c15:f>Diagramm!$J$66</c15:f>
                      <c15:dlblFieldTableCache>
                        <c:ptCount val="1"/>
                      </c15:dlblFieldTableCache>
                    </c15:dlblFTEntry>
                  </c15:dlblFieldTable>
                  <c15:showDataLabelsRange val="0"/>
                </c:ext>
                <c:ext xmlns:c16="http://schemas.microsoft.com/office/drawing/2014/chart" uri="{C3380CC4-5D6E-409C-BE32-E72D297353CC}">
                  <c16:uniqueId val="{00000042-7147-4036-B1DA-7184D4D6DDE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{CE063F9D-B064-4518-ADD4-116B7C2E4720}</c15:txfldGUID>
                      <c15:f>Diagramm!$J$67</c15:f>
                      <c15:dlblFieldTableCache>
                        <c:ptCount val="1"/>
                      </c15:dlblFieldTableCache>
                    </c15:dlblFTEntry>
                  </c15:dlblFieldTable>
                  <c15:showDataLabelsRange val="0"/>
                </c:ext>
                <c:ext xmlns:c16="http://schemas.microsoft.com/office/drawing/2014/chart" uri="{C3380CC4-5D6E-409C-BE32-E72D297353CC}">
                  <c16:uniqueId val="{00000043-7147-4036-B1DA-7184D4D6DD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147-4036-B1DA-7184D4D6DDE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A3-42E7-A64B-18C4947D12B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A3-42E7-A64B-18C4947D12B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A3-42E7-A64B-18C4947D12B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A3-42E7-A64B-18C4947D12B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A3-42E7-A64B-18C4947D12B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A3-42E7-A64B-18C4947D12B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A3-42E7-A64B-18C4947D12B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1A3-42E7-A64B-18C4947D12B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A3-42E7-A64B-18C4947D12B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1A3-42E7-A64B-18C4947D12B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1A3-42E7-A64B-18C4947D12B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A3-42E7-A64B-18C4947D12B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1A3-42E7-A64B-18C4947D12B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1A3-42E7-A64B-18C4947D12B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1A3-42E7-A64B-18C4947D12B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1A3-42E7-A64B-18C4947D12B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1A3-42E7-A64B-18C4947D12B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1A3-42E7-A64B-18C4947D12B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1A3-42E7-A64B-18C4947D12B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1A3-42E7-A64B-18C4947D12B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1A3-42E7-A64B-18C4947D12B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1A3-42E7-A64B-18C4947D12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1A3-42E7-A64B-18C4947D12B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1A3-42E7-A64B-18C4947D12B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1A3-42E7-A64B-18C4947D12B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1A3-42E7-A64B-18C4947D12B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1A3-42E7-A64B-18C4947D12B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1A3-42E7-A64B-18C4947D12B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1A3-42E7-A64B-18C4947D12B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1A3-42E7-A64B-18C4947D12B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1A3-42E7-A64B-18C4947D12B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1A3-42E7-A64B-18C4947D12B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1A3-42E7-A64B-18C4947D12B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1A3-42E7-A64B-18C4947D12B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1A3-42E7-A64B-18C4947D12B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1A3-42E7-A64B-18C4947D12B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1A3-42E7-A64B-18C4947D12B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1A3-42E7-A64B-18C4947D12B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1A3-42E7-A64B-18C4947D12B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1A3-42E7-A64B-18C4947D12B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1A3-42E7-A64B-18C4947D12B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1A3-42E7-A64B-18C4947D12B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1A3-42E7-A64B-18C4947D12B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1A3-42E7-A64B-18C4947D12B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1A3-42E7-A64B-18C4947D12B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1A3-42E7-A64B-18C4947D12B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1A3-42E7-A64B-18C4947D12B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1A3-42E7-A64B-18C4947D12B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1A3-42E7-A64B-18C4947D12B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1A3-42E7-A64B-18C4947D12B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1A3-42E7-A64B-18C4947D12B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1A3-42E7-A64B-18C4947D12B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1A3-42E7-A64B-18C4947D12B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1A3-42E7-A64B-18C4947D12B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1A3-42E7-A64B-18C4947D12B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1A3-42E7-A64B-18C4947D12B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1A3-42E7-A64B-18C4947D12B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1A3-42E7-A64B-18C4947D12B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1A3-42E7-A64B-18C4947D12B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1A3-42E7-A64B-18C4947D12B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1A3-42E7-A64B-18C4947D12B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1A3-42E7-A64B-18C4947D12B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1A3-42E7-A64B-18C4947D12B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1A3-42E7-A64B-18C4947D12B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1A3-42E7-A64B-18C4947D12B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1A3-42E7-A64B-18C4947D12B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1A3-42E7-A64B-18C4947D12B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1A3-42E7-A64B-18C4947D12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1A3-42E7-A64B-18C4947D12B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99.820866675309063</c:v>
                </c:pt>
                <c:pt idx="2">
                  <c:v>101.74065737216127</c:v>
                </c:pt>
                <c:pt idx="3">
                  <c:v>100.59868242725656</c:v>
                </c:pt>
                <c:pt idx="4">
                  <c:v>99.961109212402619</c:v>
                </c:pt>
                <c:pt idx="5">
                  <c:v>100.76603066479677</c:v>
                </c:pt>
                <c:pt idx="6">
                  <c:v>103.26211212331916</c:v>
                </c:pt>
                <c:pt idx="7">
                  <c:v>102.86377617762483</c:v>
                </c:pt>
                <c:pt idx="8">
                  <c:v>102.65400162634202</c:v>
                </c:pt>
                <c:pt idx="9">
                  <c:v>103.13483318209138</c:v>
                </c:pt>
                <c:pt idx="10">
                  <c:v>105.30211070910869</c:v>
                </c:pt>
                <c:pt idx="11">
                  <c:v>105.07465852709981</c:v>
                </c:pt>
                <c:pt idx="12">
                  <c:v>107.31146806830635</c:v>
                </c:pt>
                <c:pt idx="13">
                  <c:v>107.50356498886309</c:v>
                </c:pt>
                <c:pt idx="14">
                  <c:v>108.98730746113867</c:v>
                </c:pt>
                <c:pt idx="15">
                  <c:v>109.01087763544011</c:v>
                </c:pt>
                <c:pt idx="16">
                  <c:v>108.93309606024538</c:v>
                </c:pt>
                <c:pt idx="17">
                  <c:v>109.84172627956583</c:v>
                </c:pt>
                <c:pt idx="18">
                  <c:v>111.82869197317716</c:v>
                </c:pt>
                <c:pt idx="19">
                  <c:v>111.24297314178639</c:v>
                </c:pt>
                <c:pt idx="20">
                  <c:v>111.07680341296124</c:v>
                </c:pt>
                <c:pt idx="21">
                  <c:v>111.26890033351798</c:v>
                </c:pt>
                <c:pt idx="22">
                  <c:v>113.42910680824485</c:v>
                </c:pt>
                <c:pt idx="23">
                  <c:v>113.18279848679479</c:v>
                </c:pt>
                <c:pt idx="24">
                  <c:v>112.71257350948109</c:v>
                </c:pt>
              </c:numCache>
            </c:numRef>
          </c:val>
          <c:smooth val="0"/>
          <c:extLst>
            <c:ext xmlns:c16="http://schemas.microsoft.com/office/drawing/2014/chart" uri="{C3380CC4-5D6E-409C-BE32-E72D297353CC}">
              <c16:uniqueId val="{00000000-56E4-4DBF-ABE8-1B01A9CEECC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100.68690095846647</c:v>
                </c:pt>
                <c:pt idx="2">
                  <c:v>103.8817891373802</c:v>
                </c:pt>
                <c:pt idx="3">
                  <c:v>103.33865814696486</c:v>
                </c:pt>
                <c:pt idx="4">
                  <c:v>100.84664536741215</c:v>
                </c:pt>
                <c:pt idx="5">
                  <c:v>100.94249201277957</c:v>
                </c:pt>
                <c:pt idx="6">
                  <c:v>104.68051118210862</c:v>
                </c:pt>
                <c:pt idx="7">
                  <c:v>105.2555910543131</c:v>
                </c:pt>
                <c:pt idx="8">
                  <c:v>104.93610223642173</c:v>
                </c:pt>
                <c:pt idx="9">
                  <c:v>106.16613418530352</c:v>
                </c:pt>
                <c:pt idx="10">
                  <c:v>110.04792332268372</c:v>
                </c:pt>
                <c:pt idx="11">
                  <c:v>111.75718849840254</c:v>
                </c:pt>
                <c:pt idx="12">
                  <c:v>108.08306709265176</c:v>
                </c:pt>
                <c:pt idx="13">
                  <c:v>110.38338658146965</c:v>
                </c:pt>
                <c:pt idx="14">
                  <c:v>112.09265175718851</c:v>
                </c:pt>
                <c:pt idx="15">
                  <c:v>114.10543130990416</c:v>
                </c:pt>
                <c:pt idx="16">
                  <c:v>112.68370607028754</c:v>
                </c:pt>
                <c:pt idx="17">
                  <c:v>114.63258785942492</c:v>
                </c:pt>
                <c:pt idx="18">
                  <c:v>116.91693290734824</c:v>
                </c:pt>
                <c:pt idx="19">
                  <c:v>118.22683706070288</c:v>
                </c:pt>
                <c:pt idx="20">
                  <c:v>116.61341853035142</c:v>
                </c:pt>
                <c:pt idx="21">
                  <c:v>118.17891373801916</c:v>
                </c:pt>
                <c:pt idx="22">
                  <c:v>122.22044728434504</c:v>
                </c:pt>
                <c:pt idx="23">
                  <c:v>122.73162939297124</c:v>
                </c:pt>
                <c:pt idx="24">
                  <c:v>118.76996805111821</c:v>
                </c:pt>
              </c:numCache>
            </c:numRef>
          </c:val>
          <c:smooth val="0"/>
          <c:extLst>
            <c:ext xmlns:c16="http://schemas.microsoft.com/office/drawing/2014/chart" uri="{C3380CC4-5D6E-409C-BE32-E72D297353CC}">
              <c16:uniqueId val="{00000001-56E4-4DBF-ABE8-1B01A9CEECC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100.9654609736198</c:v>
                </c:pt>
                <c:pt idx="2">
                  <c:v>99.218112591786777</c:v>
                </c:pt>
                <c:pt idx="3">
                  <c:v>99.020940984498225</c:v>
                </c:pt>
                <c:pt idx="4">
                  <c:v>96.2265433777536</c:v>
                </c:pt>
                <c:pt idx="5">
                  <c:v>97.307587707370132</c:v>
                </c:pt>
                <c:pt idx="6">
                  <c:v>94.282023388632041</c:v>
                </c:pt>
                <c:pt idx="7">
                  <c:v>93.880881153113947</c:v>
                </c:pt>
                <c:pt idx="8">
                  <c:v>92.337503399510467</c:v>
                </c:pt>
                <c:pt idx="9">
                  <c:v>94.146042969812356</c:v>
                </c:pt>
                <c:pt idx="10">
                  <c:v>92.786238781615452</c:v>
                </c:pt>
                <c:pt idx="11">
                  <c:v>93.724503671471311</c:v>
                </c:pt>
                <c:pt idx="12">
                  <c:v>92.555072069621986</c:v>
                </c:pt>
                <c:pt idx="13">
                  <c:v>92.956214305140065</c:v>
                </c:pt>
                <c:pt idx="14">
                  <c:v>91.392439488713634</c:v>
                </c:pt>
                <c:pt idx="15">
                  <c:v>91.610008158825124</c:v>
                </c:pt>
                <c:pt idx="16">
                  <c:v>89.617895023116674</c:v>
                </c:pt>
                <c:pt idx="17">
                  <c:v>90.746532499320097</c:v>
                </c:pt>
                <c:pt idx="18">
                  <c:v>89.073973347837907</c:v>
                </c:pt>
                <c:pt idx="19">
                  <c:v>89.645091106880614</c:v>
                </c:pt>
                <c:pt idx="20">
                  <c:v>88.156105520804999</c:v>
                </c:pt>
                <c:pt idx="21">
                  <c:v>89.468316562415012</c:v>
                </c:pt>
                <c:pt idx="22">
                  <c:v>87.54419363611639</c:v>
                </c:pt>
                <c:pt idx="23">
                  <c:v>88.672831112319827</c:v>
                </c:pt>
                <c:pt idx="24">
                  <c:v>84.069893935273328</c:v>
                </c:pt>
              </c:numCache>
            </c:numRef>
          </c:val>
          <c:smooth val="0"/>
          <c:extLst>
            <c:ext xmlns:c16="http://schemas.microsoft.com/office/drawing/2014/chart" uri="{C3380CC4-5D6E-409C-BE32-E72D297353CC}">
              <c16:uniqueId val="{00000002-56E4-4DBF-ABE8-1B01A9CEECC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6E4-4DBF-ABE8-1B01A9CEECC7}"/>
                </c:ext>
              </c:extLst>
            </c:dLbl>
            <c:dLbl>
              <c:idx val="1"/>
              <c:delete val="1"/>
              <c:extLst>
                <c:ext xmlns:c15="http://schemas.microsoft.com/office/drawing/2012/chart" uri="{CE6537A1-D6FC-4f65-9D91-7224C49458BB}"/>
                <c:ext xmlns:c16="http://schemas.microsoft.com/office/drawing/2014/chart" uri="{C3380CC4-5D6E-409C-BE32-E72D297353CC}">
                  <c16:uniqueId val="{00000004-56E4-4DBF-ABE8-1B01A9CEECC7}"/>
                </c:ext>
              </c:extLst>
            </c:dLbl>
            <c:dLbl>
              <c:idx val="2"/>
              <c:delete val="1"/>
              <c:extLst>
                <c:ext xmlns:c15="http://schemas.microsoft.com/office/drawing/2012/chart" uri="{CE6537A1-D6FC-4f65-9D91-7224C49458BB}"/>
                <c:ext xmlns:c16="http://schemas.microsoft.com/office/drawing/2014/chart" uri="{C3380CC4-5D6E-409C-BE32-E72D297353CC}">
                  <c16:uniqueId val="{00000005-56E4-4DBF-ABE8-1B01A9CEECC7}"/>
                </c:ext>
              </c:extLst>
            </c:dLbl>
            <c:dLbl>
              <c:idx val="3"/>
              <c:delete val="1"/>
              <c:extLst>
                <c:ext xmlns:c15="http://schemas.microsoft.com/office/drawing/2012/chart" uri="{CE6537A1-D6FC-4f65-9D91-7224C49458BB}"/>
                <c:ext xmlns:c16="http://schemas.microsoft.com/office/drawing/2014/chart" uri="{C3380CC4-5D6E-409C-BE32-E72D297353CC}">
                  <c16:uniqueId val="{00000006-56E4-4DBF-ABE8-1B01A9CEECC7}"/>
                </c:ext>
              </c:extLst>
            </c:dLbl>
            <c:dLbl>
              <c:idx val="4"/>
              <c:delete val="1"/>
              <c:extLst>
                <c:ext xmlns:c15="http://schemas.microsoft.com/office/drawing/2012/chart" uri="{CE6537A1-D6FC-4f65-9D91-7224C49458BB}"/>
                <c:ext xmlns:c16="http://schemas.microsoft.com/office/drawing/2014/chart" uri="{C3380CC4-5D6E-409C-BE32-E72D297353CC}">
                  <c16:uniqueId val="{00000007-56E4-4DBF-ABE8-1B01A9CEECC7}"/>
                </c:ext>
              </c:extLst>
            </c:dLbl>
            <c:dLbl>
              <c:idx val="5"/>
              <c:delete val="1"/>
              <c:extLst>
                <c:ext xmlns:c15="http://schemas.microsoft.com/office/drawing/2012/chart" uri="{CE6537A1-D6FC-4f65-9D91-7224C49458BB}"/>
                <c:ext xmlns:c16="http://schemas.microsoft.com/office/drawing/2014/chart" uri="{C3380CC4-5D6E-409C-BE32-E72D297353CC}">
                  <c16:uniqueId val="{00000008-56E4-4DBF-ABE8-1B01A9CEECC7}"/>
                </c:ext>
              </c:extLst>
            </c:dLbl>
            <c:dLbl>
              <c:idx val="6"/>
              <c:delete val="1"/>
              <c:extLst>
                <c:ext xmlns:c15="http://schemas.microsoft.com/office/drawing/2012/chart" uri="{CE6537A1-D6FC-4f65-9D91-7224C49458BB}"/>
                <c:ext xmlns:c16="http://schemas.microsoft.com/office/drawing/2014/chart" uri="{C3380CC4-5D6E-409C-BE32-E72D297353CC}">
                  <c16:uniqueId val="{00000009-56E4-4DBF-ABE8-1B01A9CEECC7}"/>
                </c:ext>
              </c:extLst>
            </c:dLbl>
            <c:dLbl>
              <c:idx val="7"/>
              <c:delete val="1"/>
              <c:extLst>
                <c:ext xmlns:c15="http://schemas.microsoft.com/office/drawing/2012/chart" uri="{CE6537A1-D6FC-4f65-9D91-7224C49458BB}"/>
                <c:ext xmlns:c16="http://schemas.microsoft.com/office/drawing/2014/chart" uri="{C3380CC4-5D6E-409C-BE32-E72D297353CC}">
                  <c16:uniqueId val="{0000000A-56E4-4DBF-ABE8-1B01A9CEECC7}"/>
                </c:ext>
              </c:extLst>
            </c:dLbl>
            <c:dLbl>
              <c:idx val="8"/>
              <c:delete val="1"/>
              <c:extLst>
                <c:ext xmlns:c15="http://schemas.microsoft.com/office/drawing/2012/chart" uri="{CE6537A1-D6FC-4f65-9D91-7224C49458BB}"/>
                <c:ext xmlns:c16="http://schemas.microsoft.com/office/drawing/2014/chart" uri="{C3380CC4-5D6E-409C-BE32-E72D297353CC}">
                  <c16:uniqueId val="{0000000B-56E4-4DBF-ABE8-1B01A9CEECC7}"/>
                </c:ext>
              </c:extLst>
            </c:dLbl>
            <c:dLbl>
              <c:idx val="9"/>
              <c:delete val="1"/>
              <c:extLst>
                <c:ext xmlns:c15="http://schemas.microsoft.com/office/drawing/2012/chart" uri="{CE6537A1-D6FC-4f65-9D91-7224C49458BB}"/>
                <c:ext xmlns:c16="http://schemas.microsoft.com/office/drawing/2014/chart" uri="{C3380CC4-5D6E-409C-BE32-E72D297353CC}">
                  <c16:uniqueId val="{0000000C-56E4-4DBF-ABE8-1B01A9CEECC7}"/>
                </c:ext>
              </c:extLst>
            </c:dLbl>
            <c:dLbl>
              <c:idx val="10"/>
              <c:delete val="1"/>
              <c:extLst>
                <c:ext xmlns:c15="http://schemas.microsoft.com/office/drawing/2012/chart" uri="{CE6537A1-D6FC-4f65-9D91-7224C49458BB}"/>
                <c:ext xmlns:c16="http://schemas.microsoft.com/office/drawing/2014/chart" uri="{C3380CC4-5D6E-409C-BE32-E72D297353CC}">
                  <c16:uniqueId val="{0000000D-56E4-4DBF-ABE8-1B01A9CEECC7}"/>
                </c:ext>
              </c:extLst>
            </c:dLbl>
            <c:dLbl>
              <c:idx val="11"/>
              <c:delete val="1"/>
              <c:extLst>
                <c:ext xmlns:c15="http://schemas.microsoft.com/office/drawing/2012/chart" uri="{CE6537A1-D6FC-4f65-9D91-7224C49458BB}"/>
                <c:ext xmlns:c16="http://schemas.microsoft.com/office/drawing/2014/chart" uri="{C3380CC4-5D6E-409C-BE32-E72D297353CC}">
                  <c16:uniqueId val="{0000000E-56E4-4DBF-ABE8-1B01A9CEECC7}"/>
                </c:ext>
              </c:extLst>
            </c:dLbl>
            <c:dLbl>
              <c:idx val="12"/>
              <c:delete val="1"/>
              <c:extLst>
                <c:ext xmlns:c15="http://schemas.microsoft.com/office/drawing/2012/chart" uri="{CE6537A1-D6FC-4f65-9D91-7224C49458BB}"/>
                <c:ext xmlns:c16="http://schemas.microsoft.com/office/drawing/2014/chart" uri="{C3380CC4-5D6E-409C-BE32-E72D297353CC}">
                  <c16:uniqueId val="{0000000F-56E4-4DBF-ABE8-1B01A9CEECC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6E4-4DBF-ABE8-1B01A9CEECC7}"/>
                </c:ext>
              </c:extLst>
            </c:dLbl>
            <c:dLbl>
              <c:idx val="14"/>
              <c:delete val="1"/>
              <c:extLst>
                <c:ext xmlns:c15="http://schemas.microsoft.com/office/drawing/2012/chart" uri="{CE6537A1-D6FC-4f65-9D91-7224C49458BB}"/>
                <c:ext xmlns:c16="http://schemas.microsoft.com/office/drawing/2014/chart" uri="{C3380CC4-5D6E-409C-BE32-E72D297353CC}">
                  <c16:uniqueId val="{00000011-56E4-4DBF-ABE8-1B01A9CEECC7}"/>
                </c:ext>
              </c:extLst>
            </c:dLbl>
            <c:dLbl>
              <c:idx val="15"/>
              <c:delete val="1"/>
              <c:extLst>
                <c:ext xmlns:c15="http://schemas.microsoft.com/office/drawing/2012/chart" uri="{CE6537A1-D6FC-4f65-9D91-7224C49458BB}"/>
                <c:ext xmlns:c16="http://schemas.microsoft.com/office/drawing/2014/chart" uri="{C3380CC4-5D6E-409C-BE32-E72D297353CC}">
                  <c16:uniqueId val="{00000012-56E4-4DBF-ABE8-1B01A9CEECC7}"/>
                </c:ext>
              </c:extLst>
            </c:dLbl>
            <c:dLbl>
              <c:idx val="16"/>
              <c:delete val="1"/>
              <c:extLst>
                <c:ext xmlns:c15="http://schemas.microsoft.com/office/drawing/2012/chart" uri="{CE6537A1-D6FC-4f65-9D91-7224C49458BB}"/>
                <c:ext xmlns:c16="http://schemas.microsoft.com/office/drawing/2014/chart" uri="{C3380CC4-5D6E-409C-BE32-E72D297353CC}">
                  <c16:uniqueId val="{00000013-56E4-4DBF-ABE8-1B01A9CEECC7}"/>
                </c:ext>
              </c:extLst>
            </c:dLbl>
            <c:dLbl>
              <c:idx val="17"/>
              <c:delete val="1"/>
              <c:extLst>
                <c:ext xmlns:c15="http://schemas.microsoft.com/office/drawing/2012/chart" uri="{CE6537A1-D6FC-4f65-9D91-7224C49458BB}"/>
                <c:ext xmlns:c16="http://schemas.microsoft.com/office/drawing/2014/chart" uri="{C3380CC4-5D6E-409C-BE32-E72D297353CC}">
                  <c16:uniqueId val="{00000014-56E4-4DBF-ABE8-1B01A9CEECC7}"/>
                </c:ext>
              </c:extLst>
            </c:dLbl>
            <c:dLbl>
              <c:idx val="18"/>
              <c:delete val="1"/>
              <c:extLst>
                <c:ext xmlns:c15="http://schemas.microsoft.com/office/drawing/2012/chart" uri="{CE6537A1-D6FC-4f65-9D91-7224C49458BB}"/>
                <c:ext xmlns:c16="http://schemas.microsoft.com/office/drawing/2014/chart" uri="{C3380CC4-5D6E-409C-BE32-E72D297353CC}">
                  <c16:uniqueId val="{00000015-56E4-4DBF-ABE8-1B01A9CEECC7}"/>
                </c:ext>
              </c:extLst>
            </c:dLbl>
            <c:dLbl>
              <c:idx val="19"/>
              <c:delete val="1"/>
              <c:extLst>
                <c:ext xmlns:c15="http://schemas.microsoft.com/office/drawing/2012/chart" uri="{CE6537A1-D6FC-4f65-9D91-7224C49458BB}"/>
                <c:ext xmlns:c16="http://schemas.microsoft.com/office/drawing/2014/chart" uri="{C3380CC4-5D6E-409C-BE32-E72D297353CC}">
                  <c16:uniqueId val="{00000016-56E4-4DBF-ABE8-1B01A9CEECC7}"/>
                </c:ext>
              </c:extLst>
            </c:dLbl>
            <c:dLbl>
              <c:idx val="20"/>
              <c:delete val="1"/>
              <c:extLst>
                <c:ext xmlns:c15="http://schemas.microsoft.com/office/drawing/2012/chart" uri="{CE6537A1-D6FC-4f65-9D91-7224C49458BB}"/>
                <c:ext xmlns:c16="http://schemas.microsoft.com/office/drawing/2014/chart" uri="{C3380CC4-5D6E-409C-BE32-E72D297353CC}">
                  <c16:uniqueId val="{00000017-56E4-4DBF-ABE8-1B01A9CEECC7}"/>
                </c:ext>
              </c:extLst>
            </c:dLbl>
            <c:dLbl>
              <c:idx val="21"/>
              <c:delete val="1"/>
              <c:extLst>
                <c:ext xmlns:c15="http://schemas.microsoft.com/office/drawing/2012/chart" uri="{CE6537A1-D6FC-4f65-9D91-7224C49458BB}"/>
                <c:ext xmlns:c16="http://schemas.microsoft.com/office/drawing/2014/chart" uri="{C3380CC4-5D6E-409C-BE32-E72D297353CC}">
                  <c16:uniqueId val="{00000018-56E4-4DBF-ABE8-1B01A9CEECC7}"/>
                </c:ext>
              </c:extLst>
            </c:dLbl>
            <c:dLbl>
              <c:idx val="22"/>
              <c:delete val="1"/>
              <c:extLst>
                <c:ext xmlns:c15="http://schemas.microsoft.com/office/drawing/2012/chart" uri="{CE6537A1-D6FC-4f65-9D91-7224C49458BB}"/>
                <c:ext xmlns:c16="http://schemas.microsoft.com/office/drawing/2014/chart" uri="{C3380CC4-5D6E-409C-BE32-E72D297353CC}">
                  <c16:uniqueId val="{00000019-56E4-4DBF-ABE8-1B01A9CEECC7}"/>
                </c:ext>
              </c:extLst>
            </c:dLbl>
            <c:dLbl>
              <c:idx val="23"/>
              <c:delete val="1"/>
              <c:extLst>
                <c:ext xmlns:c15="http://schemas.microsoft.com/office/drawing/2012/chart" uri="{CE6537A1-D6FC-4f65-9D91-7224C49458BB}"/>
                <c:ext xmlns:c16="http://schemas.microsoft.com/office/drawing/2014/chart" uri="{C3380CC4-5D6E-409C-BE32-E72D297353CC}">
                  <c16:uniqueId val="{0000001A-56E4-4DBF-ABE8-1B01A9CEECC7}"/>
                </c:ext>
              </c:extLst>
            </c:dLbl>
            <c:dLbl>
              <c:idx val="24"/>
              <c:delete val="1"/>
              <c:extLst>
                <c:ext xmlns:c15="http://schemas.microsoft.com/office/drawing/2012/chart" uri="{CE6537A1-D6FC-4f65-9D91-7224C49458BB}"/>
                <c:ext xmlns:c16="http://schemas.microsoft.com/office/drawing/2014/chart" uri="{C3380CC4-5D6E-409C-BE32-E72D297353CC}">
                  <c16:uniqueId val="{0000001B-56E4-4DBF-ABE8-1B01A9CEECC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6E4-4DBF-ABE8-1B01A9CEECC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Krefeld, Stadt (05114)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95640</v>
      </c>
      <c r="F11" s="238">
        <v>96039</v>
      </c>
      <c r="G11" s="238">
        <v>96248</v>
      </c>
      <c r="H11" s="238">
        <v>94415</v>
      </c>
      <c r="I11" s="265">
        <v>94252</v>
      </c>
      <c r="J11" s="263">
        <v>1388</v>
      </c>
      <c r="K11" s="266">
        <v>1.4726477952722488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15.916980342952739</v>
      </c>
      <c r="E13" s="115">
        <v>15223</v>
      </c>
      <c r="F13" s="114">
        <v>15400</v>
      </c>
      <c r="G13" s="114">
        <v>15287</v>
      </c>
      <c r="H13" s="114">
        <v>14975</v>
      </c>
      <c r="I13" s="140">
        <v>14547</v>
      </c>
      <c r="J13" s="115">
        <v>676</v>
      </c>
      <c r="K13" s="116">
        <v>4.6470062555853442</v>
      </c>
    </row>
    <row r="14" spans="1:255" ht="14.1" customHeight="1" x14ac:dyDescent="0.2">
      <c r="A14" s="306" t="s">
        <v>230</v>
      </c>
      <c r="B14" s="307"/>
      <c r="C14" s="308"/>
      <c r="D14" s="113">
        <v>59.352781263069843</v>
      </c>
      <c r="E14" s="115">
        <v>56765</v>
      </c>
      <c r="F14" s="114">
        <v>57090</v>
      </c>
      <c r="G14" s="114">
        <v>57503</v>
      </c>
      <c r="H14" s="114">
        <v>56366</v>
      </c>
      <c r="I14" s="140">
        <v>56602</v>
      </c>
      <c r="J14" s="115">
        <v>163</v>
      </c>
      <c r="K14" s="116">
        <v>0.28797568990495037</v>
      </c>
    </row>
    <row r="15" spans="1:255" ht="14.1" customHeight="1" x14ac:dyDescent="0.2">
      <c r="A15" s="306" t="s">
        <v>231</v>
      </c>
      <c r="B15" s="307"/>
      <c r="C15" s="308"/>
      <c r="D15" s="113">
        <v>12.434127979924718</v>
      </c>
      <c r="E15" s="115">
        <v>11892</v>
      </c>
      <c r="F15" s="114">
        <v>11858</v>
      </c>
      <c r="G15" s="114">
        <v>11831</v>
      </c>
      <c r="H15" s="114">
        <v>11692</v>
      </c>
      <c r="I15" s="140">
        <v>11756</v>
      </c>
      <c r="J15" s="115">
        <v>136</v>
      </c>
      <c r="K15" s="116">
        <v>1.1568560734943858</v>
      </c>
    </row>
    <row r="16" spans="1:255" ht="14.1" customHeight="1" x14ac:dyDescent="0.2">
      <c r="A16" s="306" t="s">
        <v>232</v>
      </c>
      <c r="B16" s="307"/>
      <c r="C16" s="308"/>
      <c r="D16" s="113">
        <v>12.076537013801756</v>
      </c>
      <c r="E16" s="115">
        <v>11550</v>
      </c>
      <c r="F16" s="114">
        <v>11480</v>
      </c>
      <c r="G16" s="114">
        <v>11409</v>
      </c>
      <c r="H16" s="114">
        <v>11176</v>
      </c>
      <c r="I16" s="140">
        <v>11140</v>
      </c>
      <c r="J16" s="115">
        <v>410</v>
      </c>
      <c r="K16" s="116">
        <v>3.680430879712747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0.36491007946465914</v>
      </c>
      <c r="E18" s="115">
        <v>349</v>
      </c>
      <c r="F18" s="114">
        <v>328</v>
      </c>
      <c r="G18" s="114">
        <v>485</v>
      </c>
      <c r="H18" s="114">
        <v>475</v>
      </c>
      <c r="I18" s="140">
        <v>337</v>
      </c>
      <c r="J18" s="115">
        <v>12</v>
      </c>
      <c r="K18" s="116">
        <v>3.5608308605341246</v>
      </c>
    </row>
    <row r="19" spans="1:255" ht="14.1" customHeight="1" x14ac:dyDescent="0.2">
      <c r="A19" s="306" t="s">
        <v>235</v>
      </c>
      <c r="B19" s="307" t="s">
        <v>236</v>
      </c>
      <c r="C19" s="308"/>
      <c r="D19" s="113">
        <v>0.19552488498536177</v>
      </c>
      <c r="E19" s="115">
        <v>187</v>
      </c>
      <c r="F19" s="114">
        <v>161</v>
      </c>
      <c r="G19" s="114">
        <v>327</v>
      </c>
      <c r="H19" s="114">
        <v>311</v>
      </c>
      <c r="I19" s="140">
        <v>164</v>
      </c>
      <c r="J19" s="115">
        <v>23</v>
      </c>
      <c r="K19" s="116">
        <v>14.024390243902438</v>
      </c>
    </row>
    <row r="20" spans="1:255" ht="14.1" customHeight="1" x14ac:dyDescent="0.2">
      <c r="A20" s="306">
        <v>12</v>
      </c>
      <c r="B20" s="307" t="s">
        <v>237</v>
      </c>
      <c r="C20" s="308"/>
      <c r="D20" s="113">
        <v>0.903387703889586</v>
      </c>
      <c r="E20" s="115">
        <v>864</v>
      </c>
      <c r="F20" s="114">
        <v>863</v>
      </c>
      <c r="G20" s="114">
        <v>909</v>
      </c>
      <c r="H20" s="114">
        <v>853</v>
      </c>
      <c r="I20" s="140">
        <v>857</v>
      </c>
      <c r="J20" s="115">
        <v>7</v>
      </c>
      <c r="K20" s="116">
        <v>0.81680280046674447</v>
      </c>
    </row>
    <row r="21" spans="1:255" ht="14.1" customHeight="1" x14ac:dyDescent="0.2">
      <c r="A21" s="306">
        <v>21</v>
      </c>
      <c r="B21" s="307" t="s">
        <v>238</v>
      </c>
      <c r="C21" s="308"/>
      <c r="D21" s="113">
        <v>4.9142618151401085E-2</v>
      </c>
      <c r="E21" s="115">
        <v>47</v>
      </c>
      <c r="F21" s="114">
        <v>53</v>
      </c>
      <c r="G21" s="114">
        <v>58</v>
      </c>
      <c r="H21" s="114">
        <v>57</v>
      </c>
      <c r="I21" s="140">
        <v>64</v>
      </c>
      <c r="J21" s="115">
        <v>-17</v>
      </c>
      <c r="K21" s="116">
        <v>-26.5625</v>
      </c>
    </row>
    <row r="22" spans="1:255" ht="14.1" customHeight="1" x14ac:dyDescent="0.2">
      <c r="A22" s="306">
        <v>22</v>
      </c>
      <c r="B22" s="307" t="s">
        <v>239</v>
      </c>
      <c r="C22" s="308"/>
      <c r="D22" s="113">
        <v>0.69322459222082811</v>
      </c>
      <c r="E22" s="115">
        <v>663</v>
      </c>
      <c r="F22" s="114">
        <v>683</v>
      </c>
      <c r="G22" s="114">
        <v>713</v>
      </c>
      <c r="H22" s="114">
        <v>663</v>
      </c>
      <c r="I22" s="140">
        <v>720</v>
      </c>
      <c r="J22" s="115">
        <v>-57</v>
      </c>
      <c r="K22" s="116">
        <v>-7.916666666666667</v>
      </c>
    </row>
    <row r="23" spans="1:255" ht="14.1" customHeight="1" x14ac:dyDescent="0.2">
      <c r="A23" s="306">
        <v>23</v>
      </c>
      <c r="B23" s="307" t="s">
        <v>240</v>
      </c>
      <c r="C23" s="308"/>
      <c r="D23" s="113">
        <v>0.62421580928481801</v>
      </c>
      <c r="E23" s="115">
        <v>597</v>
      </c>
      <c r="F23" s="114">
        <v>608</v>
      </c>
      <c r="G23" s="114">
        <v>614</v>
      </c>
      <c r="H23" s="114">
        <v>600</v>
      </c>
      <c r="I23" s="140">
        <v>609</v>
      </c>
      <c r="J23" s="115">
        <v>-12</v>
      </c>
      <c r="K23" s="116">
        <v>-1.9704433497536946</v>
      </c>
    </row>
    <row r="24" spans="1:255" ht="14.1" customHeight="1" x14ac:dyDescent="0.2">
      <c r="A24" s="306">
        <v>24</v>
      </c>
      <c r="B24" s="307" t="s">
        <v>241</v>
      </c>
      <c r="C24" s="308"/>
      <c r="D24" s="113">
        <v>3.4033877038895861</v>
      </c>
      <c r="E24" s="115">
        <v>3255</v>
      </c>
      <c r="F24" s="114">
        <v>3317</v>
      </c>
      <c r="G24" s="114">
        <v>3348</v>
      </c>
      <c r="H24" s="114">
        <v>3350</v>
      </c>
      <c r="I24" s="140">
        <v>3361</v>
      </c>
      <c r="J24" s="115">
        <v>-106</v>
      </c>
      <c r="K24" s="116">
        <v>-3.1538232668848556</v>
      </c>
    </row>
    <row r="25" spans="1:255" ht="14.1" customHeight="1" x14ac:dyDescent="0.2">
      <c r="A25" s="306">
        <v>25</v>
      </c>
      <c r="B25" s="307" t="s">
        <v>242</v>
      </c>
      <c r="C25" s="308"/>
      <c r="D25" s="113">
        <v>5.7151819322459225</v>
      </c>
      <c r="E25" s="115">
        <v>5466</v>
      </c>
      <c r="F25" s="114">
        <v>5467</v>
      </c>
      <c r="G25" s="114">
        <v>5497</v>
      </c>
      <c r="H25" s="114">
        <v>5434</v>
      </c>
      <c r="I25" s="140">
        <v>5396</v>
      </c>
      <c r="J25" s="115">
        <v>70</v>
      </c>
      <c r="K25" s="116">
        <v>1.2972572275759822</v>
      </c>
    </row>
    <row r="26" spans="1:255" ht="14.1" customHeight="1" x14ac:dyDescent="0.2">
      <c r="A26" s="306">
        <v>26</v>
      </c>
      <c r="B26" s="307" t="s">
        <v>243</v>
      </c>
      <c r="C26" s="308"/>
      <c r="D26" s="113">
        <v>3.1346716854872438</v>
      </c>
      <c r="E26" s="115">
        <v>2998</v>
      </c>
      <c r="F26" s="114">
        <v>3018</v>
      </c>
      <c r="G26" s="114">
        <v>3031</v>
      </c>
      <c r="H26" s="114">
        <v>2926</v>
      </c>
      <c r="I26" s="140">
        <v>2941</v>
      </c>
      <c r="J26" s="115">
        <v>57</v>
      </c>
      <c r="K26" s="116">
        <v>1.9381162869772186</v>
      </c>
    </row>
    <row r="27" spans="1:255" ht="14.1" customHeight="1" x14ac:dyDescent="0.2">
      <c r="A27" s="306">
        <v>27</v>
      </c>
      <c r="B27" s="307" t="s">
        <v>244</v>
      </c>
      <c r="C27" s="308"/>
      <c r="D27" s="113">
        <v>3.1576746131325804</v>
      </c>
      <c r="E27" s="115">
        <v>3020</v>
      </c>
      <c r="F27" s="114">
        <v>3038</v>
      </c>
      <c r="G27" s="114">
        <v>3052</v>
      </c>
      <c r="H27" s="114">
        <v>3021</v>
      </c>
      <c r="I27" s="140">
        <v>3025</v>
      </c>
      <c r="J27" s="115">
        <v>-5</v>
      </c>
      <c r="K27" s="116">
        <v>-0.16528925619834711</v>
      </c>
    </row>
    <row r="28" spans="1:255" ht="14.1" customHeight="1" x14ac:dyDescent="0.2">
      <c r="A28" s="306">
        <v>28</v>
      </c>
      <c r="B28" s="307" t="s">
        <v>245</v>
      </c>
      <c r="C28" s="308"/>
      <c r="D28" s="113">
        <v>0.46110414052697618</v>
      </c>
      <c r="E28" s="115">
        <v>441</v>
      </c>
      <c r="F28" s="114">
        <v>443</v>
      </c>
      <c r="G28" s="114">
        <v>456</v>
      </c>
      <c r="H28" s="114">
        <v>454</v>
      </c>
      <c r="I28" s="140">
        <v>460</v>
      </c>
      <c r="J28" s="115">
        <v>-19</v>
      </c>
      <c r="K28" s="116">
        <v>-4.1304347826086953</v>
      </c>
    </row>
    <row r="29" spans="1:255" ht="14.1" customHeight="1" x14ac:dyDescent="0.2">
      <c r="A29" s="306">
        <v>29</v>
      </c>
      <c r="B29" s="307" t="s">
        <v>246</v>
      </c>
      <c r="C29" s="308"/>
      <c r="D29" s="113">
        <v>4.8097030531158511</v>
      </c>
      <c r="E29" s="115">
        <v>4600</v>
      </c>
      <c r="F29" s="114">
        <v>4543</v>
      </c>
      <c r="G29" s="114">
        <v>4630</v>
      </c>
      <c r="H29" s="114">
        <v>4433</v>
      </c>
      <c r="I29" s="140">
        <v>4414</v>
      </c>
      <c r="J29" s="115">
        <v>186</v>
      </c>
      <c r="K29" s="116">
        <v>4.2138649750792929</v>
      </c>
    </row>
    <row r="30" spans="1:255" ht="14.1" customHeight="1" x14ac:dyDescent="0.2">
      <c r="A30" s="306" t="s">
        <v>247</v>
      </c>
      <c r="B30" s="307" t="s">
        <v>248</v>
      </c>
      <c r="C30" s="308"/>
      <c r="D30" s="113">
        <v>3.7913007109995815</v>
      </c>
      <c r="E30" s="115">
        <v>3626</v>
      </c>
      <c r="F30" s="114">
        <v>3509</v>
      </c>
      <c r="G30" s="114">
        <v>3599</v>
      </c>
      <c r="H30" s="114">
        <v>3421</v>
      </c>
      <c r="I30" s="140">
        <v>3395</v>
      </c>
      <c r="J30" s="115">
        <v>231</v>
      </c>
      <c r="K30" s="116">
        <v>6.804123711340206</v>
      </c>
    </row>
    <row r="31" spans="1:255" ht="14.1" customHeight="1" x14ac:dyDescent="0.2">
      <c r="A31" s="306" t="s">
        <v>249</v>
      </c>
      <c r="B31" s="307" t="s">
        <v>250</v>
      </c>
      <c r="C31" s="308"/>
      <c r="D31" s="113">
        <v>0.99017147636971981</v>
      </c>
      <c r="E31" s="115">
        <v>947</v>
      </c>
      <c r="F31" s="114">
        <v>1006</v>
      </c>
      <c r="G31" s="114">
        <v>1005</v>
      </c>
      <c r="H31" s="114">
        <v>986</v>
      </c>
      <c r="I31" s="140">
        <v>993</v>
      </c>
      <c r="J31" s="115">
        <v>-46</v>
      </c>
      <c r="K31" s="116">
        <v>-4.6324269889224574</v>
      </c>
    </row>
    <row r="32" spans="1:255" ht="14.1" customHeight="1" x14ac:dyDescent="0.2">
      <c r="A32" s="306">
        <v>31</v>
      </c>
      <c r="B32" s="307" t="s">
        <v>251</v>
      </c>
      <c r="C32" s="308"/>
      <c r="D32" s="113">
        <v>0.44123797574236723</v>
      </c>
      <c r="E32" s="115">
        <v>422</v>
      </c>
      <c r="F32" s="114">
        <v>419</v>
      </c>
      <c r="G32" s="114">
        <v>412</v>
      </c>
      <c r="H32" s="114">
        <v>403</v>
      </c>
      <c r="I32" s="140">
        <v>397</v>
      </c>
      <c r="J32" s="115">
        <v>25</v>
      </c>
      <c r="K32" s="116">
        <v>6.2972292191435768</v>
      </c>
    </row>
    <row r="33" spans="1:11" ht="14.1" customHeight="1" x14ac:dyDescent="0.2">
      <c r="A33" s="306">
        <v>32</v>
      </c>
      <c r="B33" s="307" t="s">
        <v>252</v>
      </c>
      <c r="C33" s="308"/>
      <c r="D33" s="113">
        <v>1.0654537850271852</v>
      </c>
      <c r="E33" s="115">
        <v>1019</v>
      </c>
      <c r="F33" s="114">
        <v>1026</v>
      </c>
      <c r="G33" s="114">
        <v>1055</v>
      </c>
      <c r="H33" s="114">
        <v>1020</v>
      </c>
      <c r="I33" s="140">
        <v>1000</v>
      </c>
      <c r="J33" s="115">
        <v>19</v>
      </c>
      <c r="K33" s="116">
        <v>1.9</v>
      </c>
    </row>
    <row r="34" spans="1:11" ht="14.1" customHeight="1" x14ac:dyDescent="0.2">
      <c r="A34" s="306">
        <v>33</v>
      </c>
      <c r="B34" s="307" t="s">
        <v>253</v>
      </c>
      <c r="C34" s="308"/>
      <c r="D34" s="113">
        <v>0.72250104558762029</v>
      </c>
      <c r="E34" s="115">
        <v>691</v>
      </c>
      <c r="F34" s="114">
        <v>686</v>
      </c>
      <c r="G34" s="114">
        <v>717</v>
      </c>
      <c r="H34" s="114">
        <v>676</v>
      </c>
      <c r="I34" s="140">
        <v>673</v>
      </c>
      <c r="J34" s="115">
        <v>18</v>
      </c>
      <c r="K34" s="116">
        <v>2.6745913818722138</v>
      </c>
    </row>
    <row r="35" spans="1:11" ht="14.1" customHeight="1" x14ac:dyDescent="0.2">
      <c r="A35" s="306">
        <v>34</v>
      </c>
      <c r="B35" s="307" t="s">
        <v>254</v>
      </c>
      <c r="C35" s="308"/>
      <c r="D35" s="113">
        <v>2.0096194061062316</v>
      </c>
      <c r="E35" s="115">
        <v>1922</v>
      </c>
      <c r="F35" s="114">
        <v>1903</v>
      </c>
      <c r="G35" s="114">
        <v>1909</v>
      </c>
      <c r="H35" s="114">
        <v>1838</v>
      </c>
      <c r="I35" s="140">
        <v>1835</v>
      </c>
      <c r="J35" s="115">
        <v>87</v>
      </c>
      <c r="K35" s="116">
        <v>4.7411444141689376</v>
      </c>
    </row>
    <row r="36" spans="1:11" ht="14.1" customHeight="1" x14ac:dyDescent="0.2">
      <c r="A36" s="306">
        <v>41</v>
      </c>
      <c r="B36" s="307" t="s">
        <v>255</v>
      </c>
      <c r="C36" s="308"/>
      <c r="D36" s="113">
        <v>4.3736930154746965</v>
      </c>
      <c r="E36" s="115">
        <v>4183</v>
      </c>
      <c r="F36" s="114">
        <v>4230</v>
      </c>
      <c r="G36" s="114">
        <v>4243</v>
      </c>
      <c r="H36" s="114">
        <v>4151</v>
      </c>
      <c r="I36" s="140">
        <v>4183</v>
      </c>
      <c r="J36" s="115">
        <v>0</v>
      </c>
      <c r="K36" s="116">
        <v>0</v>
      </c>
    </row>
    <row r="37" spans="1:11" ht="14.1" customHeight="1" x14ac:dyDescent="0.2">
      <c r="A37" s="306">
        <v>42</v>
      </c>
      <c r="B37" s="307" t="s">
        <v>256</v>
      </c>
      <c r="C37" s="308"/>
      <c r="D37" s="113">
        <v>9.0966122961104137E-2</v>
      </c>
      <c r="E37" s="115">
        <v>87</v>
      </c>
      <c r="F37" s="114">
        <v>88</v>
      </c>
      <c r="G37" s="114">
        <v>88</v>
      </c>
      <c r="H37" s="114">
        <v>79</v>
      </c>
      <c r="I37" s="140">
        <v>79</v>
      </c>
      <c r="J37" s="115">
        <v>8</v>
      </c>
      <c r="K37" s="116">
        <v>10.126582278481013</v>
      </c>
    </row>
    <row r="38" spans="1:11" ht="14.1" customHeight="1" x14ac:dyDescent="0.2">
      <c r="A38" s="306">
        <v>43</v>
      </c>
      <c r="B38" s="307" t="s">
        <v>257</v>
      </c>
      <c r="C38" s="308"/>
      <c r="D38" s="113">
        <v>1.8308239230447512</v>
      </c>
      <c r="E38" s="115">
        <v>1751</v>
      </c>
      <c r="F38" s="114">
        <v>1762</v>
      </c>
      <c r="G38" s="114">
        <v>1754</v>
      </c>
      <c r="H38" s="114">
        <v>1733</v>
      </c>
      <c r="I38" s="140">
        <v>1743</v>
      </c>
      <c r="J38" s="115">
        <v>8</v>
      </c>
      <c r="K38" s="116">
        <v>0.45897877223178429</v>
      </c>
    </row>
    <row r="39" spans="1:11" ht="14.1" customHeight="1" x14ac:dyDescent="0.2">
      <c r="A39" s="306">
        <v>51</v>
      </c>
      <c r="B39" s="307" t="s">
        <v>258</v>
      </c>
      <c r="C39" s="308"/>
      <c r="D39" s="113">
        <v>8.4671685487243824</v>
      </c>
      <c r="E39" s="115">
        <v>8098</v>
      </c>
      <c r="F39" s="114">
        <v>8175</v>
      </c>
      <c r="G39" s="114">
        <v>8042</v>
      </c>
      <c r="H39" s="114">
        <v>7960</v>
      </c>
      <c r="I39" s="140">
        <v>7887</v>
      </c>
      <c r="J39" s="115">
        <v>211</v>
      </c>
      <c r="K39" s="116">
        <v>2.6752884493470268</v>
      </c>
    </row>
    <row r="40" spans="1:11" ht="14.1" customHeight="1" x14ac:dyDescent="0.2">
      <c r="A40" s="306" t="s">
        <v>259</v>
      </c>
      <c r="B40" s="307" t="s">
        <v>260</v>
      </c>
      <c r="C40" s="308"/>
      <c r="D40" s="113">
        <v>7.4560853199498114</v>
      </c>
      <c r="E40" s="115">
        <v>7131</v>
      </c>
      <c r="F40" s="114">
        <v>7173</v>
      </c>
      <c r="G40" s="114">
        <v>7049</v>
      </c>
      <c r="H40" s="114">
        <v>6998</v>
      </c>
      <c r="I40" s="140">
        <v>6906</v>
      </c>
      <c r="J40" s="115">
        <v>225</v>
      </c>
      <c r="K40" s="116">
        <v>3.258036490008688</v>
      </c>
    </row>
    <row r="41" spans="1:11" ht="14.1" customHeight="1" x14ac:dyDescent="0.2">
      <c r="A41" s="306"/>
      <c r="B41" s="307" t="s">
        <v>261</v>
      </c>
      <c r="C41" s="308"/>
      <c r="D41" s="113">
        <v>6.709535759096612</v>
      </c>
      <c r="E41" s="115">
        <v>6417</v>
      </c>
      <c r="F41" s="114">
        <v>6450</v>
      </c>
      <c r="G41" s="114">
        <v>6339</v>
      </c>
      <c r="H41" s="114">
        <v>6275</v>
      </c>
      <c r="I41" s="140">
        <v>6193</v>
      </c>
      <c r="J41" s="115">
        <v>224</v>
      </c>
      <c r="K41" s="116">
        <v>3.6169869207169385</v>
      </c>
    </row>
    <row r="42" spans="1:11" ht="14.1" customHeight="1" x14ac:dyDescent="0.2">
      <c r="A42" s="306">
        <v>52</v>
      </c>
      <c r="B42" s="307" t="s">
        <v>262</v>
      </c>
      <c r="C42" s="308"/>
      <c r="D42" s="113">
        <v>2.559598494353827</v>
      </c>
      <c r="E42" s="115">
        <v>2448</v>
      </c>
      <c r="F42" s="114">
        <v>2422</v>
      </c>
      <c r="G42" s="114">
        <v>2434</v>
      </c>
      <c r="H42" s="114">
        <v>2422</v>
      </c>
      <c r="I42" s="140">
        <v>2355</v>
      </c>
      <c r="J42" s="115">
        <v>93</v>
      </c>
      <c r="K42" s="116">
        <v>3.9490445859872612</v>
      </c>
    </row>
    <row r="43" spans="1:11" ht="14.1" customHeight="1" x14ac:dyDescent="0.2">
      <c r="A43" s="306" t="s">
        <v>263</v>
      </c>
      <c r="B43" s="307" t="s">
        <v>264</v>
      </c>
      <c r="C43" s="308"/>
      <c r="D43" s="113">
        <v>2.0869928900041823</v>
      </c>
      <c r="E43" s="115">
        <v>1996</v>
      </c>
      <c r="F43" s="114">
        <v>1972</v>
      </c>
      <c r="G43" s="114">
        <v>1985</v>
      </c>
      <c r="H43" s="114">
        <v>1985</v>
      </c>
      <c r="I43" s="140">
        <v>1948</v>
      </c>
      <c r="J43" s="115">
        <v>48</v>
      </c>
      <c r="K43" s="116">
        <v>2.4640657084188913</v>
      </c>
    </row>
    <row r="44" spans="1:11" ht="14.1" customHeight="1" x14ac:dyDescent="0.2">
      <c r="A44" s="306">
        <v>53</v>
      </c>
      <c r="B44" s="307" t="s">
        <v>265</v>
      </c>
      <c r="C44" s="308"/>
      <c r="D44" s="113">
        <v>1.1647846089502301</v>
      </c>
      <c r="E44" s="115">
        <v>1114</v>
      </c>
      <c r="F44" s="114">
        <v>1068</v>
      </c>
      <c r="G44" s="114">
        <v>1076</v>
      </c>
      <c r="H44" s="114">
        <v>1063</v>
      </c>
      <c r="I44" s="140">
        <v>1074</v>
      </c>
      <c r="J44" s="115">
        <v>40</v>
      </c>
      <c r="K44" s="116">
        <v>3.7243947858472999</v>
      </c>
    </row>
    <row r="45" spans="1:11" ht="14.1" customHeight="1" x14ac:dyDescent="0.2">
      <c r="A45" s="306" t="s">
        <v>266</v>
      </c>
      <c r="B45" s="307" t="s">
        <v>267</v>
      </c>
      <c r="C45" s="308"/>
      <c r="D45" s="113">
        <v>1.0915934755332497</v>
      </c>
      <c r="E45" s="115">
        <v>1044</v>
      </c>
      <c r="F45" s="114">
        <v>998</v>
      </c>
      <c r="G45" s="114">
        <v>1005</v>
      </c>
      <c r="H45" s="114">
        <v>994</v>
      </c>
      <c r="I45" s="140">
        <v>1010</v>
      </c>
      <c r="J45" s="115">
        <v>34</v>
      </c>
      <c r="K45" s="116">
        <v>3.3663366336633662</v>
      </c>
    </row>
    <row r="46" spans="1:11" ht="14.1" customHeight="1" x14ac:dyDescent="0.2">
      <c r="A46" s="306">
        <v>54</v>
      </c>
      <c r="B46" s="307" t="s">
        <v>268</v>
      </c>
      <c r="C46" s="308"/>
      <c r="D46" s="113">
        <v>1.8099121706398997</v>
      </c>
      <c r="E46" s="115">
        <v>1731</v>
      </c>
      <c r="F46" s="114">
        <v>1681</v>
      </c>
      <c r="G46" s="114">
        <v>1819</v>
      </c>
      <c r="H46" s="114">
        <v>1829</v>
      </c>
      <c r="I46" s="140">
        <v>1812</v>
      </c>
      <c r="J46" s="115">
        <v>-81</v>
      </c>
      <c r="K46" s="116">
        <v>-4.4701986754966887</v>
      </c>
    </row>
    <row r="47" spans="1:11" ht="14.1" customHeight="1" x14ac:dyDescent="0.2">
      <c r="A47" s="306">
        <v>61</v>
      </c>
      <c r="B47" s="307" t="s">
        <v>269</v>
      </c>
      <c r="C47" s="308"/>
      <c r="D47" s="113">
        <v>3.3647009619406107</v>
      </c>
      <c r="E47" s="115">
        <v>3218</v>
      </c>
      <c r="F47" s="114">
        <v>3210</v>
      </c>
      <c r="G47" s="114">
        <v>3208</v>
      </c>
      <c r="H47" s="114">
        <v>3178</v>
      </c>
      <c r="I47" s="140">
        <v>3173</v>
      </c>
      <c r="J47" s="115">
        <v>45</v>
      </c>
      <c r="K47" s="116">
        <v>1.4182161991805862</v>
      </c>
    </row>
    <row r="48" spans="1:11" ht="14.1" customHeight="1" x14ac:dyDescent="0.2">
      <c r="A48" s="306">
        <v>62</v>
      </c>
      <c r="B48" s="307" t="s">
        <v>270</v>
      </c>
      <c r="C48" s="308"/>
      <c r="D48" s="113">
        <v>6.5945211208699286</v>
      </c>
      <c r="E48" s="115">
        <v>6307</v>
      </c>
      <c r="F48" s="114">
        <v>6317</v>
      </c>
      <c r="G48" s="114">
        <v>6272</v>
      </c>
      <c r="H48" s="114">
        <v>6133</v>
      </c>
      <c r="I48" s="140">
        <v>6202</v>
      </c>
      <c r="J48" s="115">
        <v>105</v>
      </c>
      <c r="K48" s="116">
        <v>1.693002257336343</v>
      </c>
    </row>
    <row r="49" spans="1:11" ht="14.1" customHeight="1" x14ac:dyDescent="0.2">
      <c r="A49" s="306">
        <v>63</v>
      </c>
      <c r="B49" s="307" t="s">
        <v>271</v>
      </c>
      <c r="C49" s="308"/>
      <c r="D49" s="113">
        <v>1.6258887494772063</v>
      </c>
      <c r="E49" s="115">
        <v>1555</v>
      </c>
      <c r="F49" s="114">
        <v>1905</v>
      </c>
      <c r="G49" s="114">
        <v>1875</v>
      </c>
      <c r="H49" s="114">
        <v>1906</v>
      </c>
      <c r="I49" s="140">
        <v>1878</v>
      </c>
      <c r="J49" s="115">
        <v>-323</v>
      </c>
      <c r="K49" s="116">
        <v>-17.199148029818957</v>
      </c>
    </row>
    <row r="50" spans="1:11" ht="14.1" customHeight="1" x14ac:dyDescent="0.2">
      <c r="A50" s="306" t="s">
        <v>272</v>
      </c>
      <c r="B50" s="307" t="s">
        <v>273</v>
      </c>
      <c r="C50" s="308"/>
      <c r="D50" s="113">
        <v>0.33249686323713928</v>
      </c>
      <c r="E50" s="115">
        <v>318</v>
      </c>
      <c r="F50" s="114">
        <v>620</v>
      </c>
      <c r="G50" s="114">
        <v>592</v>
      </c>
      <c r="H50" s="114">
        <v>628</v>
      </c>
      <c r="I50" s="140">
        <v>611</v>
      </c>
      <c r="J50" s="115">
        <v>-293</v>
      </c>
      <c r="K50" s="116">
        <v>-47.954173486088379</v>
      </c>
    </row>
    <row r="51" spans="1:11" ht="14.1" customHeight="1" x14ac:dyDescent="0.2">
      <c r="A51" s="306" t="s">
        <v>274</v>
      </c>
      <c r="B51" s="307" t="s">
        <v>275</v>
      </c>
      <c r="C51" s="308"/>
      <c r="D51" s="113">
        <v>1.0309493935591802</v>
      </c>
      <c r="E51" s="115">
        <v>986</v>
      </c>
      <c r="F51" s="114">
        <v>1027</v>
      </c>
      <c r="G51" s="114">
        <v>1023</v>
      </c>
      <c r="H51" s="114">
        <v>1020</v>
      </c>
      <c r="I51" s="140">
        <v>1007</v>
      </c>
      <c r="J51" s="115">
        <v>-21</v>
      </c>
      <c r="K51" s="116">
        <v>-2.0854021847070507</v>
      </c>
    </row>
    <row r="52" spans="1:11" ht="14.1" customHeight="1" x14ac:dyDescent="0.2">
      <c r="A52" s="306">
        <v>71</v>
      </c>
      <c r="B52" s="307" t="s">
        <v>276</v>
      </c>
      <c r="C52" s="308"/>
      <c r="D52" s="113">
        <v>12.434127979924718</v>
      </c>
      <c r="E52" s="115">
        <v>11892</v>
      </c>
      <c r="F52" s="114">
        <v>11885</v>
      </c>
      <c r="G52" s="114">
        <v>11777</v>
      </c>
      <c r="H52" s="114">
        <v>11620</v>
      </c>
      <c r="I52" s="140">
        <v>11595</v>
      </c>
      <c r="J52" s="115">
        <v>297</v>
      </c>
      <c r="K52" s="116">
        <v>2.5614489003880982</v>
      </c>
    </row>
    <row r="53" spans="1:11" ht="14.1" customHeight="1" x14ac:dyDescent="0.2">
      <c r="A53" s="306" t="s">
        <v>277</v>
      </c>
      <c r="B53" s="307" t="s">
        <v>278</v>
      </c>
      <c r="C53" s="308"/>
      <c r="D53" s="113">
        <v>5.5290673358427433</v>
      </c>
      <c r="E53" s="115">
        <v>5288</v>
      </c>
      <c r="F53" s="114">
        <v>5260</v>
      </c>
      <c r="G53" s="114">
        <v>5226</v>
      </c>
      <c r="H53" s="114">
        <v>5141</v>
      </c>
      <c r="I53" s="140">
        <v>5126</v>
      </c>
      <c r="J53" s="115">
        <v>162</v>
      </c>
      <c r="K53" s="116">
        <v>3.1603589543503707</v>
      </c>
    </row>
    <row r="54" spans="1:11" ht="14.1" customHeight="1" x14ac:dyDescent="0.2">
      <c r="A54" s="306" t="s">
        <v>279</v>
      </c>
      <c r="B54" s="307" t="s">
        <v>280</v>
      </c>
      <c r="C54" s="308"/>
      <c r="D54" s="113">
        <v>5.4861982434127983</v>
      </c>
      <c r="E54" s="115">
        <v>5247</v>
      </c>
      <c r="F54" s="114">
        <v>5327</v>
      </c>
      <c r="G54" s="114">
        <v>5272</v>
      </c>
      <c r="H54" s="114">
        <v>5232</v>
      </c>
      <c r="I54" s="140">
        <v>5231</v>
      </c>
      <c r="J54" s="115">
        <v>16</v>
      </c>
      <c r="K54" s="116">
        <v>0.3058688587268209</v>
      </c>
    </row>
    <row r="55" spans="1:11" ht="14.1" customHeight="1" x14ac:dyDescent="0.2">
      <c r="A55" s="306">
        <v>72</v>
      </c>
      <c r="B55" s="307" t="s">
        <v>281</v>
      </c>
      <c r="C55" s="308"/>
      <c r="D55" s="113">
        <v>3.3228774571309074</v>
      </c>
      <c r="E55" s="115">
        <v>3178</v>
      </c>
      <c r="F55" s="114">
        <v>3219</v>
      </c>
      <c r="G55" s="114">
        <v>3222</v>
      </c>
      <c r="H55" s="114">
        <v>3161</v>
      </c>
      <c r="I55" s="140">
        <v>3198</v>
      </c>
      <c r="J55" s="115">
        <v>-20</v>
      </c>
      <c r="K55" s="116">
        <v>-0.62539086929330834</v>
      </c>
    </row>
    <row r="56" spans="1:11" ht="14.1" customHeight="1" x14ac:dyDescent="0.2">
      <c r="A56" s="306" t="s">
        <v>282</v>
      </c>
      <c r="B56" s="307" t="s">
        <v>283</v>
      </c>
      <c r="C56" s="308"/>
      <c r="D56" s="113">
        <v>1.5631534922626515</v>
      </c>
      <c r="E56" s="115">
        <v>1495</v>
      </c>
      <c r="F56" s="114">
        <v>1537</v>
      </c>
      <c r="G56" s="114">
        <v>1547</v>
      </c>
      <c r="H56" s="114">
        <v>1503</v>
      </c>
      <c r="I56" s="140">
        <v>1534</v>
      </c>
      <c r="J56" s="115">
        <v>-39</v>
      </c>
      <c r="K56" s="116">
        <v>-2.5423728813559321</v>
      </c>
    </row>
    <row r="57" spans="1:11" ht="14.1" customHeight="1" x14ac:dyDescent="0.2">
      <c r="A57" s="306" t="s">
        <v>284</v>
      </c>
      <c r="B57" s="307" t="s">
        <v>285</v>
      </c>
      <c r="C57" s="308"/>
      <c r="D57" s="113">
        <v>1.1961522375575073</v>
      </c>
      <c r="E57" s="115">
        <v>1144</v>
      </c>
      <c r="F57" s="114">
        <v>1122</v>
      </c>
      <c r="G57" s="114">
        <v>1117</v>
      </c>
      <c r="H57" s="114">
        <v>1113</v>
      </c>
      <c r="I57" s="140">
        <v>1122</v>
      </c>
      <c r="J57" s="115">
        <v>22</v>
      </c>
      <c r="K57" s="116">
        <v>1.9607843137254901</v>
      </c>
    </row>
    <row r="58" spans="1:11" ht="14.1" customHeight="1" x14ac:dyDescent="0.2">
      <c r="A58" s="306">
        <v>73</v>
      </c>
      <c r="B58" s="307" t="s">
        <v>286</v>
      </c>
      <c r="C58" s="308"/>
      <c r="D58" s="113">
        <v>2.3588456712672521</v>
      </c>
      <c r="E58" s="115">
        <v>2256</v>
      </c>
      <c r="F58" s="114">
        <v>2204</v>
      </c>
      <c r="G58" s="114">
        <v>2228</v>
      </c>
      <c r="H58" s="114">
        <v>2133</v>
      </c>
      <c r="I58" s="140">
        <v>2124</v>
      </c>
      <c r="J58" s="115">
        <v>132</v>
      </c>
      <c r="K58" s="116">
        <v>6.2146892655367232</v>
      </c>
    </row>
    <row r="59" spans="1:11" ht="14.1" customHeight="1" x14ac:dyDescent="0.2">
      <c r="A59" s="306" t="s">
        <v>287</v>
      </c>
      <c r="B59" s="307" t="s">
        <v>288</v>
      </c>
      <c r="C59" s="308"/>
      <c r="D59" s="113">
        <v>1.7116269343370973</v>
      </c>
      <c r="E59" s="115">
        <v>1637</v>
      </c>
      <c r="F59" s="114">
        <v>1600</v>
      </c>
      <c r="G59" s="114">
        <v>1592</v>
      </c>
      <c r="H59" s="114">
        <v>1533</v>
      </c>
      <c r="I59" s="140">
        <v>1518</v>
      </c>
      <c r="J59" s="115">
        <v>119</v>
      </c>
      <c r="K59" s="116">
        <v>7.8392621870882744</v>
      </c>
    </row>
    <row r="60" spans="1:11" ht="14.1" customHeight="1" x14ac:dyDescent="0.2">
      <c r="A60" s="306">
        <v>81</v>
      </c>
      <c r="B60" s="307" t="s">
        <v>289</v>
      </c>
      <c r="C60" s="308"/>
      <c r="D60" s="113">
        <v>9.1509828523630272</v>
      </c>
      <c r="E60" s="115">
        <v>8752</v>
      </c>
      <c r="F60" s="114">
        <v>8673</v>
      </c>
      <c r="G60" s="114">
        <v>8631</v>
      </c>
      <c r="H60" s="114">
        <v>8446</v>
      </c>
      <c r="I60" s="140">
        <v>8457</v>
      </c>
      <c r="J60" s="115">
        <v>295</v>
      </c>
      <c r="K60" s="116">
        <v>3.4882345985574079</v>
      </c>
    </row>
    <row r="61" spans="1:11" ht="14.1" customHeight="1" x14ac:dyDescent="0.2">
      <c r="A61" s="306" t="s">
        <v>290</v>
      </c>
      <c r="B61" s="307" t="s">
        <v>291</v>
      </c>
      <c r="C61" s="308"/>
      <c r="D61" s="113">
        <v>2.1361355081555833</v>
      </c>
      <c r="E61" s="115">
        <v>2043</v>
      </c>
      <c r="F61" s="114">
        <v>2054</v>
      </c>
      <c r="G61" s="114">
        <v>2084</v>
      </c>
      <c r="H61" s="114">
        <v>1989</v>
      </c>
      <c r="I61" s="140">
        <v>1994</v>
      </c>
      <c r="J61" s="115">
        <v>49</v>
      </c>
      <c r="K61" s="116">
        <v>2.4573721163490472</v>
      </c>
    </row>
    <row r="62" spans="1:11" ht="14.1" customHeight="1" x14ac:dyDescent="0.2">
      <c r="A62" s="306" t="s">
        <v>292</v>
      </c>
      <c r="B62" s="307" t="s">
        <v>293</v>
      </c>
      <c r="C62" s="308"/>
      <c r="D62" s="113">
        <v>3.7432036804684232</v>
      </c>
      <c r="E62" s="115">
        <v>3580</v>
      </c>
      <c r="F62" s="114">
        <v>3578</v>
      </c>
      <c r="G62" s="114">
        <v>3543</v>
      </c>
      <c r="H62" s="114">
        <v>3471</v>
      </c>
      <c r="I62" s="140">
        <v>3437</v>
      </c>
      <c r="J62" s="115">
        <v>143</v>
      </c>
      <c r="K62" s="116">
        <v>4.1606051789351177</v>
      </c>
    </row>
    <row r="63" spans="1:11" ht="14.1" customHeight="1" x14ac:dyDescent="0.2">
      <c r="A63" s="306"/>
      <c r="B63" s="307" t="s">
        <v>294</v>
      </c>
      <c r="C63" s="308"/>
      <c r="D63" s="113">
        <v>3.3918862400669174</v>
      </c>
      <c r="E63" s="115">
        <v>3244</v>
      </c>
      <c r="F63" s="114">
        <v>3250</v>
      </c>
      <c r="G63" s="114">
        <v>3217</v>
      </c>
      <c r="H63" s="114">
        <v>3152</v>
      </c>
      <c r="I63" s="140">
        <v>3123</v>
      </c>
      <c r="J63" s="115">
        <v>121</v>
      </c>
      <c r="K63" s="116">
        <v>3.8744796669868715</v>
      </c>
    </row>
    <row r="64" spans="1:11" ht="14.1" customHeight="1" x14ac:dyDescent="0.2">
      <c r="A64" s="306" t="s">
        <v>295</v>
      </c>
      <c r="B64" s="307" t="s">
        <v>296</v>
      </c>
      <c r="C64" s="308"/>
      <c r="D64" s="113">
        <v>1.2107904642409033</v>
      </c>
      <c r="E64" s="115">
        <v>1158</v>
      </c>
      <c r="F64" s="114">
        <v>1147</v>
      </c>
      <c r="G64" s="114">
        <v>1135</v>
      </c>
      <c r="H64" s="114">
        <v>1115</v>
      </c>
      <c r="I64" s="140">
        <v>1120</v>
      </c>
      <c r="J64" s="115">
        <v>38</v>
      </c>
      <c r="K64" s="116">
        <v>3.3928571428571428</v>
      </c>
    </row>
    <row r="65" spans="1:11" ht="14.1" customHeight="1" x14ac:dyDescent="0.2">
      <c r="A65" s="306" t="s">
        <v>297</v>
      </c>
      <c r="B65" s="307" t="s">
        <v>298</v>
      </c>
      <c r="C65" s="308"/>
      <c r="D65" s="113">
        <v>1.0644081974069426</v>
      </c>
      <c r="E65" s="115">
        <v>1018</v>
      </c>
      <c r="F65" s="114">
        <v>1016</v>
      </c>
      <c r="G65" s="114">
        <v>1003</v>
      </c>
      <c r="H65" s="114">
        <v>998</v>
      </c>
      <c r="I65" s="140">
        <v>1040</v>
      </c>
      <c r="J65" s="115">
        <v>-22</v>
      </c>
      <c r="K65" s="116">
        <v>-2.1153846153846154</v>
      </c>
    </row>
    <row r="66" spans="1:11" ht="14.1" customHeight="1" x14ac:dyDescent="0.2">
      <c r="A66" s="306">
        <v>82</v>
      </c>
      <c r="B66" s="307" t="s">
        <v>299</v>
      </c>
      <c r="C66" s="308"/>
      <c r="D66" s="113">
        <v>2.9496026767043078</v>
      </c>
      <c r="E66" s="115">
        <v>2821</v>
      </c>
      <c r="F66" s="114">
        <v>2783</v>
      </c>
      <c r="G66" s="114">
        <v>2733</v>
      </c>
      <c r="H66" s="114">
        <v>2658</v>
      </c>
      <c r="I66" s="140">
        <v>2630</v>
      </c>
      <c r="J66" s="115">
        <v>191</v>
      </c>
      <c r="K66" s="116">
        <v>7.2623574144486689</v>
      </c>
    </row>
    <row r="67" spans="1:11" ht="14.1" customHeight="1" x14ac:dyDescent="0.2">
      <c r="A67" s="306" t="s">
        <v>300</v>
      </c>
      <c r="B67" s="307" t="s">
        <v>301</v>
      </c>
      <c r="C67" s="308"/>
      <c r="D67" s="113">
        <v>1.767043078209954</v>
      </c>
      <c r="E67" s="115">
        <v>1690</v>
      </c>
      <c r="F67" s="114">
        <v>1670</v>
      </c>
      <c r="G67" s="114">
        <v>1618</v>
      </c>
      <c r="H67" s="114">
        <v>1574</v>
      </c>
      <c r="I67" s="140">
        <v>1524</v>
      </c>
      <c r="J67" s="115">
        <v>166</v>
      </c>
      <c r="K67" s="116">
        <v>10.892388451443569</v>
      </c>
    </row>
    <row r="68" spans="1:11" ht="14.1" customHeight="1" x14ac:dyDescent="0.2">
      <c r="A68" s="306" t="s">
        <v>302</v>
      </c>
      <c r="B68" s="307" t="s">
        <v>303</v>
      </c>
      <c r="C68" s="308"/>
      <c r="D68" s="113">
        <v>0.49456294437473858</v>
      </c>
      <c r="E68" s="115">
        <v>473</v>
      </c>
      <c r="F68" s="114">
        <v>487</v>
      </c>
      <c r="G68" s="114">
        <v>489</v>
      </c>
      <c r="H68" s="114">
        <v>469</v>
      </c>
      <c r="I68" s="140">
        <v>484</v>
      </c>
      <c r="J68" s="115">
        <v>-11</v>
      </c>
      <c r="K68" s="116">
        <v>-2.2727272727272729</v>
      </c>
    </row>
    <row r="69" spans="1:11" ht="14.1" customHeight="1" x14ac:dyDescent="0.2">
      <c r="A69" s="306">
        <v>83</v>
      </c>
      <c r="B69" s="307" t="s">
        <v>304</v>
      </c>
      <c r="C69" s="308"/>
      <c r="D69" s="113">
        <v>5.0930572982015896</v>
      </c>
      <c r="E69" s="115">
        <v>4871</v>
      </c>
      <c r="F69" s="114">
        <v>4900</v>
      </c>
      <c r="G69" s="114">
        <v>4852</v>
      </c>
      <c r="H69" s="114">
        <v>4770</v>
      </c>
      <c r="I69" s="140">
        <v>4760</v>
      </c>
      <c r="J69" s="115">
        <v>111</v>
      </c>
      <c r="K69" s="116">
        <v>2.3319327731092439</v>
      </c>
    </row>
    <row r="70" spans="1:11" ht="14.1" customHeight="1" x14ac:dyDescent="0.2">
      <c r="A70" s="306" t="s">
        <v>305</v>
      </c>
      <c r="B70" s="307" t="s">
        <v>306</v>
      </c>
      <c r="C70" s="308"/>
      <c r="D70" s="113">
        <v>4.2011710581346717</v>
      </c>
      <c r="E70" s="115">
        <v>4018</v>
      </c>
      <c r="F70" s="114">
        <v>4045</v>
      </c>
      <c r="G70" s="114">
        <v>4002</v>
      </c>
      <c r="H70" s="114">
        <v>3932</v>
      </c>
      <c r="I70" s="140">
        <v>3916</v>
      </c>
      <c r="J70" s="115">
        <v>102</v>
      </c>
      <c r="K70" s="116">
        <v>2.6046986721144023</v>
      </c>
    </row>
    <row r="71" spans="1:11" ht="14.1" customHeight="1" x14ac:dyDescent="0.2">
      <c r="A71" s="306"/>
      <c r="B71" s="307" t="s">
        <v>307</v>
      </c>
      <c r="C71" s="308"/>
      <c r="D71" s="113">
        <v>2.2291928063571729</v>
      </c>
      <c r="E71" s="115">
        <v>2132</v>
      </c>
      <c r="F71" s="114">
        <v>2224</v>
      </c>
      <c r="G71" s="114">
        <v>2196</v>
      </c>
      <c r="H71" s="114">
        <v>2128</v>
      </c>
      <c r="I71" s="140">
        <v>2142</v>
      </c>
      <c r="J71" s="115">
        <v>-10</v>
      </c>
      <c r="K71" s="116">
        <v>-0.46685340802987862</v>
      </c>
    </row>
    <row r="72" spans="1:11" ht="14.1" customHeight="1" x14ac:dyDescent="0.2">
      <c r="A72" s="306">
        <v>84</v>
      </c>
      <c r="B72" s="307" t="s">
        <v>308</v>
      </c>
      <c r="C72" s="308"/>
      <c r="D72" s="113">
        <v>1.7482225010455876</v>
      </c>
      <c r="E72" s="115">
        <v>1672</v>
      </c>
      <c r="F72" s="114">
        <v>1706</v>
      </c>
      <c r="G72" s="114">
        <v>1662</v>
      </c>
      <c r="H72" s="114">
        <v>1602</v>
      </c>
      <c r="I72" s="140">
        <v>1577</v>
      </c>
      <c r="J72" s="115">
        <v>95</v>
      </c>
      <c r="K72" s="116">
        <v>6.024096385542169</v>
      </c>
    </row>
    <row r="73" spans="1:11" ht="14.1" customHeight="1" x14ac:dyDescent="0.2">
      <c r="A73" s="306" t="s">
        <v>309</v>
      </c>
      <c r="B73" s="307" t="s">
        <v>310</v>
      </c>
      <c r="C73" s="308"/>
      <c r="D73" s="113">
        <v>0.61794228356336256</v>
      </c>
      <c r="E73" s="115">
        <v>591</v>
      </c>
      <c r="F73" s="114">
        <v>582</v>
      </c>
      <c r="G73" s="114">
        <v>565</v>
      </c>
      <c r="H73" s="114">
        <v>566</v>
      </c>
      <c r="I73" s="140">
        <v>556</v>
      </c>
      <c r="J73" s="115">
        <v>35</v>
      </c>
      <c r="K73" s="116">
        <v>6.2949640287769784</v>
      </c>
    </row>
    <row r="74" spans="1:11" ht="14.1" customHeight="1" x14ac:dyDescent="0.2">
      <c r="A74" s="306" t="s">
        <v>311</v>
      </c>
      <c r="B74" s="307" t="s">
        <v>312</v>
      </c>
      <c r="C74" s="308"/>
      <c r="D74" s="113">
        <v>0.32831451275616896</v>
      </c>
      <c r="E74" s="115">
        <v>314</v>
      </c>
      <c r="F74" s="114">
        <v>307</v>
      </c>
      <c r="G74" s="114">
        <v>307</v>
      </c>
      <c r="H74" s="114">
        <v>303</v>
      </c>
      <c r="I74" s="140">
        <v>302</v>
      </c>
      <c r="J74" s="115">
        <v>12</v>
      </c>
      <c r="K74" s="116">
        <v>3.9735099337748343</v>
      </c>
    </row>
    <row r="75" spans="1:11" ht="14.1" customHeight="1" x14ac:dyDescent="0.2">
      <c r="A75" s="306" t="s">
        <v>313</v>
      </c>
      <c r="B75" s="307" t="s">
        <v>314</v>
      </c>
      <c r="C75" s="308"/>
      <c r="D75" s="113">
        <v>0.21643663739021329</v>
      </c>
      <c r="E75" s="115">
        <v>207</v>
      </c>
      <c r="F75" s="114">
        <v>214</v>
      </c>
      <c r="G75" s="114">
        <v>210</v>
      </c>
      <c r="H75" s="114">
        <v>206</v>
      </c>
      <c r="I75" s="140">
        <v>197</v>
      </c>
      <c r="J75" s="115">
        <v>10</v>
      </c>
      <c r="K75" s="116">
        <v>5.0761421319796955</v>
      </c>
    </row>
    <row r="76" spans="1:11" ht="14.1" customHeight="1" x14ac:dyDescent="0.2">
      <c r="A76" s="306">
        <v>91</v>
      </c>
      <c r="B76" s="307" t="s">
        <v>315</v>
      </c>
      <c r="C76" s="308"/>
      <c r="D76" s="113">
        <v>0.61480552070263483</v>
      </c>
      <c r="E76" s="115">
        <v>588</v>
      </c>
      <c r="F76" s="114">
        <v>587</v>
      </c>
      <c r="G76" s="114">
        <v>574</v>
      </c>
      <c r="H76" s="114">
        <v>565</v>
      </c>
      <c r="I76" s="140">
        <v>568</v>
      </c>
      <c r="J76" s="115">
        <v>20</v>
      </c>
      <c r="K76" s="116">
        <v>3.5211267605633805</v>
      </c>
    </row>
    <row r="77" spans="1:11" ht="14.1" customHeight="1" x14ac:dyDescent="0.2">
      <c r="A77" s="306">
        <v>92</v>
      </c>
      <c r="B77" s="307" t="s">
        <v>316</v>
      </c>
      <c r="C77" s="308"/>
      <c r="D77" s="113">
        <v>1.9677959012965287</v>
      </c>
      <c r="E77" s="115">
        <v>1882</v>
      </c>
      <c r="F77" s="114">
        <v>1901</v>
      </c>
      <c r="G77" s="114">
        <v>1898</v>
      </c>
      <c r="H77" s="114">
        <v>1948</v>
      </c>
      <c r="I77" s="140">
        <v>1969</v>
      </c>
      <c r="J77" s="115">
        <v>-87</v>
      </c>
      <c r="K77" s="116">
        <v>-4.4184865413915695</v>
      </c>
    </row>
    <row r="78" spans="1:11" ht="14.1" customHeight="1" x14ac:dyDescent="0.2">
      <c r="A78" s="306">
        <v>93</v>
      </c>
      <c r="B78" s="307" t="s">
        <v>317</v>
      </c>
      <c r="C78" s="308"/>
      <c r="D78" s="113">
        <v>0.14638226683396069</v>
      </c>
      <c r="E78" s="115">
        <v>140</v>
      </c>
      <c r="F78" s="114">
        <v>144</v>
      </c>
      <c r="G78" s="114">
        <v>148</v>
      </c>
      <c r="H78" s="114">
        <v>140</v>
      </c>
      <c r="I78" s="140">
        <v>143</v>
      </c>
      <c r="J78" s="115">
        <v>-3</v>
      </c>
      <c r="K78" s="116">
        <v>-2.0979020979020979</v>
      </c>
    </row>
    <row r="79" spans="1:11" ht="14.1" customHeight="1" x14ac:dyDescent="0.2">
      <c r="A79" s="306">
        <v>94</v>
      </c>
      <c r="B79" s="307" t="s">
        <v>318</v>
      </c>
      <c r="C79" s="308"/>
      <c r="D79" s="113">
        <v>0.55102467586783777</v>
      </c>
      <c r="E79" s="115">
        <v>527</v>
      </c>
      <c r="F79" s="114">
        <v>570</v>
      </c>
      <c r="G79" s="114">
        <v>603</v>
      </c>
      <c r="H79" s="114">
        <v>504</v>
      </c>
      <c r="I79" s="140">
        <v>544</v>
      </c>
      <c r="J79" s="115">
        <v>-17</v>
      </c>
      <c r="K79" s="116">
        <v>-3.125</v>
      </c>
    </row>
    <row r="80" spans="1:11" ht="14.1" customHeight="1" x14ac:dyDescent="0.2">
      <c r="A80" s="306" t="s">
        <v>319</v>
      </c>
      <c r="B80" s="307" t="s">
        <v>320</v>
      </c>
      <c r="C80" s="308"/>
      <c r="D80" s="113">
        <v>5.2279381012128815E-3</v>
      </c>
      <c r="E80" s="115">
        <v>5</v>
      </c>
      <c r="F80" s="114">
        <v>3</v>
      </c>
      <c r="G80" s="114">
        <v>5</v>
      </c>
      <c r="H80" s="114">
        <v>5</v>
      </c>
      <c r="I80" s="140">
        <v>5</v>
      </c>
      <c r="J80" s="115">
        <v>0</v>
      </c>
      <c r="K80" s="116">
        <v>0</v>
      </c>
    </row>
    <row r="81" spans="1:11" ht="14.1" customHeight="1" x14ac:dyDescent="0.2">
      <c r="A81" s="310" t="s">
        <v>321</v>
      </c>
      <c r="B81" s="311" t="s">
        <v>224</v>
      </c>
      <c r="C81" s="312"/>
      <c r="D81" s="125">
        <v>0.21957340025094102</v>
      </c>
      <c r="E81" s="143">
        <v>210</v>
      </c>
      <c r="F81" s="144">
        <v>211</v>
      </c>
      <c r="G81" s="144">
        <v>218</v>
      </c>
      <c r="H81" s="144">
        <v>206</v>
      </c>
      <c r="I81" s="145">
        <v>207</v>
      </c>
      <c r="J81" s="143">
        <v>3</v>
      </c>
      <c r="K81" s="146">
        <v>1.4492753623188406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19800</v>
      </c>
      <c r="E12" s="114">
        <v>20725</v>
      </c>
      <c r="F12" s="114">
        <v>20527</v>
      </c>
      <c r="G12" s="114">
        <v>20557</v>
      </c>
      <c r="H12" s="140">
        <v>20266</v>
      </c>
      <c r="I12" s="115">
        <v>-466</v>
      </c>
      <c r="J12" s="116">
        <v>-2.299417744004737</v>
      </c>
      <c r="K12"/>
      <c r="L12"/>
      <c r="M12"/>
      <c r="N12"/>
      <c r="O12"/>
      <c r="P12"/>
    </row>
    <row r="13" spans="1:16" s="110" customFormat="1" ht="14.45" customHeight="1" x14ac:dyDescent="0.2">
      <c r="A13" s="120" t="s">
        <v>105</v>
      </c>
      <c r="B13" s="119" t="s">
        <v>106</v>
      </c>
      <c r="C13" s="113">
        <v>39.434343434343432</v>
      </c>
      <c r="D13" s="115">
        <v>7808</v>
      </c>
      <c r="E13" s="114">
        <v>8256</v>
      </c>
      <c r="F13" s="114">
        <v>8214</v>
      </c>
      <c r="G13" s="114">
        <v>8183</v>
      </c>
      <c r="H13" s="140">
        <v>8086</v>
      </c>
      <c r="I13" s="115">
        <v>-278</v>
      </c>
      <c r="J13" s="116">
        <v>-3.4380410586198367</v>
      </c>
      <c r="K13"/>
      <c r="L13"/>
      <c r="M13"/>
      <c r="N13"/>
      <c r="O13"/>
      <c r="P13"/>
    </row>
    <row r="14" spans="1:16" s="110" customFormat="1" ht="14.45" customHeight="1" x14ac:dyDescent="0.2">
      <c r="A14" s="120"/>
      <c r="B14" s="119" t="s">
        <v>107</v>
      </c>
      <c r="C14" s="113">
        <v>60.565656565656568</v>
      </c>
      <c r="D14" s="115">
        <v>11992</v>
      </c>
      <c r="E14" s="114">
        <v>12469</v>
      </c>
      <c r="F14" s="114">
        <v>12313</v>
      </c>
      <c r="G14" s="114">
        <v>12374</v>
      </c>
      <c r="H14" s="140">
        <v>12180</v>
      </c>
      <c r="I14" s="115">
        <v>-188</v>
      </c>
      <c r="J14" s="116">
        <v>-1.5435139573070606</v>
      </c>
      <c r="K14"/>
      <c r="L14"/>
      <c r="M14"/>
      <c r="N14"/>
      <c r="O14"/>
      <c r="P14"/>
    </row>
    <row r="15" spans="1:16" s="110" customFormat="1" ht="14.45" customHeight="1" x14ac:dyDescent="0.2">
      <c r="A15" s="118" t="s">
        <v>105</v>
      </c>
      <c r="B15" s="121" t="s">
        <v>108</v>
      </c>
      <c r="C15" s="113">
        <v>15.646464646464647</v>
      </c>
      <c r="D15" s="115">
        <v>3098</v>
      </c>
      <c r="E15" s="114">
        <v>3461</v>
      </c>
      <c r="F15" s="114">
        <v>3273</v>
      </c>
      <c r="G15" s="114">
        <v>3319</v>
      </c>
      <c r="H15" s="140">
        <v>3186</v>
      </c>
      <c r="I15" s="115">
        <v>-88</v>
      </c>
      <c r="J15" s="116">
        <v>-2.7620841180163214</v>
      </c>
      <c r="K15"/>
      <c r="L15"/>
      <c r="M15"/>
      <c r="N15"/>
      <c r="O15"/>
      <c r="P15"/>
    </row>
    <row r="16" spans="1:16" s="110" customFormat="1" ht="14.45" customHeight="1" x14ac:dyDescent="0.2">
      <c r="A16" s="118"/>
      <c r="B16" s="121" t="s">
        <v>109</v>
      </c>
      <c r="C16" s="113">
        <v>50.005050505050505</v>
      </c>
      <c r="D16" s="115">
        <v>9901</v>
      </c>
      <c r="E16" s="114">
        <v>10325</v>
      </c>
      <c r="F16" s="114">
        <v>10266</v>
      </c>
      <c r="G16" s="114">
        <v>10291</v>
      </c>
      <c r="H16" s="140">
        <v>10239</v>
      </c>
      <c r="I16" s="115">
        <v>-338</v>
      </c>
      <c r="J16" s="116">
        <v>-3.3011036234007229</v>
      </c>
      <c r="K16"/>
      <c r="L16"/>
      <c r="M16"/>
      <c r="N16"/>
      <c r="O16"/>
      <c r="P16"/>
    </row>
    <row r="17" spans="1:16" s="110" customFormat="1" ht="14.45" customHeight="1" x14ac:dyDescent="0.2">
      <c r="A17" s="118"/>
      <c r="B17" s="121" t="s">
        <v>110</v>
      </c>
      <c r="C17" s="113">
        <v>19.328282828282827</v>
      </c>
      <c r="D17" s="115">
        <v>3827</v>
      </c>
      <c r="E17" s="114">
        <v>3919</v>
      </c>
      <c r="F17" s="114">
        <v>3986</v>
      </c>
      <c r="G17" s="114">
        <v>3989</v>
      </c>
      <c r="H17" s="140">
        <v>3918</v>
      </c>
      <c r="I17" s="115">
        <v>-91</v>
      </c>
      <c r="J17" s="116">
        <v>-2.3226135783563042</v>
      </c>
      <c r="K17"/>
      <c r="L17"/>
      <c r="M17"/>
      <c r="N17"/>
      <c r="O17"/>
      <c r="P17"/>
    </row>
    <row r="18" spans="1:16" s="110" customFormat="1" ht="14.45" customHeight="1" x14ac:dyDescent="0.2">
      <c r="A18" s="120"/>
      <c r="B18" s="121" t="s">
        <v>111</v>
      </c>
      <c r="C18" s="113">
        <v>15.020202020202021</v>
      </c>
      <c r="D18" s="115">
        <v>2974</v>
      </c>
      <c r="E18" s="114">
        <v>3020</v>
      </c>
      <c r="F18" s="114">
        <v>3002</v>
      </c>
      <c r="G18" s="114">
        <v>2958</v>
      </c>
      <c r="H18" s="140">
        <v>2923</v>
      </c>
      <c r="I18" s="115">
        <v>51</v>
      </c>
      <c r="J18" s="116">
        <v>1.7447827574409853</v>
      </c>
      <c r="K18"/>
      <c r="L18"/>
      <c r="M18"/>
      <c r="N18"/>
      <c r="O18"/>
      <c r="P18"/>
    </row>
    <row r="19" spans="1:16" s="110" customFormat="1" ht="14.45" customHeight="1" x14ac:dyDescent="0.2">
      <c r="A19" s="120"/>
      <c r="B19" s="121" t="s">
        <v>112</v>
      </c>
      <c r="C19" s="113">
        <v>1.4343434343434343</v>
      </c>
      <c r="D19" s="115">
        <v>284</v>
      </c>
      <c r="E19" s="114">
        <v>262</v>
      </c>
      <c r="F19" s="114">
        <v>270</v>
      </c>
      <c r="G19" s="114">
        <v>235</v>
      </c>
      <c r="H19" s="140">
        <v>235</v>
      </c>
      <c r="I19" s="115">
        <v>49</v>
      </c>
      <c r="J19" s="116">
        <v>20.851063829787233</v>
      </c>
      <c r="K19"/>
      <c r="L19"/>
      <c r="M19"/>
      <c r="N19"/>
      <c r="O19"/>
      <c r="P19"/>
    </row>
    <row r="20" spans="1:16" s="110" customFormat="1" ht="14.45" customHeight="1" x14ac:dyDescent="0.2">
      <c r="A20" s="120" t="s">
        <v>113</v>
      </c>
      <c r="B20" s="119" t="s">
        <v>116</v>
      </c>
      <c r="C20" s="113">
        <v>84.388888888888886</v>
      </c>
      <c r="D20" s="115">
        <v>16709</v>
      </c>
      <c r="E20" s="114">
        <v>17476</v>
      </c>
      <c r="F20" s="114">
        <v>17335</v>
      </c>
      <c r="G20" s="114">
        <v>17469</v>
      </c>
      <c r="H20" s="140">
        <v>17258</v>
      </c>
      <c r="I20" s="115">
        <v>-549</v>
      </c>
      <c r="J20" s="116">
        <v>-3.1811333874145324</v>
      </c>
      <c r="K20"/>
      <c r="L20"/>
      <c r="M20"/>
      <c r="N20"/>
      <c r="O20"/>
      <c r="P20"/>
    </row>
    <row r="21" spans="1:16" s="110" customFormat="1" ht="14.45" customHeight="1" x14ac:dyDescent="0.2">
      <c r="A21" s="123"/>
      <c r="B21" s="124" t="s">
        <v>117</v>
      </c>
      <c r="C21" s="125">
        <v>15.181818181818182</v>
      </c>
      <c r="D21" s="143">
        <v>3006</v>
      </c>
      <c r="E21" s="144">
        <v>3147</v>
      </c>
      <c r="F21" s="144">
        <v>3108</v>
      </c>
      <c r="G21" s="144">
        <v>3005</v>
      </c>
      <c r="H21" s="145">
        <v>2934</v>
      </c>
      <c r="I21" s="143">
        <v>72</v>
      </c>
      <c r="J21" s="146">
        <v>2.4539877300613497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21089</v>
      </c>
      <c r="E56" s="114">
        <v>22136</v>
      </c>
      <c r="F56" s="114">
        <v>21973</v>
      </c>
      <c r="G56" s="114">
        <v>22054</v>
      </c>
      <c r="H56" s="140">
        <v>21814</v>
      </c>
      <c r="I56" s="115">
        <v>-725</v>
      </c>
      <c r="J56" s="116">
        <v>-3.3235536811222151</v>
      </c>
      <c r="K56"/>
      <c r="L56"/>
      <c r="M56"/>
      <c r="N56"/>
      <c r="O56"/>
      <c r="P56"/>
    </row>
    <row r="57" spans="1:16" s="110" customFormat="1" ht="14.45" customHeight="1" x14ac:dyDescent="0.2">
      <c r="A57" s="120" t="s">
        <v>105</v>
      </c>
      <c r="B57" s="119" t="s">
        <v>106</v>
      </c>
      <c r="C57" s="113">
        <v>40.295888852008154</v>
      </c>
      <c r="D57" s="115">
        <v>8498</v>
      </c>
      <c r="E57" s="114">
        <v>8896</v>
      </c>
      <c r="F57" s="114">
        <v>8875</v>
      </c>
      <c r="G57" s="114">
        <v>8847</v>
      </c>
      <c r="H57" s="140">
        <v>8717</v>
      </c>
      <c r="I57" s="115">
        <v>-219</v>
      </c>
      <c r="J57" s="116">
        <v>-2.5123322243891248</v>
      </c>
    </row>
    <row r="58" spans="1:16" s="110" customFormat="1" ht="14.45" customHeight="1" x14ac:dyDescent="0.2">
      <c r="A58" s="120"/>
      <c r="B58" s="119" t="s">
        <v>107</v>
      </c>
      <c r="C58" s="113">
        <v>59.704111147991846</v>
      </c>
      <c r="D58" s="115">
        <v>12591</v>
      </c>
      <c r="E58" s="114">
        <v>13240</v>
      </c>
      <c r="F58" s="114">
        <v>13098</v>
      </c>
      <c r="G58" s="114">
        <v>13207</v>
      </c>
      <c r="H58" s="140">
        <v>13097</v>
      </c>
      <c r="I58" s="115">
        <v>-506</v>
      </c>
      <c r="J58" s="116">
        <v>-3.8634801863022066</v>
      </c>
    </row>
    <row r="59" spans="1:16" s="110" customFormat="1" ht="14.45" customHeight="1" x14ac:dyDescent="0.2">
      <c r="A59" s="118" t="s">
        <v>105</v>
      </c>
      <c r="B59" s="121" t="s">
        <v>108</v>
      </c>
      <c r="C59" s="113">
        <v>16.800227606809237</v>
      </c>
      <c r="D59" s="115">
        <v>3543</v>
      </c>
      <c r="E59" s="114">
        <v>3903</v>
      </c>
      <c r="F59" s="114">
        <v>3749</v>
      </c>
      <c r="G59" s="114">
        <v>3848</v>
      </c>
      <c r="H59" s="140">
        <v>3734</v>
      </c>
      <c r="I59" s="115">
        <v>-191</v>
      </c>
      <c r="J59" s="116">
        <v>-5.1151580074986613</v>
      </c>
    </row>
    <row r="60" spans="1:16" s="110" customFormat="1" ht="14.45" customHeight="1" x14ac:dyDescent="0.2">
      <c r="A60" s="118"/>
      <c r="B60" s="121" t="s">
        <v>109</v>
      </c>
      <c r="C60" s="113">
        <v>50.234719522025699</v>
      </c>
      <c r="D60" s="115">
        <v>10594</v>
      </c>
      <c r="E60" s="114">
        <v>11098</v>
      </c>
      <c r="F60" s="114">
        <v>11028</v>
      </c>
      <c r="G60" s="114">
        <v>11037</v>
      </c>
      <c r="H60" s="140">
        <v>11054</v>
      </c>
      <c r="I60" s="115">
        <v>-460</v>
      </c>
      <c r="J60" s="116">
        <v>-4.1613895422471501</v>
      </c>
    </row>
    <row r="61" spans="1:16" s="110" customFormat="1" ht="14.45" customHeight="1" x14ac:dyDescent="0.2">
      <c r="A61" s="118"/>
      <c r="B61" s="121" t="s">
        <v>110</v>
      </c>
      <c r="C61" s="113">
        <v>18.616340272179809</v>
      </c>
      <c r="D61" s="115">
        <v>3926</v>
      </c>
      <c r="E61" s="114">
        <v>4034</v>
      </c>
      <c r="F61" s="114">
        <v>4130</v>
      </c>
      <c r="G61" s="114">
        <v>4142</v>
      </c>
      <c r="H61" s="140">
        <v>4058</v>
      </c>
      <c r="I61" s="115">
        <v>-132</v>
      </c>
      <c r="J61" s="116">
        <v>-3.2528339083292264</v>
      </c>
    </row>
    <row r="62" spans="1:16" s="110" customFormat="1" ht="14.45" customHeight="1" x14ac:dyDescent="0.2">
      <c r="A62" s="120"/>
      <c r="B62" s="121" t="s">
        <v>111</v>
      </c>
      <c r="C62" s="113">
        <v>14.348712598985253</v>
      </c>
      <c r="D62" s="115">
        <v>3026</v>
      </c>
      <c r="E62" s="114">
        <v>3101</v>
      </c>
      <c r="F62" s="114">
        <v>3066</v>
      </c>
      <c r="G62" s="114">
        <v>3027</v>
      </c>
      <c r="H62" s="140">
        <v>2968</v>
      </c>
      <c r="I62" s="115">
        <v>58</v>
      </c>
      <c r="J62" s="116">
        <v>1.954177897574124</v>
      </c>
    </row>
    <row r="63" spans="1:16" s="110" customFormat="1" ht="14.45" customHeight="1" x14ac:dyDescent="0.2">
      <c r="A63" s="120"/>
      <c r="B63" s="121" t="s">
        <v>112</v>
      </c>
      <c r="C63" s="113">
        <v>1.2376120252264213</v>
      </c>
      <c r="D63" s="115">
        <v>261</v>
      </c>
      <c r="E63" s="114">
        <v>254</v>
      </c>
      <c r="F63" s="114">
        <v>242</v>
      </c>
      <c r="G63" s="114">
        <v>223</v>
      </c>
      <c r="H63" s="140">
        <v>220</v>
      </c>
      <c r="I63" s="115">
        <v>41</v>
      </c>
      <c r="J63" s="116">
        <v>18.636363636363637</v>
      </c>
    </row>
    <row r="64" spans="1:16" s="110" customFormat="1" ht="14.45" customHeight="1" x14ac:dyDescent="0.2">
      <c r="A64" s="120" t="s">
        <v>113</v>
      </c>
      <c r="B64" s="119" t="s">
        <v>116</v>
      </c>
      <c r="C64" s="113">
        <v>83.801982075963778</v>
      </c>
      <c r="D64" s="115">
        <v>17673</v>
      </c>
      <c r="E64" s="114">
        <v>18538</v>
      </c>
      <c r="F64" s="114">
        <v>18464</v>
      </c>
      <c r="G64" s="114">
        <v>18631</v>
      </c>
      <c r="H64" s="140">
        <v>18435</v>
      </c>
      <c r="I64" s="115">
        <v>-762</v>
      </c>
      <c r="J64" s="116">
        <v>-4.133441822620016</v>
      </c>
    </row>
    <row r="65" spans="1:10" s="110" customFormat="1" ht="14.45" customHeight="1" x14ac:dyDescent="0.2">
      <c r="A65" s="123"/>
      <c r="B65" s="124" t="s">
        <v>117</v>
      </c>
      <c r="C65" s="125">
        <v>15.799706007871402</v>
      </c>
      <c r="D65" s="143">
        <v>3332</v>
      </c>
      <c r="E65" s="144">
        <v>3492</v>
      </c>
      <c r="F65" s="144">
        <v>3419</v>
      </c>
      <c r="G65" s="144">
        <v>3327</v>
      </c>
      <c r="H65" s="145">
        <v>3291</v>
      </c>
      <c r="I65" s="143">
        <v>41</v>
      </c>
      <c r="J65" s="146">
        <v>1.2458219386204801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19800</v>
      </c>
      <c r="G11" s="114">
        <v>20725</v>
      </c>
      <c r="H11" s="114">
        <v>20527</v>
      </c>
      <c r="I11" s="114">
        <v>20557</v>
      </c>
      <c r="J11" s="140">
        <v>20266</v>
      </c>
      <c r="K11" s="114">
        <v>-466</v>
      </c>
      <c r="L11" s="116">
        <v>-2.299417744004737</v>
      </c>
    </row>
    <row r="12" spans="1:17" s="110" customFormat="1" ht="24" customHeight="1" x14ac:dyDescent="0.2">
      <c r="A12" s="604" t="s">
        <v>185</v>
      </c>
      <c r="B12" s="605"/>
      <c r="C12" s="605"/>
      <c r="D12" s="606"/>
      <c r="E12" s="113">
        <v>39.434343434343432</v>
      </c>
      <c r="F12" s="115">
        <v>7808</v>
      </c>
      <c r="G12" s="114">
        <v>8256</v>
      </c>
      <c r="H12" s="114">
        <v>8214</v>
      </c>
      <c r="I12" s="114">
        <v>8183</v>
      </c>
      <c r="J12" s="140">
        <v>8086</v>
      </c>
      <c r="K12" s="114">
        <v>-278</v>
      </c>
      <c r="L12" s="116">
        <v>-3.4380410586198367</v>
      </c>
    </row>
    <row r="13" spans="1:17" s="110" customFormat="1" ht="15" customHeight="1" x14ac:dyDescent="0.2">
      <c r="A13" s="120"/>
      <c r="B13" s="612" t="s">
        <v>107</v>
      </c>
      <c r="C13" s="612"/>
      <c r="E13" s="113">
        <v>60.565656565656568</v>
      </c>
      <c r="F13" s="115">
        <v>11992</v>
      </c>
      <c r="G13" s="114">
        <v>12469</v>
      </c>
      <c r="H13" s="114">
        <v>12313</v>
      </c>
      <c r="I13" s="114">
        <v>12374</v>
      </c>
      <c r="J13" s="140">
        <v>12180</v>
      </c>
      <c r="K13" s="114">
        <v>-188</v>
      </c>
      <c r="L13" s="116">
        <v>-1.5435139573070606</v>
      </c>
    </row>
    <row r="14" spans="1:17" s="110" customFormat="1" ht="22.5" customHeight="1" x14ac:dyDescent="0.2">
      <c r="A14" s="604" t="s">
        <v>186</v>
      </c>
      <c r="B14" s="605"/>
      <c r="C14" s="605"/>
      <c r="D14" s="606"/>
      <c r="E14" s="113">
        <v>15.646464646464647</v>
      </c>
      <c r="F14" s="115">
        <v>3098</v>
      </c>
      <c r="G14" s="114">
        <v>3461</v>
      </c>
      <c r="H14" s="114">
        <v>3273</v>
      </c>
      <c r="I14" s="114">
        <v>3319</v>
      </c>
      <c r="J14" s="140">
        <v>3186</v>
      </c>
      <c r="K14" s="114">
        <v>-88</v>
      </c>
      <c r="L14" s="116">
        <v>-2.7620841180163214</v>
      </c>
    </row>
    <row r="15" spans="1:17" s="110" customFormat="1" ht="15" customHeight="1" x14ac:dyDescent="0.2">
      <c r="A15" s="120"/>
      <c r="B15" s="119"/>
      <c r="C15" s="258" t="s">
        <v>106</v>
      </c>
      <c r="E15" s="113">
        <v>47.482246610716594</v>
      </c>
      <c r="F15" s="115">
        <v>1471</v>
      </c>
      <c r="G15" s="114">
        <v>1657</v>
      </c>
      <c r="H15" s="114">
        <v>1578</v>
      </c>
      <c r="I15" s="114">
        <v>1589</v>
      </c>
      <c r="J15" s="140">
        <v>1537</v>
      </c>
      <c r="K15" s="114">
        <v>-66</v>
      </c>
      <c r="L15" s="116">
        <v>-4.2940793754066364</v>
      </c>
    </row>
    <row r="16" spans="1:17" s="110" customFormat="1" ht="15" customHeight="1" x14ac:dyDescent="0.2">
      <c r="A16" s="120"/>
      <c r="B16" s="119"/>
      <c r="C16" s="258" t="s">
        <v>107</v>
      </c>
      <c r="E16" s="113">
        <v>52.517753389283406</v>
      </c>
      <c r="F16" s="115">
        <v>1627</v>
      </c>
      <c r="G16" s="114">
        <v>1804</v>
      </c>
      <c r="H16" s="114">
        <v>1695</v>
      </c>
      <c r="I16" s="114">
        <v>1730</v>
      </c>
      <c r="J16" s="140">
        <v>1649</v>
      </c>
      <c r="K16" s="114">
        <v>-22</v>
      </c>
      <c r="L16" s="116">
        <v>-1.3341419041843541</v>
      </c>
    </row>
    <row r="17" spans="1:12" s="110" customFormat="1" ht="15" customHeight="1" x14ac:dyDescent="0.2">
      <c r="A17" s="120"/>
      <c r="B17" s="121" t="s">
        <v>109</v>
      </c>
      <c r="C17" s="258"/>
      <c r="E17" s="113">
        <v>50.005050505050505</v>
      </c>
      <c r="F17" s="115">
        <v>9901</v>
      </c>
      <c r="G17" s="114">
        <v>10325</v>
      </c>
      <c r="H17" s="114">
        <v>10266</v>
      </c>
      <c r="I17" s="114">
        <v>10291</v>
      </c>
      <c r="J17" s="140">
        <v>10239</v>
      </c>
      <c r="K17" s="114">
        <v>-338</v>
      </c>
      <c r="L17" s="116">
        <v>-3.3011036234007229</v>
      </c>
    </row>
    <row r="18" spans="1:12" s="110" customFormat="1" ht="15" customHeight="1" x14ac:dyDescent="0.2">
      <c r="A18" s="120"/>
      <c r="B18" s="119"/>
      <c r="C18" s="258" t="s">
        <v>106</v>
      </c>
      <c r="E18" s="113">
        <v>35.753964246035757</v>
      </c>
      <c r="F18" s="115">
        <v>3540</v>
      </c>
      <c r="G18" s="114">
        <v>3762</v>
      </c>
      <c r="H18" s="114">
        <v>3755</v>
      </c>
      <c r="I18" s="114">
        <v>3745</v>
      </c>
      <c r="J18" s="140">
        <v>3744</v>
      </c>
      <c r="K18" s="114">
        <v>-204</v>
      </c>
      <c r="L18" s="116">
        <v>-5.4487179487179489</v>
      </c>
    </row>
    <row r="19" spans="1:12" s="110" customFormat="1" ht="15" customHeight="1" x14ac:dyDescent="0.2">
      <c r="A19" s="120"/>
      <c r="B19" s="119"/>
      <c r="C19" s="258" t="s">
        <v>107</v>
      </c>
      <c r="E19" s="113">
        <v>64.24603575396425</v>
      </c>
      <c r="F19" s="115">
        <v>6361</v>
      </c>
      <c r="G19" s="114">
        <v>6563</v>
      </c>
      <c r="H19" s="114">
        <v>6511</v>
      </c>
      <c r="I19" s="114">
        <v>6546</v>
      </c>
      <c r="J19" s="140">
        <v>6495</v>
      </c>
      <c r="K19" s="114">
        <v>-134</v>
      </c>
      <c r="L19" s="116">
        <v>-2.063125481139338</v>
      </c>
    </row>
    <row r="20" spans="1:12" s="110" customFormat="1" ht="15" customHeight="1" x14ac:dyDescent="0.2">
      <c r="A20" s="120"/>
      <c r="B20" s="121" t="s">
        <v>110</v>
      </c>
      <c r="C20" s="258"/>
      <c r="E20" s="113">
        <v>19.328282828282827</v>
      </c>
      <c r="F20" s="115">
        <v>3827</v>
      </c>
      <c r="G20" s="114">
        <v>3919</v>
      </c>
      <c r="H20" s="114">
        <v>3986</v>
      </c>
      <c r="I20" s="114">
        <v>3989</v>
      </c>
      <c r="J20" s="140">
        <v>3918</v>
      </c>
      <c r="K20" s="114">
        <v>-91</v>
      </c>
      <c r="L20" s="116">
        <v>-2.3226135783563042</v>
      </c>
    </row>
    <row r="21" spans="1:12" s="110" customFormat="1" ht="15" customHeight="1" x14ac:dyDescent="0.2">
      <c r="A21" s="120"/>
      <c r="B21" s="119"/>
      <c r="C21" s="258" t="s">
        <v>106</v>
      </c>
      <c r="E21" s="113">
        <v>34.413378625555268</v>
      </c>
      <c r="F21" s="115">
        <v>1317</v>
      </c>
      <c r="G21" s="114">
        <v>1323</v>
      </c>
      <c r="H21" s="114">
        <v>1355</v>
      </c>
      <c r="I21" s="114">
        <v>1352</v>
      </c>
      <c r="J21" s="140">
        <v>1326</v>
      </c>
      <c r="K21" s="114">
        <v>-9</v>
      </c>
      <c r="L21" s="116">
        <v>-0.67873303167420818</v>
      </c>
    </row>
    <row r="22" spans="1:12" s="110" customFormat="1" ht="15" customHeight="1" x14ac:dyDescent="0.2">
      <c r="A22" s="120"/>
      <c r="B22" s="119"/>
      <c r="C22" s="258" t="s">
        <v>107</v>
      </c>
      <c r="E22" s="113">
        <v>65.586621374444732</v>
      </c>
      <c r="F22" s="115">
        <v>2510</v>
      </c>
      <c r="G22" s="114">
        <v>2596</v>
      </c>
      <c r="H22" s="114">
        <v>2631</v>
      </c>
      <c r="I22" s="114">
        <v>2637</v>
      </c>
      <c r="J22" s="140">
        <v>2592</v>
      </c>
      <c r="K22" s="114">
        <v>-82</v>
      </c>
      <c r="L22" s="116">
        <v>-3.1635802469135803</v>
      </c>
    </row>
    <row r="23" spans="1:12" s="110" customFormat="1" ht="15" customHeight="1" x14ac:dyDescent="0.2">
      <c r="A23" s="120"/>
      <c r="B23" s="121" t="s">
        <v>111</v>
      </c>
      <c r="C23" s="258"/>
      <c r="E23" s="113">
        <v>15.020202020202021</v>
      </c>
      <c r="F23" s="115">
        <v>2974</v>
      </c>
      <c r="G23" s="114">
        <v>3020</v>
      </c>
      <c r="H23" s="114">
        <v>3002</v>
      </c>
      <c r="I23" s="114">
        <v>2958</v>
      </c>
      <c r="J23" s="140">
        <v>2923</v>
      </c>
      <c r="K23" s="114">
        <v>51</v>
      </c>
      <c r="L23" s="116">
        <v>1.7447827574409853</v>
      </c>
    </row>
    <row r="24" spans="1:12" s="110" customFormat="1" ht="15" customHeight="1" x14ac:dyDescent="0.2">
      <c r="A24" s="120"/>
      <c r="B24" s="119"/>
      <c r="C24" s="258" t="s">
        <v>106</v>
      </c>
      <c r="E24" s="113">
        <v>49.764626765299262</v>
      </c>
      <c r="F24" s="115">
        <v>1480</v>
      </c>
      <c r="G24" s="114">
        <v>1514</v>
      </c>
      <c r="H24" s="114">
        <v>1526</v>
      </c>
      <c r="I24" s="114">
        <v>1497</v>
      </c>
      <c r="J24" s="140">
        <v>1479</v>
      </c>
      <c r="K24" s="114">
        <v>1</v>
      </c>
      <c r="L24" s="116">
        <v>6.7613252197430695E-2</v>
      </c>
    </row>
    <row r="25" spans="1:12" s="110" customFormat="1" ht="15" customHeight="1" x14ac:dyDescent="0.2">
      <c r="A25" s="120"/>
      <c r="B25" s="119"/>
      <c r="C25" s="258" t="s">
        <v>107</v>
      </c>
      <c r="E25" s="113">
        <v>50.235373234700738</v>
      </c>
      <c r="F25" s="115">
        <v>1494</v>
      </c>
      <c r="G25" s="114">
        <v>1506</v>
      </c>
      <c r="H25" s="114">
        <v>1476</v>
      </c>
      <c r="I25" s="114">
        <v>1461</v>
      </c>
      <c r="J25" s="140">
        <v>1444</v>
      </c>
      <c r="K25" s="114">
        <v>50</v>
      </c>
      <c r="L25" s="116">
        <v>3.4626038781163433</v>
      </c>
    </row>
    <row r="26" spans="1:12" s="110" customFormat="1" ht="15" customHeight="1" x14ac:dyDescent="0.2">
      <c r="A26" s="120"/>
      <c r="C26" s="121" t="s">
        <v>187</v>
      </c>
      <c r="D26" s="110" t="s">
        <v>188</v>
      </c>
      <c r="E26" s="113">
        <v>1.4343434343434343</v>
      </c>
      <c r="F26" s="115">
        <v>284</v>
      </c>
      <c r="G26" s="114">
        <v>262</v>
      </c>
      <c r="H26" s="114">
        <v>270</v>
      </c>
      <c r="I26" s="114">
        <v>235</v>
      </c>
      <c r="J26" s="140">
        <v>235</v>
      </c>
      <c r="K26" s="114">
        <v>49</v>
      </c>
      <c r="L26" s="116">
        <v>20.851063829787233</v>
      </c>
    </row>
    <row r="27" spans="1:12" s="110" customFormat="1" ht="15" customHeight="1" x14ac:dyDescent="0.2">
      <c r="A27" s="120"/>
      <c r="B27" s="119"/>
      <c r="D27" s="259" t="s">
        <v>106</v>
      </c>
      <c r="E27" s="113">
        <v>42.25352112676056</v>
      </c>
      <c r="F27" s="115">
        <v>120</v>
      </c>
      <c r="G27" s="114">
        <v>112</v>
      </c>
      <c r="H27" s="114">
        <v>116</v>
      </c>
      <c r="I27" s="114">
        <v>94</v>
      </c>
      <c r="J27" s="140">
        <v>101</v>
      </c>
      <c r="K27" s="114">
        <v>19</v>
      </c>
      <c r="L27" s="116">
        <v>18.811881188118811</v>
      </c>
    </row>
    <row r="28" spans="1:12" s="110" customFormat="1" ht="15" customHeight="1" x14ac:dyDescent="0.2">
      <c r="A28" s="120"/>
      <c r="B28" s="119"/>
      <c r="D28" s="259" t="s">
        <v>107</v>
      </c>
      <c r="E28" s="113">
        <v>57.74647887323944</v>
      </c>
      <c r="F28" s="115">
        <v>164</v>
      </c>
      <c r="G28" s="114">
        <v>150</v>
      </c>
      <c r="H28" s="114">
        <v>154</v>
      </c>
      <c r="I28" s="114">
        <v>141</v>
      </c>
      <c r="J28" s="140">
        <v>134</v>
      </c>
      <c r="K28" s="114">
        <v>30</v>
      </c>
      <c r="L28" s="116">
        <v>22.388059701492537</v>
      </c>
    </row>
    <row r="29" spans="1:12" s="110" customFormat="1" ht="24" customHeight="1" x14ac:dyDescent="0.2">
      <c r="A29" s="604" t="s">
        <v>189</v>
      </c>
      <c r="B29" s="605"/>
      <c r="C29" s="605"/>
      <c r="D29" s="606"/>
      <c r="E29" s="113">
        <v>84.388888888888886</v>
      </c>
      <c r="F29" s="115">
        <v>16709</v>
      </c>
      <c r="G29" s="114">
        <v>17476</v>
      </c>
      <c r="H29" s="114">
        <v>17335</v>
      </c>
      <c r="I29" s="114">
        <v>17469</v>
      </c>
      <c r="J29" s="140">
        <v>17258</v>
      </c>
      <c r="K29" s="114">
        <v>-549</v>
      </c>
      <c r="L29" s="116">
        <v>-3.1811333874145324</v>
      </c>
    </row>
    <row r="30" spans="1:12" s="110" customFormat="1" ht="15" customHeight="1" x14ac:dyDescent="0.2">
      <c r="A30" s="120"/>
      <c r="B30" s="119"/>
      <c r="C30" s="258" t="s">
        <v>106</v>
      </c>
      <c r="E30" s="113">
        <v>39.092704530492547</v>
      </c>
      <c r="F30" s="115">
        <v>6532</v>
      </c>
      <c r="G30" s="114">
        <v>6924</v>
      </c>
      <c r="H30" s="114">
        <v>6901</v>
      </c>
      <c r="I30" s="114">
        <v>6936</v>
      </c>
      <c r="J30" s="140">
        <v>6839</v>
      </c>
      <c r="K30" s="114">
        <v>-307</v>
      </c>
      <c r="L30" s="116">
        <v>-4.4889603743237316</v>
      </c>
    </row>
    <row r="31" spans="1:12" s="110" customFormat="1" ht="15" customHeight="1" x14ac:dyDescent="0.2">
      <c r="A31" s="120"/>
      <c r="B31" s="119"/>
      <c r="C31" s="258" t="s">
        <v>107</v>
      </c>
      <c r="E31" s="113">
        <v>60.907295469507453</v>
      </c>
      <c r="F31" s="115">
        <v>10177</v>
      </c>
      <c r="G31" s="114">
        <v>10552</v>
      </c>
      <c r="H31" s="114">
        <v>10434</v>
      </c>
      <c r="I31" s="114">
        <v>10533</v>
      </c>
      <c r="J31" s="140">
        <v>10419</v>
      </c>
      <c r="K31" s="114">
        <v>-242</v>
      </c>
      <c r="L31" s="116">
        <v>-2.3226797197427778</v>
      </c>
    </row>
    <row r="32" spans="1:12" s="110" customFormat="1" ht="15" customHeight="1" x14ac:dyDescent="0.2">
      <c r="A32" s="120"/>
      <c r="B32" s="119" t="s">
        <v>117</v>
      </c>
      <c r="C32" s="258"/>
      <c r="E32" s="113">
        <v>15.181818181818182</v>
      </c>
      <c r="F32" s="114">
        <v>3006</v>
      </c>
      <c r="G32" s="114">
        <v>3147</v>
      </c>
      <c r="H32" s="114">
        <v>3108</v>
      </c>
      <c r="I32" s="114">
        <v>3005</v>
      </c>
      <c r="J32" s="140">
        <v>2934</v>
      </c>
      <c r="K32" s="114">
        <v>72</v>
      </c>
      <c r="L32" s="116">
        <v>2.4539877300613497</v>
      </c>
    </row>
    <row r="33" spans="1:12" s="110" customFormat="1" ht="15" customHeight="1" x14ac:dyDescent="0.2">
      <c r="A33" s="120"/>
      <c r="B33" s="119"/>
      <c r="C33" s="258" t="s">
        <v>106</v>
      </c>
      <c r="E33" s="113">
        <v>41.616766467065865</v>
      </c>
      <c r="F33" s="114">
        <v>1251</v>
      </c>
      <c r="G33" s="114">
        <v>1293</v>
      </c>
      <c r="H33" s="114">
        <v>1287</v>
      </c>
      <c r="I33" s="114">
        <v>1224</v>
      </c>
      <c r="J33" s="140">
        <v>1225</v>
      </c>
      <c r="K33" s="114">
        <v>26</v>
      </c>
      <c r="L33" s="116">
        <v>2.1224489795918369</v>
      </c>
    </row>
    <row r="34" spans="1:12" s="110" customFormat="1" ht="15" customHeight="1" x14ac:dyDescent="0.2">
      <c r="A34" s="120"/>
      <c r="B34" s="119"/>
      <c r="C34" s="258" t="s">
        <v>107</v>
      </c>
      <c r="E34" s="113">
        <v>58.383233532934135</v>
      </c>
      <c r="F34" s="114">
        <v>1755</v>
      </c>
      <c r="G34" s="114">
        <v>1854</v>
      </c>
      <c r="H34" s="114">
        <v>1821</v>
      </c>
      <c r="I34" s="114">
        <v>1781</v>
      </c>
      <c r="J34" s="140">
        <v>1709</v>
      </c>
      <c r="K34" s="114">
        <v>46</v>
      </c>
      <c r="L34" s="116">
        <v>2.6916325336454068</v>
      </c>
    </row>
    <row r="35" spans="1:12" s="110" customFormat="1" ht="24" customHeight="1" x14ac:dyDescent="0.2">
      <c r="A35" s="604" t="s">
        <v>192</v>
      </c>
      <c r="B35" s="605"/>
      <c r="C35" s="605"/>
      <c r="D35" s="606"/>
      <c r="E35" s="113">
        <v>20.858585858585858</v>
      </c>
      <c r="F35" s="114">
        <v>4130</v>
      </c>
      <c r="G35" s="114">
        <v>4345</v>
      </c>
      <c r="H35" s="114">
        <v>4263</v>
      </c>
      <c r="I35" s="114">
        <v>4375</v>
      </c>
      <c r="J35" s="114">
        <v>4208</v>
      </c>
      <c r="K35" s="318">
        <v>-78</v>
      </c>
      <c r="L35" s="319">
        <v>-1.8536121673003803</v>
      </c>
    </row>
    <row r="36" spans="1:12" s="110" customFormat="1" ht="15" customHeight="1" x14ac:dyDescent="0.2">
      <c r="A36" s="120"/>
      <c r="B36" s="119"/>
      <c r="C36" s="258" t="s">
        <v>106</v>
      </c>
      <c r="E36" s="113">
        <v>43.898305084745765</v>
      </c>
      <c r="F36" s="114">
        <v>1813</v>
      </c>
      <c r="G36" s="114">
        <v>1918</v>
      </c>
      <c r="H36" s="114">
        <v>1915</v>
      </c>
      <c r="I36" s="114">
        <v>1957</v>
      </c>
      <c r="J36" s="114">
        <v>1902</v>
      </c>
      <c r="K36" s="318">
        <v>-89</v>
      </c>
      <c r="L36" s="116">
        <v>-4.6792849631966353</v>
      </c>
    </row>
    <row r="37" spans="1:12" s="110" customFormat="1" ht="15" customHeight="1" x14ac:dyDescent="0.2">
      <c r="A37" s="120"/>
      <c r="B37" s="119"/>
      <c r="C37" s="258" t="s">
        <v>107</v>
      </c>
      <c r="E37" s="113">
        <v>56.101694915254235</v>
      </c>
      <c r="F37" s="114">
        <v>2317</v>
      </c>
      <c r="G37" s="114">
        <v>2427</v>
      </c>
      <c r="H37" s="114">
        <v>2348</v>
      </c>
      <c r="I37" s="114">
        <v>2418</v>
      </c>
      <c r="J37" s="140">
        <v>2306</v>
      </c>
      <c r="K37" s="114">
        <v>11</v>
      </c>
      <c r="L37" s="116">
        <v>0.47701647875108411</v>
      </c>
    </row>
    <row r="38" spans="1:12" s="110" customFormat="1" ht="15" customHeight="1" x14ac:dyDescent="0.2">
      <c r="A38" s="120"/>
      <c r="B38" s="119" t="s">
        <v>328</v>
      </c>
      <c r="C38" s="258"/>
      <c r="E38" s="113">
        <v>45.772727272727273</v>
      </c>
      <c r="F38" s="114">
        <v>9063</v>
      </c>
      <c r="G38" s="114">
        <v>9312</v>
      </c>
      <c r="H38" s="114">
        <v>9337</v>
      </c>
      <c r="I38" s="114">
        <v>9213</v>
      </c>
      <c r="J38" s="140">
        <v>9105</v>
      </c>
      <c r="K38" s="114">
        <v>-42</v>
      </c>
      <c r="L38" s="116">
        <v>-0.46128500823723229</v>
      </c>
    </row>
    <row r="39" spans="1:12" s="110" customFormat="1" ht="15" customHeight="1" x14ac:dyDescent="0.2">
      <c r="A39" s="120"/>
      <c r="B39" s="119"/>
      <c r="C39" s="258" t="s">
        <v>106</v>
      </c>
      <c r="E39" s="113">
        <v>39.97572547721505</v>
      </c>
      <c r="F39" s="115">
        <v>3623</v>
      </c>
      <c r="G39" s="114">
        <v>3761</v>
      </c>
      <c r="H39" s="114">
        <v>3780</v>
      </c>
      <c r="I39" s="114">
        <v>3702</v>
      </c>
      <c r="J39" s="140">
        <v>3651</v>
      </c>
      <c r="K39" s="114">
        <v>-28</v>
      </c>
      <c r="L39" s="116">
        <v>-0.76691317447274721</v>
      </c>
    </row>
    <row r="40" spans="1:12" s="110" customFormat="1" ht="15" customHeight="1" x14ac:dyDescent="0.2">
      <c r="A40" s="120"/>
      <c r="B40" s="119"/>
      <c r="C40" s="258" t="s">
        <v>107</v>
      </c>
      <c r="E40" s="113">
        <v>60.02427452278495</v>
      </c>
      <c r="F40" s="115">
        <v>5440</v>
      </c>
      <c r="G40" s="114">
        <v>5551</v>
      </c>
      <c r="H40" s="114">
        <v>5557</v>
      </c>
      <c r="I40" s="114">
        <v>5511</v>
      </c>
      <c r="J40" s="140">
        <v>5454</v>
      </c>
      <c r="K40" s="114">
        <v>-14</v>
      </c>
      <c r="L40" s="116">
        <v>-0.2566923359002567</v>
      </c>
    </row>
    <row r="41" spans="1:12" s="110" customFormat="1" ht="15" customHeight="1" x14ac:dyDescent="0.2">
      <c r="A41" s="120"/>
      <c r="B41" s="320" t="s">
        <v>516</v>
      </c>
      <c r="C41" s="258"/>
      <c r="E41" s="113">
        <v>7.2272727272727275</v>
      </c>
      <c r="F41" s="115">
        <v>1431</v>
      </c>
      <c r="G41" s="114">
        <v>1461</v>
      </c>
      <c r="H41" s="114">
        <v>1402</v>
      </c>
      <c r="I41" s="114">
        <v>1429</v>
      </c>
      <c r="J41" s="140">
        <v>1388</v>
      </c>
      <c r="K41" s="114">
        <v>43</v>
      </c>
      <c r="L41" s="116">
        <v>3.0979827089337175</v>
      </c>
    </row>
    <row r="42" spans="1:12" s="110" customFormat="1" ht="15" customHeight="1" x14ac:dyDescent="0.2">
      <c r="A42" s="120"/>
      <c r="B42" s="119"/>
      <c r="C42" s="268" t="s">
        <v>106</v>
      </c>
      <c r="D42" s="182"/>
      <c r="E42" s="113">
        <v>42.837176799440954</v>
      </c>
      <c r="F42" s="115">
        <v>613</v>
      </c>
      <c r="G42" s="114">
        <v>647</v>
      </c>
      <c r="H42" s="114">
        <v>605</v>
      </c>
      <c r="I42" s="114">
        <v>621</v>
      </c>
      <c r="J42" s="140">
        <v>618</v>
      </c>
      <c r="K42" s="114">
        <v>-5</v>
      </c>
      <c r="L42" s="116">
        <v>-0.80906148867313921</v>
      </c>
    </row>
    <row r="43" spans="1:12" s="110" customFormat="1" ht="15" customHeight="1" x14ac:dyDescent="0.2">
      <c r="A43" s="120"/>
      <c r="B43" s="119"/>
      <c r="C43" s="268" t="s">
        <v>107</v>
      </c>
      <c r="D43" s="182"/>
      <c r="E43" s="113">
        <v>57.162823200559046</v>
      </c>
      <c r="F43" s="115">
        <v>818</v>
      </c>
      <c r="G43" s="114">
        <v>814</v>
      </c>
      <c r="H43" s="114">
        <v>797</v>
      </c>
      <c r="I43" s="114">
        <v>808</v>
      </c>
      <c r="J43" s="140">
        <v>770</v>
      </c>
      <c r="K43" s="114">
        <v>48</v>
      </c>
      <c r="L43" s="116">
        <v>6.2337662337662341</v>
      </c>
    </row>
    <row r="44" spans="1:12" s="110" customFormat="1" ht="15" customHeight="1" x14ac:dyDescent="0.2">
      <c r="A44" s="120"/>
      <c r="B44" s="119" t="s">
        <v>205</v>
      </c>
      <c r="C44" s="268"/>
      <c r="D44" s="182"/>
      <c r="E44" s="113">
        <v>26.141414141414142</v>
      </c>
      <c r="F44" s="115">
        <v>5176</v>
      </c>
      <c r="G44" s="114">
        <v>5607</v>
      </c>
      <c r="H44" s="114">
        <v>5525</v>
      </c>
      <c r="I44" s="114">
        <v>5540</v>
      </c>
      <c r="J44" s="140">
        <v>5565</v>
      </c>
      <c r="K44" s="114">
        <v>-389</v>
      </c>
      <c r="L44" s="116">
        <v>-6.9901168014375559</v>
      </c>
    </row>
    <row r="45" spans="1:12" s="110" customFormat="1" ht="15" customHeight="1" x14ac:dyDescent="0.2">
      <c r="A45" s="120"/>
      <c r="B45" s="119"/>
      <c r="C45" s="268" t="s">
        <v>106</v>
      </c>
      <c r="D45" s="182"/>
      <c r="E45" s="113">
        <v>33.983771251931991</v>
      </c>
      <c r="F45" s="115">
        <v>1759</v>
      </c>
      <c r="G45" s="114">
        <v>1930</v>
      </c>
      <c r="H45" s="114">
        <v>1914</v>
      </c>
      <c r="I45" s="114">
        <v>1903</v>
      </c>
      <c r="J45" s="140">
        <v>1915</v>
      </c>
      <c r="K45" s="114">
        <v>-156</v>
      </c>
      <c r="L45" s="116">
        <v>-8.14621409921671</v>
      </c>
    </row>
    <row r="46" spans="1:12" s="110" customFormat="1" ht="15" customHeight="1" x14ac:dyDescent="0.2">
      <c r="A46" s="123"/>
      <c r="B46" s="124"/>
      <c r="C46" s="260" t="s">
        <v>107</v>
      </c>
      <c r="D46" s="261"/>
      <c r="E46" s="125">
        <v>66.016228748068002</v>
      </c>
      <c r="F46" s="143">
        <v>3417</v>
      </c>
      <c r="G46" s="144">
        <v>3677</v>
      </c>
      <c r="H46" s="144">
        <v>3611</v>
      </c>
      <c r="I46" s="144">
        <v>3637</v>
      </c>
      <c r="J46" s="145">
        <v>3650</v>
      </c>
      <c r="K46" s="144">
        <v>-233</v>
      </c>
      <c r="L46" s="146">
        <v>-6.3835616438356162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19800</v>
      </c>
      <c r="E11" s="114">
        <v>20725</v>
      </c>
      <c r="F11" s="114">
        <v>20527</v>
      </c>
      <c r="G11" s="114">
        <v>20557</v>
      </c>
      <c r="H11" s="140">
        <v>20266</v>
      </c>
      <c r="I11" s="115">
        <v>-466</v>
      </c>
      <c r="J11" s="116">
        <v>-2.299417744004737</v>
      </c>
    </row>
    <row r="12" spans="1:15" s="110" customFormat="1" ht="24.95" customHeight="1" x14ac:dyDescent="0.2">
      <c r="A12" s="193" t="s">
        <v>132</v>
      </c>
      <c r="B12" s="194" t="s">
        <v>133</v>
      </c>
      <c r="C12" s="113">
        <v>0.52020202020202022</v>
      </c>
      <c r="D12" s="115">
        <v>103</v>
      </c>
      <c r="E12" s="114">
        <v>114</v>
      </c>
      <c r="F12" s="114">
        <v>116</v>
      </c>
      <c r="G12" s="114">
        <v>115</v>
      </c>
      <c r="H12" s="140">
        <v>105</v>
      </c>
      <c r="I12" s="115">
        <v>-2</v>
      </c>
      <c r="J12" s="116">
        <v>-1.9047619047619047</v>
      </c>
    </row>
    <row r="13" spans="1:15" s="110" customFormat="1" ht="24.95" customHeight="1" x14ac:dyDescent="0.2">
      <c r="A13" s="193" t="s">
        <v>134</v>
      </c>
      <c r="B13" s="199" t="s">
        <v>214</v>
      </c>
      <c r="C13" s="113">
        <v>0.26767676767676768</v>
      </c>
      <c r="D13" s="115">
        <v>53</v>
      </c>
      <c r="E13" s="114">
        <v>57</v>
      </c>
      <c r="F13" s="114">
        <v>53</v>
      </c>
      <c r="G13" s="114">
        <v>49</v>
      </c>
      <c r="H13" s="140">
        <v>47</v>
      </c>
      <c r="I13" s="115">
        <v>6</v>
      </c>
      <c r="J13" s="116">
        <v>12.76595744680851</v>
      </c>
    </row>
    <row r="14" spans="1:15" s="287" customFormat="1" ht="24.95" customHeight="1" x14ac:dyDescent="0.2">
      <c r="A14" s="193" t="s">
        <v>215</v>
      </c>
      <c r="B14" s="199" t="s">
        <v>137</v>
      </c>
      <c r="C14" s="113">
        <v>4.1515151515151514</v>
      </c>
      <c r="D14" s="115">
        <v>822</v>
      </c>
      <c r="E14" s="114">
        <v>850</v>
      </c>
      <c r="F14" s="114">
        <v>836</v>
      </c>
      <c r="G14" s="114">
        <v>864</v>
      </c>
      <c r="H14" s="140">
        <v>855</v>
      </c>
      <c r="I14" s="115">
        <v>-33</v>
      </c>
      <c r="J14" s="116">
        <v>-3.8596491228070176</v>
      </c>
      <c r="K14" s="110"/>
      <c r="L14" s="110"/>
      <c r="M14" s="110"/>
      <c r="N14" s="110"/>
      <c r="O14" s="110"/>
    </row>
    <row r="15" spans="1:15" s="110" customFormat="1" ht="24.95" customHeight="1" x14ac:dyDescent="0.2">
      <c r="A15" s="193" t="s">
        <v>216</v>
      </c>
      <c r="B15" s="199" t="s">
        <v>217</v>
      </c>
      <c r="C15" s="113">
        <v>1.5808080808080809</v>
      </c>
      <c r="D15" s="115">
        <v>313</v>
      </c>
      <c r="E15" s="114">
        <v>328</v>
      </c>
      <c r="F15" s="114">
        <v>307</v>
      </c>
      <c r="G15" s="114">
        <v>321</v>
      </c>
      <c r="H15" s="140">
        <v>327</v>
      </c>
      <c r="I15" s="115">
        <v>-14</v>
      </c>
      <c r="J15" s="116">
        <v>-4.2813455657492359</v>
      </c>
    </row>
    <row r="16" spans="1:15" s="287" customFormat="1" ht="24.95" customHeight="1" x14ac:dyDescent="0.2">
      <c r="A16" s="193" t="s">
        <v>218</v>
      </c>
      <c r="B16" s="199" t="s">
        <v>141</v>
      </c>
      <c r="C16" s="113">
        <v>2.095959595959596</v>
      </c>
      <c r="D16" s="115">
        <v>415</v>
      </c>
      <c r="E16" s="114">
        <v>419</v>
      </c>
      <c r="F16" s="114">
        <v>419</v>
      </c>
      <c r="G16" s="114">
        <v>431</v>
      </c>
      <c r="H16" s="140">
        <v>423</v>
      </c>
      <c r="I16" s="115">
        <v>-8</v>
      </c>
      <c r="J16" s="116">
        <v>-1.8912529550827424</v>
      </c>
      <c r="K16" s="110"/>
      <c r="L16" s="110"/>
      <c r="M16" s="110"/>
      <c r="N16" s="110"/>
      <c r="O16" s="110"/>
    </row>
    <row r="17" spans="1:15" s="110" customFormat="1" ht="24.95" customHeight="1" x14ac:dyDescent="0.2">
      <c r="A17" s="193" t="s">
        <v>142</v>
      </c>
      <c r="B17" s="199" t="s">
        <v>220</v>
      </c>
      <c r="C17" s="113">
        <v>0.47474747474747475</v>
      </c>
      <c r="D17" s="115">
        <v>94</v>
      </c>
      <c r="E17" s="114">
        <v>103</v>
      </c>
      <c r="F17" s="114">
        <v>110</v>
      </c>
      <c r="G17" s="114">
        <v>112</v>
      </c>
      <c r="H17" s="140">
        <v>105</v>
      </c>
      <c r="I17" s="115">
        <v>-11</v>
      </c>
      <c r="J17" s="116">
        <v>-10.476190476190476</v>
      </c>
    </row>
    <row r="18" spans="1:15" s="287" customFormat="1" ht="24.95" customHeight="1" x14ac:dyDescent="0.2">
      <c r="A18" s="201" t="s">
        <v>144</v>
      </c>
      <c r="B18" s="202" t="s">
        <v>145</v>
      </c>
      <c r="C18" s="113">
        <v>3.0757575757575757</v>
      </c>
      <c r="D18" s="115">
        <v>609</v>
      </c>
      <c r="E18" s="114">
        <v>626</v>
      </c>
      <c r="F18" s="114">
        <v>640</v>
      </c>
      <c r="G18" s="114">
        <v>665</v>
      </c>
      <c r="H18" s="140">
        <v>639</v>
      </c>
      <c r="I18" s="115">
        <v>-30</v>
      </c>
      <c r="J18" s="116">
        <v>-4.694835680751174</v>
      </c>
      <c r="K18" s="110"/>
      <c r="L18" s="110"/>
      <c r="M18" s="110"/>
      <c r="N18" s="110"/>
      <c r="O18" s="110"/>
    </row>
    <row r="19" spans="1:15" s="110" customFormat="1" ht="24.95" customHeight="1" x14ac:dyDescent="0.2">
      <c r="A19" s="193" t="s">
        <v>146</v>
      </c>
      <c r="B19" s="199" t="s">
        <v>147</v>
      </c>
      <c r="C19" s="113">
        <v>17.494949494949495</v>
      </c>
      <c r="D19" s="115">
        <v>3464</v>
      </c>
      <c r="E19" s="114">
        <v>3555</v>
      </c>
      <c r="F19" s="114">
        <v>3441</v>
      </c>
      <c r="G19" s="114">
        <v>3405</v>
      </c>
      <c r="H19" s="140">
        <v>3351</v>
      </c>
      <c r="I19" s="115">
        <v>113</v>
      </c>
      <c r="J19" s="116">
        <v>3.3721277230677411</v>
      </c>
    </row>
    <row r="20" spans="1:15" s="287" customFormat="1" ht="24.95" customHeight="1" x14ac:dyDescent="0.2">
      <c r="A20" s="193" t="s">
        <v>148</v>
      </c>
      <c r="B20" s="199" t="s">
        <v>149</v>
      </c>
      <c r="C20" s="113">
        <v>5.0656565656565657</v>
      </c>
      <c r="D20" s="115">
        <v>1003</v>
      </c>
      <c r="E20" s="114">
        <v>1035</v>
      </c>
      <c r="F20" s="114">
        <v>1041</v>
      </c>
      <c r="G20" s="114">
        <v>1054</v>
      </c>
      <c r="H20" s="140">
        <v>1061</v>
      </c>
      <c r="I20" s="115">
        <v>-58</v>
      </c>
      <c r="J20" s="116">
        <v>-5.4665409990574929</v>
      </c>
      <c r="K20" s="110"/>
      <c r="L20" s="110"/>
      <c r="M20" s="110"/>
      <c r="N20" s="110"/>
      <c r="O20" s="110"/>
    </row>
    <row r="21" spans="1:15" s="110" customFormat="1" ht="24.95" customHeight="1" x14ac:dyDescent="0.2">
      <c r="A21" s="201" t="s">
        <v>150</v>
      </c>
      <c r="B21" s="202" t="s">
        <v>151</v>
      </c>
      <c r="C21" s="113">
        <v>11.247474747474747</v>
      </c>
      <c r="D21" s="115">
        <v>2227</v>
      </c>
      <c r="E21" s="114">
        <v>2542</v>
      </c>
      <c r="F21" s="114">
        <v>2561</v>
      </c>
      <c r="G21" s="114">
        <v>2533</v>
      </c>
      <c r="H21" s="140">
        <v>2509</v>
      </c>
      <c r="I21" s="115">
        <v>-282</v>
      </c>
      <c r="J21" s="116">
        <v>-11.239537664408131</v>
      </c>
    </row>
    <row r="22" spans="1:15" s="110" customFormat="1" ht="24.95" customHeight="1" x14ac:dyDescent="0.2">
      <c r="A22" s="201" t="s">
        <v>152</v>
      </c>
      <c r="B22" s="199" t="s">
        <v>153</v>
      </c>
      <c r="C22" s="113">
        <v>1.1414141414141414</v>
      </c>
      <c r="D22" s="115">
        <v>226</v>
      </c>
      <c r="E22" s="114">
        <v>225</v>
      </c>
      <c r="F22" s="114">
        <v>236</v>
      </c>
      <c r="G22" s="114">
        <v>246</v>
      </c>
      <c r="H22" s="140">
        <v>259</v>
      </c>
      <c r="I22" s="115">
        <v>-33</v>
      </c>
      <c r="J22" s="116">
        <v>-12.741312741312742</v>
      </c>
    </row>
    <row r="23" spans="1:15" s="110" customFormat="1" ht="24.95" customHeight="1" x14ac:dyDescent="0.2">
      <c r="A23" s="193" t="s">
        <v>154</v>
      </c>
      <c r="B23" s="199" t="s">
        <v>155</v>
      </c>
      <c r="C23" s="113">
        <v>0.73232323232323238</v>
      </c>
      <c r="D23" s="115">
        <v>145</v>
      </c>
      <c r="E23" s="114">
        <v>141</v>
      </c>
      <c r="F23" s="114">
        <v>147</v>
      </c>
      <c r="G23" s="114">
        <v>142</v>
      </c>
      <c r="H23" s="140">
        <v>145</v>
      </c>
      <c r="I23" s="115">
        <v>0</v>
      </c>
      <c r="J23" s="116">
        <v>0</v>
      </c>
    </row>
    <row r="24" spans="1:15" s="110" customFormat="1" ht="24.95" customHeight="1" x14ac:dyDescent="0.2">
      <c r="A24" s="193" t="s">
        <v>156</v>
      </c>
      <c r="B24" s="199" t="s">
        <v>221</v>
      </c>
      <c r="C24" s="113">
        <v>11.8989898989899</v>
      </c>
      <c r="D24" s="115">
        <v>2356</v>
      </c>
      <c r="E24" s="114">
        <v>2547</v>
      </c>
      <c r="F24" s="114">
        <v>2405</v>
      </c>
      <c r="G24" s="114">
        <v>2399</v>
      </c>
      <c r="H24" s="140">
        <v>2411</v>
      </c>
      <c r="I24" s="115">
        <v>-55</v>
      </c>
      <c r="J24" s="116">
        <v>-2.2812111157196182</v>
      </c>
    </row>
    <row r="25" spans="1:15" s="110" customFormat="1" ht="24.95" customHeight="1" x14ac:dyDescent="0.2">
      <c r="A25" s="193" t="s">
        <v>222</v>
      </c>
      <c r="B25" s="204" t="s">
        <v>159</v>
      </c>
      <c r="C25" s="113">
        <v>14.005050505050505</v>
      </c>
      <c r="D25" s="115">
        <v>2773</v>
      </c>
      <c r="E25" s="114">
        <v>2751</v>
      </c>
      <c r="F25" s="114">
        <v>2810</v>
      </c>
      <c r="G25" s="114">
        <v>2798</v>
      </c>
      <c r="H25" s="140">
        <v>2770</v>
      </c>
      <c r="I25" s="115">
        <v>3</v>
      </c>
      <c r="J25" s="116">
        <v>0.10830324909747292</v>
      </c>
    </row>
    <row r="26" spans="1:15" s="110" customFormat="1" ht="24.95" customHeight="1" x14ac:dyDescent="0.2">
      <c r="A26" s="201">
        <v>782.78300000000002</v>
      </c>
      <c r="B26" s="203" t="s">
        <v>160</v>
      </c>
      <c r="C26" s="113">
        <v>0.3383838383838384</v>
      </c>
      <c r="D26" s="115">
        <v>67</v>
      </c>
      <c r="E26" s="114">
        <v>57</v>
      </c>
      <c r="F26" s="114">
        <v>63</v>
      </c>
      <c r="G26" s="114">
        <v>65</v>
      </c>
      <c r="H26" s="140">
        <v>79</v>
      </c>
      <c r="I26" s="115">
        <v>-12</v>
      </c>
      <c r="J26" s="116">
        <v>-15.189873417721518</v>
      </c>
    </row>
    <row r="27" spans="1:15" s="110" customFormat="1" ht="24.95" customHeight="1" x14ac:dyDescent="0.2">
      <c r="A27" s="193" t="s">
        <v>161</v>
      </c>
      <c r="B27" s="199" t="s">
        <v>162</v>
      </c>
      <c r="C27" s="113">
        <v>0.16666666666666666</v>
      </c>
      <c r="D27" s="115">
        <v>33</v>
      </c>
      <c r="E27" s="114">
        <v>33</v>
      </c>
      <c r="F27" s="114">
        <v>34</v>
      </c>
      <c r="G27" s="114">
        <v>32</v>
      </c>
      <c r="H27" s="140">
        <v>38</v>
      </c>
      <c r="I27" s="115">
        <v>-5</v>
      </c>
      <c r="J27" s="116">
        <v>-13.157894736842104</v>
      </c>
    </row>
    <row r="28" spans="1:15" s="110" customFormat="1" ht="24.95" customHeight="1" x14ac:dyDescent="0.2">
      <c r="A28" s="193" t="s">
        <v>163</v>
      </c>
      <c r="B28" s="199" t="s">
        <v>164</v>
      </c>
      <c r="C28" s="113">
        <v>2.9848484848484849</v>
      </c>
      <c r="D28" s="115">
        <v>591</v>
      </c>
      <c r="E28" s="114">
        <v>705</v>
      </c>
      <c r="F28" s="114">
        <v>628</v>
      </c>
      <c r="G28" s="114">
        <v>665</v>
      </c>
      <c r="H28" s="140">
        <v>588</v>
      </c>
      <c r="I28" s="115">
        <v>3</v>
      </c>
      <c r="J28" s="116">
        <v>0.51020408163265307</v>
      </c>
    </row>
    <row r="29" spans="1:15" s="110" customFormat="1" ht="24.95" customHeight="1" x14ac:dyDescent="0.2">
      <c r="A29" s="193">
        <v>86</v>
      </c>
      <c r="B29" s="199" t="s">
        <v>165</v>
      </c>
      <c r="C29" s="113">
        <v>7.7020202020202024</v>
      </c>
      <c r="D29" s="115">
        <v>1525</v>
      </c>
      <c r="E29" s="114">
        <v>1529</v>
      </c>
      <c r="F29" s="114">
        <v>1494</v>
      </c>
      <c r="G29" s="114">
        <v>1488</v>
      </c>
      <c r="H29" s="140">
        <v>1481</v>
      </c>
      <c r="I29" s="115">
        <v>44</v>
      </c>
      <c r="J29" s="116">
        <v>2.9709655638082375</v>
      </c>
    </row>
    <row r="30" spans="1:15" s="110" customFormat="1" ht="24.95" customHeight="1" x14ac:dyDescent="0.2">
      <c r="A30" s="193">
        <v>87.88</v>
      </c>
      <c r="B30" s="204" t="s">
        <v>166</v>
      </c>
      <c r="C30" s="113">
        <v>5.1313131313131315</v>
      </c>
      <c r="D30" s="115">
        <v>1016</v>
      </c>
      <c r="E30" s="114">
        <v>1017</v>
      </c>
      <c r="F30" s="114">
        <v>1011</v>
      </c>
      <c r="G30" s="114">
        <v>1036</v>
      </c>
      <c r="H30" s="140">
        <v>982</v>
      </c>
      <c r="I30" s="115">
        <v>34</v>
      </c>
      <c r="J30" s="116">
        <v>3.4623217922606924</v>
      </c>
    </row>
    <row r="31" spans="1:15" s="110" customFormat="1" ht="24.95" customHeight="1" x14ac:dyDescent="0.2">
      <c r="A31" s="193" t="s">
        <v>167</v>
      </c>
      <c r="B31" s="199" t="s">
        <v>168</v>
      </c>
      <c r="C31" s="113">
        <v>14.070707070707071</v>
      </c>
      <c r="D31" s="115">
        <v>2786</v>
      </c>
      <c r="E31" s="114">
        <v>2941</v>
      </c>
      <c r="F31" s="114">
        <v>3011</v>
      </c>
      <c r="G31" s="114">
        <v>3000</v>
      </c>
      <c r="H31" s="140">
        <v>2945</v>
      </c>
      <c r="I31" s="115">
        <v>-159</v>
      </c>
      <c r="J31" s="116">
        <v>-5.3989813242784379</v>
      </c>
    </row>
    <row r="32" spans="1:15" s="110" customFormat="1" ht="24.95" customHeight="1" x14ac:dyDescent="0.2">
      <c r="A32" s="193"/>
      <c r="B32" s="204" t="s">
        <v>169</v>
      </c>
      <c r="C32" s="113" t="s">
        <v>513</v>
      </c>
      <c r="D32" s="115" t="s">
        <v>513</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0.52020202020202022</v>
      </c>
      <c r="D34" s="115">
        <v>103</v>
      </c>
      <c r="E34" s="114">
        <v>114</v>
      </c>
      <c r="F34" s="114">
        <v>116</v>
      </c>
      <c r="G34" s="114">
        <v>115</v>
      </c>
      <c r="H34" s="140">
        <v>105</v>
      </c>
      <c r="I34" s="115">
        <v>-2</v>
      </c>
      <c r="J34" s="116">
        <v>-1.9047619047619047</v>
      </c>
    </row>
    <row r="35" spans="1:10" s="110" customFormat="1" ht="24.95" customHeight="1" x14ac:dyDescent="0.2">
      <c r="A35" s="292" t="s">
        <v>171</v>
      </c>
      <c r="B35" s="293" t="s">
        <v>172</v>
      </c>
      <c r="C35" s="113">
        <v>7.4949494949494948</v>
      </c>
      <c r="D35" s="115">
        <v>1484</v>
      </c>
      <c r="E35" s="114">
        <v>1533</v>
      </c>
      <c r="F35" s="114">
        <v>1529</v>
      </c>
      <c r="G35" s="114">
        <v>1578</v>
      </c>
      <c r="H35" s="140">
        <v>1541</v>
      </c>
      <c r="I35" s="115">
        <v>-57</v>
      </c>
      <c r="J35" s="116">
        <v>-3.6988968202465933</v>
      </c>
    </row>
    <row r="36" spans="1:10" s="110" customFormat="1" ht="24.95" customHeight="1" x14ac:dyDescent="0.2">
      <c r="A36" s="294" t="s">
        <v>173</v>
      </c>
      <c r="B36" s="295" t="s">
        <v>174</v>
      </c>
      <c r="C36" s="125">
        <v>91.979797979797979</v>
      </c>
      <c r="D36" s="143">
        <v>18212</v>
      </c>
      <c r="E36" s="144">
        <v>19078</v>
      </c>
      <c r="F36" s="144">
        <v>18882</v>
      </c>
      <c r="G36" s="144">
        <v>18863</v>
      </c>
      <c r="H36" s="145">
        <v>18619</v>
      </c>
      <c r="I36" s="143">
        <v>-407</v>
      </c>
      <c r="J36" s="146">
        <v>-2.1859390944733872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19800</v>
      </c>
      <c r="F11" s="264">
        <v>20725</v>
      </c>
      <c r="G11" s="264">
        <v>20527</v>
      </c>
      <c r="H11" s="264">
        <v>20557</v>
      </c>
      <c r="I11" s="265">
        <v>20266</v>
      </c>
      <c r="J11" s="263">
        <v>-466</v>
      </c>
      <c r="K11" s="266">
        <v>-2.299417744004737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43.287878787878789</v>
      </c>
      <c r="E13" s="115">
        <v>8571</v>
      </c>
      <c r="F13" s="114">
        <v>8950</v>
      </c>
      <c r="G13" s="114">
        <v>8899</v>
      </c>
      <c r="H13" s="114">
        <v>8959</v>
      </c>
      <c r="I13" s="140">
        <v>8790</v>
      </c>
      <c r="J13" s="115">
        <v>-219</v>
      </c>
      <c r="K13" s="116">
        <v>-2.4914675767918091</v>
      </c>
    </row>
    <row r="14" spans="1:15" ht="15.95" customHeight="1" x14ac:dyDescent="0.2">
      <c r="A14" s="306" t="s">
        <v>230</v>
      </c>
      <c r="B14" s="307"/>
      <c r="C14" s="308"/>
      <c r="D14" s="113">
        <v>42.31818181818182</v>
      </c>
      <c r="E14" s="115">
        <v>8379</v>
      </c>
      <c r="F14" s="114">
        <v>8761</v>
      </c>
      <c r="G14" s="114">
        <v>8721</v>
      </c>
      <c r="H14" s="114">
        <v>8681</v>
      </c>
      <c r="I14" s="140">
        <v>8620</v>
      </c>
      <c r="J14" s="115">
        <v>-241</v>
      </c>
      <c r="K14" s="116">
        <v>-2.7958236658932716</v>
      </c>
    </row>
    <row r="15" spans="1:15" ht="15.95" customHeight="1" x14ac:dyDescent="0.2">
      <c r="A15" s="306" t="s">
        <v>231</v>
      </c>
      <c r="B15" s="307"/>
      <c r="C15" s="308"/>
      <c r="D15" s="113">
        <v>5.6313131313131315</v>
      </c>
      <c r="E15" s="115">
        <v>1115</v>
      </c>
      <c r="F15" s="114">
        <v>1129</v>
      </c>
      <c r="G15" s="114">
        <v>1079</v>
      </c>
      <c r="H15" s="114">
        <v>1051</v>
      </c>
      <c r="I15" s="140">
        <v>1079</v>
      </c>
      <c r="J15" s="115">
        <v>36</v>
      </c>
      <c r="K15" s="116">
        <v>3.3364226135310471</v>
      </c>
    </row>
    <row r="16" spans="1:15" ht="15.95" customHeight="1" x14ac:dyDescent="0.2">
      <c r="A16" s="306" t="s">
        <v>232</v>
      </c>
      <c r="B16" s="307"/>
      <c r="C16" s="308"/>
      <c r="D16" s="113">
        <v>3.2626262626262625</v>
      </c>
      <c r="E16" s="115">
        <v>646</v>
      </c>
      <c r="F16" s="114">
        <v>738</v>
      </c>
      <c r="G16" s="114">
        <v>674</v>
      </c>
      <c r="H16" s="114">
        <v>703</v>
      </c>
      <c r="I16" s="140">
        <v>632</v>
      </c>
      <c r="J16" s="115">
        <v>14</v>
      </c>
      <c r="K16" s="116">
        <v>2.2151898734177213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0.56565656565656564</v>
      </c>
      <c r="E18" s="115">
        <v>112</v>
      </c>
      <c r="F18" s="114">
        <v>108</v>
      </c>
      <c r="G18" s="114">
        <v>122</v>
      </c>
      <c r="H18" s="114">
        <v>101</v>
      </c>
      <c r="I18" s="140">
        <v>101</v>
      </c>
      <c r="J18" s="115">
        <v>11</v>
      </c>
      <c r="K18" s="116">
        <v>10.891089108910892</v>
      </c>
    </row>
    <row r="19" spans="1:11" ht="14.1" customHeight="1" x14ac:dyDescent="0.2">
      <c r="A19" s="306" t="s">
        <v>235</v>
      </c>
      <c r="B19" s="307" t="s">
        <v>236</v>
      </c>
      <c r="C19" s="308"/>
      <c r="D19" s="113">
        <v>0.28282828282828282</v>
      </c>
      <c r="E19" s="115">
        <v>56</v>
      </c>
      <c r="F19" s="114">
        <v>54</v>
      </c>
      <c r="G19" s="114">
        <v>64</v>
      </c>
      <c r="H19" s="114">
        <v>53</v>
      </c>
      <c r="I19" s="140">
        <v>52</v>
      </c>
      <c r="J19" s="115">
        <v>4</v>
      </c>
      <c r="K19" s="116">
        <v>7.6923076923076925</v>
      </c>
    </row>
    <row r="20" spans="1:11" ht="14.1" customHeight="1" x14ac:dyDescent="0.2">
      <c r="A20" s="306">
        <v>12</v>
      </c>
      <c r="B20" s="307" t="s">
        <v>237</v>
      </c>
      <c r="C20" s="308"/>
      <c r="D20" s="113">
        <v>1.0757575757575757</v>
      </c>
      <c r="E20" s="115">
        <v>213</v>
      </c>
      <c r="F20" s="114">
        <v>231</v>
      </c>
      <c r="G20" s="114">
        <v>259</v>
      </c>
      <c r="H20" s="114">
        <v>264</v>
      </c>
      <c r="I20" s="140">
        <v>254</v>
      </c>
      <c r="J20" s="115">
        <v>-41</v>
      </c>
      <c r="K20" s="116">
        <v>-16.141732283464567</v>
      </c>
    </row>
    <row r="21" spans="1:11" ht="14.1" customHeight="1" x14ac:dyDescent="0.2">
      <c r="A21" s="306">
        <v>21</v>
      </c>
      <c r="B21" s="307" t="s">
        <v>238</v>
      </c>
      <c r="C21" s="308"/>
      <c r="D21" s="113">
        <v>3.0303030303030304E-2</v>
      </c>
      <c r="E21" s="115">
        <v>6</v>
      </c>
      <c r="F21" s="114">
        <v>8</v>
      </c>
      <c r="G21" s="114">
        <v>7</v>
      </c>
      <c r="H21" s="114">
        <v>6</v>
      </c>
      <c r="I21" s="140" t="s">
        <v>513</v>
      </c>
      <c r="J21" s="115" t="s">
        <v>513</v>
      </c>
      <c r="K21" s="116" t="s">
        <v>513</v>
      </c>
    </row>
    <row r="22" spans="1:11" ht="14.1" customHeight="1" x14ac:dyDescent="0.2">
      <c r="A22" s="306">
        <v>22</v>
      </c>
      <c r="B22" s="307" t="s">
        <v>239</v>
      </c>
      <c r="C22" s="308"/>
      <c r="D22" s="113">
        <v>0.22727272727272727</v>
      </c>
      <c r="E22" s="115">
        <v>45</v>
      </c>
      <c r="F22" s="114">
        <v>56</v>
      </c>
      <c r="G22" s="114">
        <v>51</v>
      </c>
      <c r="H22" s="114">
        <v>53</v>
      </c>
      <c r="I22" s="140">
        <v>60</v>
      </c>
      <c r="J22" s="115">
        <v>-15</v>
      </c>
      <c r="K22" s="116">
        <v>-25</v>
      </c>
    </row>
    <row r="23" spans="1:11" ht="14.1" customHeight="1" x14ac:dyDescent="0.2">
      <c r="A23" s="306">
        <v>23</v>
      </c>
      <c r="B23" s="307" t="s">
        <v>240</v>
      </c>
      <c r="C23" s="308"/>
      <c r="D23" s="113">
        <v>0.36363636363636365</v>
      </c>
      <c r="E23" s="115">
        <v>72</v>
      </c>
      <c r="F23" s="114">
        <v>71</v>
      </c>
      <c r="G23" s="114">
        <v>67</v>
      </c>
      <c r="H23" s="114">
        <v>71</v>
      </c>
      <c r="I23" s="140">
        <v>70</v>
      </c>
      <c r="J23" s="115">
        <v>2</v>
      </c>
      <c r="K23" s="116">
        <v>2.8571428571428572</v>
      </c>
    </row>
    <row r="24" spans="1:11" ht="14.1" customHeight="1" x14ac:dyDescent="0.2">
      <c r="A24" s="306">
        <v>24</v>
      </c>
      <c r="B24" s="307" t="s">
        <v>241</v>
      </c>
      <c r="C24" s="308"/>
      <c r="D24" s="113">
        <v>0.56060606060606055</v>
      </c>
      <c r="E24" s="115">
        <v>111</v>
      </c>
      <c r="F24" s="114">
        <v>101</v>
      </c>
      <c r="G24" s="114">
        <v>113</v>
      </c>
      <c r="H24" s="114">
        <v>110</v>
      </c>
      <c r="I24" s="140">
        <v>115</v>
      </c>
      <c r="J24" s="115">
        <v>-4</v>
      </c>
      <c r="K24" s="116">
        <v>-3.4782608695652173</v>
      </c>
    </row>
    <row r="25" spans="1:11" ht="14.1" customHeight="1" x14ac:dyDescent="0.2">
      <c r="A25" s="306">
        <v>25</v>
      </c>
      <c r="B25" s="307" t="s">
        <v>242</v>
      </c>
      <c r="C25" s="308"/>
      <c r="D25" s="113">
        <v>0.95454545454545459</v>
      </c>
      <c r="E25" s="115">
        <v>189</v>
      </c>
      <c r="F25" s="114">
        <v>212</v>
      </c>
      <c r="G25" s="114">
        <v>207</v>
      </c>
      <c r="H25" s="114">
        <v>211</v>
      </c>
      <c r="I25" s="140">
        <v>196</v>
      </c>
      <c r="J25" s="115">
        <v>-7</v>
      </c>
      <c r="K25" s="116">
        <v>-3.5714285714285716</v>
      </c>
    </row>
    <row r="26" spans="1:11" ht="14.1" customHeight="1" x14ac:dyDescent="0.2">
      <c r="A26" s="306">
        <v>26</v>
      </c>
      <c r="B26" s="307" t="s">
        <v>243</v>
      </c>
      <c r="C26" s="308"/>
      <c r="D26" s="113">
        <v>0.66161616161616166</v>
      </c>
      <c r="E26" s="115">
        <v>131</v>
      </c>
      <c r="F26" s="114">
        <v>128</v>
      </c>
      <c r="G26" s="114">
        <v>127</v>
      </c>
      <c r="H26" s="114">
        <v>127</v>
      </c>
      <c r="I26" s="140">
        <v>120</v>
      </c>
      <c r="J26" s="115">
        <v>11</v>
      </c>
      <c r="K26" s="116">
        <v>9.1666666666666661</v>
      </c>
    </row>
    <row r="27" spans="1:11" ht="14.1" customHeight="1" x14ac:dyDescent="0.2">
      <c r="A27" s="306">
        <v>27</v>
      </c>
      <c r="B27" s="307" t="s">
        <v>244</v>
      </c>
      <c r="C27" s="308"/>
      <c r="D27" s="113">
        <v>0.30808080808080807</v>
      </c>
      <c r="E27" s="115">
        <v>61</v>
      </c>
      <c r="F27" s="114">
        <v>65</v>
      </c>
      <c r="G27" s="114">
        <v>66</v>
      </c>
      <c r="H27" s="114">
        <v>69</v>
      </c>
      <c r="I27" s="140">
        <v>66</v>
      </c>
      <c r="J27" s="115">
        <v>-5</v>
      </c>
      <c r="K27" s="116">
        <v>-7.5757575757575761</v>
      </c>
    </row>
    <row r="28" spans="1:11" ht="14.1" customHeight="1" x14ac:dyDescent="0.2">
      <c r="A28" s="306">
        <v>28</v>
      </c>
      <c r="B28" s="307" t="s">
        <v>245</v>
      </c>
      <c r="C28" s="308"/>
      <c r="D28" s="113">
        <v>0.57070707070707072</v>
      </c>
      <c r="E28" s="115">
        <v>113</v>
      </c>
      <c r="F28" s="114">
        <v>112</v>
      </c>
      <c r="G28" s="114">
        <v>106</v>
      </c>
      <c r="H28" s="114">
        <v>107</v>
      </c>
      <c r="I28" s="140">
        <v>107</v>
      </c>
      <c r="J28" s="115">
        <v>6</v>
      </c>
      <c r="K28" s="116">
        <v>5.6074766355140184</v>
      </c>
    </row>
    <row r="29" spans="1:11" ht="14.1" customHeight="1" x14ac:dyDescent="0.2">
      <c r="A29" s="306">
        <v>29</v>
      </c>
      <c r="B29" s="307" t="s">
        <v>246</v>
      </c>
      <c r="C29" s="308"/>
      <c r="D29" s="113">
        <v>2.5454545454545454</v>
      </c>
      <c r="E29" s="115">
        <v>504</v>
      </c>
      <c r="F29" s="114">
        <v>614</v>
      </c>
      <c r="G29" s="114">
        <v>619</v>
      </c>
      <c r="H29" s="114">
        <v>618</v>
      </c>
      <c r="I29" s="140">
        <v>634</v>
      </c>
      <c r="J29" s="115">
        <v>-130</v>
      </c>
      <c r="K29" s="116">
        <v>-20.504731861198739</v>
      </c>
    </row>
    <row r="30" spans="1:11" ht="14.1" customHeight="1" x14ac:dyDescent="0.2">
      <c r="A30" s="306" t="s">
        <v>247</v>
      </c>
      <c r="B30" s="307" t="s">
        <v>248</v>
      </c>
      <c r="C30" s="308"/>
      <c r="D30" s="113">
        <v>0.35353535353535354</v>
      </c>
      <c r="E30" s="115">
        <v>70</v>
      </c>
      <c r="F30" s="114">
        <v>83</v>
      </c>
      <c r="G30" s="114">
        <v>69</v>
      </c>
      <c r="H30" s="114">
        <v>68</v>
      </c>
      <c r="I30" s="140">
        <v>68</v>
      </c>
      <c r="J30" s="115">
        <v>2</v>
      </c>
      <c r="K30" s="116">
        <v>2.9411764705882355</v>
      </c>
    </row>
    <row r="31" spans="1:11" ht="14.1" customHeight="1" x14ac:dyDescent="0.2">
      <c r="A31" s="306" t="s">
        <v>249</v>
      </c>
      <c r="B31" s="307" t="s">
        <v>250</v>
      </c>
      <c r="C31" s="308"/>
      <c r="D31" s="113">
        <v>2.191919191919192</v>
      </c>
      <c r="E31" s="115">
        <v>434</v>
      </c>
      <c r="F31" s="114">
        <v>531</v>
      </c>
      <c r="G31" s="114">
        <v>550</v>
      </c>
      <c r="H31" s="114">
        <v>550</v>
      </c>
      <c r="I31" s="140">
        <v>566</v>
      </c>
      <c r="J31" s="115">
        <v>-132</v>
      </c>
      <c r="K31" s="116">
        <v>-23.32155477031802</v>
      </c>
    </row>
    <row r="32" spans="1:11" ht="14.1" customHeight="1" x14ac:dyDescent="0.2">
      <c r="A32" s="306">
        <v>31</v>
      </c>
      <c r="B32" s="307" t="s">
        <v>251</v>
      </c>
      <c r="C32" s="308"/>
      <c r="D32" s="113">
        <v>0.15656565656565657</v>
      </c>
      <c r="E32" s="115">
        <v>31</v>
      </c>
      <c r="F32" s="114">
        <v>32</v>
      </c>
      <c r="G32" s="114">
        <v>31</v>
      </c>
      <c r="H32" s="114">
        <v>32</v>
      </c>
      <c r="I32" s="140">
        <v>35</v>
      </c>
      <c r="J32" s="115">
        <v>-4</v>
      </c>
      <c r="K32" s="116">
        <v>-11.428571428571429</v>
      </c>
    </row>
    <row r="33" spans="1:11" ht="14.1" customHeight="1" x14ac:dyDescent="0.2">
      <c r="A33" s="306">
        <v>32</v>
      </c>
      <c r="B33" s="307" t="s">
        <v>252</v>
      </c>
      <c r="C33" s="308"/>
      <c r="D33" s="113">
        <v>0.59595959595959591</v>
      </c>
      <c r="E33" s="115">
        <v>118</v>
      </c>
      <c r="F33" s="114">
        <v>125</v>
      </c>
      <c r="G33" s="114">
        <v>128</v>
      </c>
      <c r="H33" s="114">
        <v>118</v>
      </c>
      <c r="I33" s="140">
        <v>113</v>
      </c>
      <c r="J33" s="115">
        <v>5</v>
      </c>
      <c r="K33" s="116">
        <v>4.4247787610619467</v>
      </c>
    </row>
    <row r="34" spans="1:11" ht="14.1" customHeight="1" x14ac:dyDescent="0.2">
      <c r="A34" s="306">
        <v>33</v>
      </c>
      <c r="B34" s="307" t="s">
        <v>253</v>
      </c>
      <c r="C34" s="308"/>
      <c r="D34" s="113">
        <v>0.35858585858585856</v>
      </c>
      <c r="E34" s="115">
        <v>71</v>
      </c>
      <c r="F34" s="114">
        <v>74</v>
      </c>
      <c r="G34" s="114">
        <v>77</v>
      </c>
      <c r="H34" s="114">
        <v>82</v>
      </c>
      <c r="I34" s="140">
        <v>88</v>
      </c>
      <c r="J34" s="115">
        <v>-17</v>
      </c>
      <c r="K34" s="116">
        <v>-19.318181818181817</v>
      </c>
    </row>
    <row r="35" spans="1:11" ht="14.1" customHeight="1" x14ac:dyDescent="0.2">
      <c r="A35" s="306">
        <v>34</v>
      </c>
      <c r="B35" s="307" t="s">
        <v>254</v>
      </c>
      <c r="C35" s="308"/>
      <c r="D35" s="113">
        <v>4.7424242424242422</v>
      </c>
      <c r="E35" s="115">
        <v>939</v>
      </c>
      <c r="F35" s="114">
        <v>950</v>
      </c>
      <c r="G35" s="114">
        <v>971</v>
      </c>
      <c r="H35" s="114">
        <v>945</v>
      </c>
      <c r="I35" s="140">
        <v>950</v>
      </c>
      <c r="J35" s="115">
        <v>-11</v>
      </c>
      <c r="K35" s="116">
        <v>-1.1578947368421053</v>
      </c>
    </row>
    <row r="36" spans="1:11" ht="14.1" customHeight="1" x14ac:dyDescent="0.2">
      <c r="A36" s="306">
        <v>41</v>
      </c>
      <c r="B36" s="307" t="s">
        <v>255</v>
      </c>
      <c r="C36" s="308"/>
      <c r="D36" s="113">
        <v>0.5252525252525253</v>
      </c>
      <c r="E36" s="115">
        <v>104</v>
      </c>
      <c r="F36" s="114">
        <v>115</v>
      </c>
      <c r="G36" s="114">
        <v>118</v>
      </c>
      <c r="H36" s="114">
        <v>120</v>
      </c>
      <c r="I36" s="140">
        <v>120</v>
      </c>
      <c r="J36" s="115">
        <v>-16</v>
      </c>
      <c r="K36" s="116">
        <v>-13.333333333333334</v>
      </c>
    </row>
    <row r="37" spans="1:11" ht="14.1" customHeight="1" x14ac:dyDescent="0.2">
      <c r="A37" s="306">
        <v>42</v>
      </c>
      <c r="B37" s="307" t="s">
        <v>256</v>
      </c>
      <c r="C37" s="308"/>
      <c r="D37" s="113" t="s">
        <v>513</v>
      </c>
      <c r="E37" s="115" t="s">
        <v>513</v>
      </c>
      <c r="F37" s="114" t="s">
        <v>513</v>
      </c>
      <c r="G37" s="114" t="s">
        <v>513</v>
      </c>
      <c r="H37" s="114" t="s">
        <v>513</v>
      </c>
      <c r="I37" s="140">
        <v>3</v>
      </c>
      <c r="J37" s="115" t="s">
        <v>513</v>
      </c>
      <c r="K37" s="116" t="s">
        <v>513</v>
      </c>
    </row>
    <row r="38" spans="1:11" ht="14.1" customHeight="1" x14ac:dyDescent="0.2">
      <c r="A38" s="306">
        <v>43</v>
      </c>
      <c r="B38" s="307" t="s">
        <v>257</v>
      </c>
      <c r="C38" s="308"/>
      <c r="D38" s="113">
        <v>0.49494949494949497</v>
      </c>
      <c r="E38" s="115">
        <v>98</v>
      </c>
      <c r="F38" s="114">
        <v>93</v>
      </c>
      <c r="G38" s="114">
        <v>96</v>
      </c>
      <c r="H38" s="114">
        <v>99</v>
      </c>
      <c r="I38" s="140">
        <v>87</v>
      </c>
      <c r="J38" s="115">
        <v>11</v>
      </c>
      <c r="K38" s="116">
        <v>12.64367816091954</v>
      </c>
    </row>
    <row r="39" spans="1:11" ht="14.1" customHeight="1" x14ac:dyDescent="0.2">
      <c r="A39" s="306">
        <v>51</v>
      </c>
      <c r="B39" s="307" t="s">
        <v>258</v>
      </c>
      <c r="C39" s="308"/>
      <c r="D39" s="113">
        <v>5.308080808080808</v>
      </c>
      <c r="E39" s="115">
        <v>1051</v>
      </c>
      <c r="F39" s="114">
        <v>1236</v>
      </c>
      <c r="G39" s="114">
        <v>1095</v>
      </c>
      <c r="H39" s="114">
        <v>1135</v>
      </c>
      <c r="I39" s="140">
        <v>1149</v>
      </c>
      <c r="J39" s="115">
        <v>-98</v>
      </c>
      <c r="K39" s="116">
        <v>-8.529155787641427</v>
      </c>
    </row>
    <row r="40" spans="1:11" ht="14.1" customHeight="1" x14ac:dyDescent="0.2">
      <c r="A40" s="306" t="s">
        <v>259</v>
      </c>
      <c r="B40" s="307" t="s">
        <v>260</v>
      </c>
      <c r="C40" s="308"/>
      <c r="D40" s="113">
        <v>5.191919191919192</v>
      </c>
      <c r="E40" s="115">
        <v>1028</v>
      </c>
      <c r="F40" s="114">
        <v>1209</v>
      </c>
      <c r="G40" s="114">
        <v>1070</v>
      </c>
      <c r="H40" s="114">
        <v>1112</v>
      </c>
      <c r="I40" s="140">
        <v>1128</v>
      </c>
      <c r="J40" s="115">
        <v>-100</v>
      </c>
      <c r="K40" s="116">
        <v>-8.8652482269503547</v>
      </c>
    </row>
    <row r="41" spans="1:11" ht="14.1" customHeight="1" x14ac:dyDescent="0.2">
      <c r="A41" s="306"/>
      <c r="B41" s="307" t="s">
        <v>261</v>
      </c>
      <c r="C41" s="308"/>
      <c r="D41" s="113">
        <v>2.8989898989898988</v>
      </c>
      <c r="E41" s="115">
        <v>574</v>
      </c>
      <c r="F41" s="114">
        <v>749</v>
      </c>
      <c r="G41" s="114">
        <v>613</v>
      </c>
      <c r="H41" s="114">
        <v>641</v>
      </c>
      <c r="I41" s="140">
        <v>663</v>
      </c>
      <c r="J41" s="115">
        <v>-89</v>
      </c>
      <c r="K41" s="116">
        <v>-13.423831070889895</v>
      </c>
    </row>
    <row r="42" spans="1:11" ht="14.1" customHeight="1" x14ac:dyDescent="0.2">
      <c r="A42" s="306">
        <v>52</v>
      </c>
      <c r="B42" s="307" t="s">
        <v>262</v>
      </c>
      <c r="C42" s="308"/>
      <c r="D42" s="113">
        <v>4.7222222222222223</v>
      </c>
      <c r="E42" s="115">
        <v>935</v>
      </c>
      <c r="F42" s="114">
        <v>951</v>
      </c>
      <c r="G42" s="114">
        <v>940</v>
      </c>
      <c r="H42" s="114">
        <v>917</v>
      </c>
      <c r="I42" s="140">
        <v>903</v>
      </c>
      <c r="J42" s="115">
        <v>32</v>
      </c>
      <c r="K42" s="116">
        <v>3.5437430786267994</v>
      </c>
    </row>
    <row r="43" spans="1:11" ht="14.1" customHeight="1" x14ac:dyDescent="0.2">
      <c r="A43" s="306" t="s">
        <v>263</v>
      </c>
      <c r="B43" s="307" t="s">
        <v>264</v>
      </c>
      <c r="C43" s="308"/>
      <c r="D43" s="113">
        <v>4.5757575757575761</v>
      </c>
      <c r="E43" s="115">
        <v>906</v>
      </c>
      <c r="F43" s="114">
        <v>920</v>
      </c>
      <c r="G43" s="114">
        <v>909</v>
      </c>
      <c r="H43" s="114">
        <v>886</v>
      </c>
      <c r="I43" s="140">
        <v>874</v>
      </c>
      <c r="J43" s="115">
        <v>32</v>
      </c>
      <c r="K43" s="116">
        <v>3.6613272311212817</v>
      </c>
    </row>
    <row r="44" spans="1:11" ht="14.1" customHeight="1" x14ac:dyDescent="0.2">
      <c r="A44" s="306">
        <v>53</v>
      </c>
      <c r="B44" s="307" t="s">
        <v>265</v>
      </c>
      <c r="C44" s="308"/>
      <c r="D44" s="113">
        <v>1.0454545454545454</v>
      </c>
      <c r="E44" s="115">
        <v>207</v>
      </c>
      <c r="F44" s="114">
        <v>218</v>
      </c>
      <c r="G44" s="114">
        <v>245</v>
      </c>
      <c r="H44" s="114">
        <v>246</v>
      </c>
      <c r="I44" s="140">
        <v>226</v>
      </c>
      <c r="J44" s="115">
        <v>-19</v>
      </c>
      <c r="K44" s="116">
        <v>-8.4070796460176993</v>
      </c>
    </row>
    <row r="45" spans="1:11" ht="14.1" customHeight="1" x14ac:dyDescent="0.2">
      <c r="A45" s="306" t="s">
        <v>266</v>
      </c>
      <c r="B45" s="307" t="s">
        <v>267</v>
      </c>
      <c r="C45" s="308"/>
      <c r="D45" s="113">
        <v>1.0353535353535352</v>
      </c>
      <c r="E45" s="115">
        <v>205</v>
      </c>
      <c r="F45" s="114">
        <v>215</v>
      </c>
      <c r="G45" s="114">
        <v>242</v>
      </c>
      <c r="H45" s="114">
        <v>243</v>
      </c>
      <c r="I45" s="140">
        <v>223</v>
      </c>
      <c r="J45" s="115">
        <v>-18</v>
      </c>
      <c r="K45" s="116">
        <v>-8.071748878923767</v>
      </c>
    </row>
    <row r="46" spans="1:11" ht="14.1" customHeight="1" x14ac:dyDescent="0.2">
      <c r="A46" s="306">
        <v>54</v>
      </c>
      <c r="B46" s="307" t="s">
        <v>268</v>
      </c>
      <c r="C46" s="308"/>
      <c r="D46" s="113">
        <v>19.242424242424242</v>
      </c>
      <c r="E46" s="115">
        <v>3810</v>
      </c>
      <c r="F46" s="114">
        <v>3779</v>
      </c>
      <c r="G46" s="114">
        <v>3787</v>
      </c>
      <c r="H46" s="114">
        <v>3787</v>
      </c>
      <c r="I46" s="140">
        <v>3691</v>
      </c>
      <c r="J46" s="115">
        <v>119</v>
      </c>
      <c r="K46" s="116">
        <v>3.2240585207260906</v>
      </c>
    </row>
    <row r="47" spans="1:11" ht="14.1" customHeight="1" x14ac:dyDescent="0.2">
      <c r="A47" s="306">
        <v>61</v>
      </c>
      <c r="B47" s="307" t="s">
        <v>269</v>
      </c>
      <c r="C47" s="308"/>
      <c r="D47" s="113">
        <v>0.79797979797979801</v>
      </c>
      <c r="E47" s="115">
        <v>158</v>
      </c>
      <c r="F47" s="114">
        <v>169</v>
      </c>
      <c r="G47" s="114">
        <v>161</v>
      </c>
      <c r="H47" s="114">
        <v>153</v>
      </c>
      <c r="I47" s="140">
        <v>160</v>
      </c>
      <c r="J47" s="115">
        <v>-2</v>
      </c>
      <c r="K47" s="116">
        <v>-1.25</v>
      </c>
    </row>
    <row r="48" spans="1:11" ht="14.1" customHeight="1" x14ac:dyDescent="0.2">
      <c r="A48" s="306">
        <v>62</v>
      </c>
      <c r="B48" s="307" t="s">
        <v>270</v>
      </c>
      <c r="C48" s="308"/>
      <c r="D48" s="113">
        <v>10.732323232323232</v>
      </c>
      <c r="E48" s="115">
        <v>2125</v>
      </c>
      <c r="F48" s="114">
        <v>2225</v>
      </c>
      <c r="G48" s="114">
        <v>2141</v>
      </c>
      <c r="H48" s="114">
        <v>2125</v>
      </c>
      <c r="I48" s="140">
        <v>2103</v>
      </c>
      <c r="J48" s="115">
        <v>22</v>
      </c>
      <c r="K48" s="116">
        <v>1.0461245839277222</v>
      </c>
    </row>
    <row r="49" spans="1:11" ht="14.1" customHeight="1" x14ac:dyDescent="0.2">
      <c r="A49" s="306">
        <v>63</v>
      </c>
      <c r="B49" s="307" t="s">
        <v>271</v>
      </c>
      <c r="C49" s="308"/>
      <c r="D49" s="113">
        <v>9.2272727272727266</v>
      </c>
      <c r="E49" s="115">
        <v>1827</v>
      </c>
      <c r="F49" s="114">
        <v>2015</v>
      </c>
      <c r="G49" s="114">
        <v>2075</v>
      </c>
      <c r="H49" s="114">
        <v>2066</v>
      </c>
      <c r="I49" s="140">
        <v>2052</v>
      </c>
      <c r="J49" s="115">
        <v>-225</v>
      </c>
      <c r="K49" s="116">
        <v>-10.964912280701755</v>
      </c>
    </row>
    <row r="50" spans="1:11" ht="14.1" customHeight="1" x14ac:dyDescent="0.2">
      <c r="A50" s="306" t="s">
        <v>272</v>
      </c>
      <c r="B50" s="307" t="s">
        <v>273</v>
      </c>
      <c r="C50" s="308"/>
      <c r="D50" s="113">
        <v>0.29292929292929293</v>
      </c>
      <c r="E50" s="115">
        <v>58</v>
      </c>
      <c r="F50" s="114">
        <v>67</v>
      </c>
      <c r="G50" s="114">
        <v>72</v>
      </c>
      <c r="H50" s="114">
        <v>76</v>
      </c>
      <c r="I50" s="140">
        <v>81</v>
      </c>
      <c r="J50" s="115">
        <v>-23</v>
      </c>
      <c r="K50" s="116">
        <v>-28.395061728395063</v>
      </c>
    </row>
    <row r="51" spans="1:11" ht="14.1" customHeight="1" x14ac:dyDescent="0.2">
      <c r="A51" s="306" t="s">
        <v>274</v>
      </c>
      <c r="B51" s="307" t="s">
        <v>275</v>
      </c>
      <c r="C51" s="308"/>
      <c r="D51" s="113">
        <v>8.1060606060606055</v>
      </c>
      <c r="E51" s="115">
        <v>1605</v>
      </c>
      <c r="F51" s="114">
        <v>1773</v>
      </c>
      <c r="G51" s="114">
        <v>1800</v>
      </c>
      <c r="H51" s="114">
        <v>1782</v>
      </c>
      <c r="I51" s="140">
        <v>1750</v>
      </c>
      <c r="J51" s="115">
        <v>-145</v>
      </c>
      <c r="K51" s="116">
        <v>-8.2857142857142865</v>
      </c>
    </row>
    <row r="52" spans="1:11" ht="14.1" customHeight="1" x14ac:dyDescent="0.2">
      <c r="A52" s="306">
        <v>71</v>
      </c>
      <c r="B52" s="307" t="s">
        <v>276</v>
      </c>
      <c r="C52" s="308"/>
      <c r="D52" s="113">
        <v>12.429292929292929</v>
      </c>
      <c r="E52" s="115">
        <v>2461</v>
      </c>
      <c r="F52" s="114">
        <v>2475</v>
      </c>
      <c r="G52" s="114">
        <v>2480</v>
      </c>
      <c r="H52" s="114">
        <v>2506</v>
      </c>
      <c r="I52" s="140">
        <v>2512</v>
      </c>
      <c r="J52" s="115">
        <v>-51</v>
      </c>
      <c r="K52" s="116">
        <v>-2.0302547770700636</v>
      </c>
    </row>
    <row r="53" spans="1:11" ht="14.1" customHeight="1" x14ac:dyDescent="0.2">
      <c r="A53" s="306" t="s">
        <v>277</v>
      </c>
      <c r="B53" s="307" t="s">
        <v>278</v>
      </c>
      <c r="C53" s="308"/>
      <c r="D53" s="113">
        <v>1.1414141414141414</v>
      </c>
      <c r="E53" s="115">
        <v>226</v>
      </c>
      <c r="F53" s="114">
        <v>228</v>
      </c>
      <c r="G53" s="114">
        <v>221</v>
      </c>
      <c r="H53" s="114">
        <v>221</v>
      </c>
      <c r="I53" s="140">
        <v>225</v>
      </c>
      <c r="J53" s="115">
        <v>1</v>
      </c>
      <c r="K53" s="116">
        <v>0.44444444444444442</v>
      </c>
    </row>
    <row r="54" spans="1:11" ht="14.1" customHeight="1" x14ac:dyDescent="0.2">
      <c r="A54" s="306" t="s">
        <v>279</v>
      </c>
      <c r="B54" s="307" t="s">
        <v>280</v>
      </c>
      <c r="C54" s="308"/>
      <c r="D54" s="113">
        <v>10.924242424242424</v>
      </c>
      <c r="E54" s="115">
        <v>2163</v>
      </c>
      <c r="F54" s="114">
        <v>2177</v>
      </c>
      <c r="G54" s="114">
        <v>2188</v>
      </c>
      <c r="H54" s="114">
        <v>2214</v>
      </c>
      <c r="I54" s="140">
        <v>2221</v>
      </c>
      <c r="J54" s="115">
        <v>-58</v>
      </c>
      <c r="K54" s="116">
        <v>-2.6114362899594776</v>
      </c>
    </row>
    <row r="55" spans="1:11" ht="14.1" customHeight="1" x14ac:dyDescent="0.2">
      <c r="A55" s="306">
        <v>72</v>
      </c>
      <c r="B55" s="307" t="s">
        <v>281</v>
      </c>
      <c r="C55" s="308"/>
      <c r="D55" s="113">
        <v>1.3737373737373737</v>
      </c>
      <c r="E55" s="115">
        <v>272</v>
      </c>
      <c r="F55" s="114">
        <v>271</v>
      </c>
      <c r="G55" s="114">
        <v>279</v>
      </c>
      <c r="H55" s="114">
        <v>281</v>
      </c>
      <c r="I55" s="140">
        <v>283</v>
      </c>
      <c r="J55" s="115">
        <v>-11</v>
      </c>
      <c r="K55" s="116">
        <v>-3.8869257950530036</v>
      </c>
    </row>
    <row r="56" spans="1:11" ht="14.1" customHeight="1" x14ac:dyDescent="0.2">
      <c r="A56" s="306" t="s">
        <v>282</v>
      </c>
      <c r="B56" s="307" t="s">
        <v>283</v>
      </c>
      <c r="C56" s="308"/>
      <c r="D56" s="113">
        <v>0.15151515151515152</v>
      </c>
      <c r="E56" s="115">
        <v>30</v>
      </c>
      <c r="F56" s="114">
        <v>33</v>
      </c>
      <c r="G56" s="114">
        <v>35</v>
      </c>
      <c r="H56" s="114">
        <v>34</v>
      </c>
      <c r="I56" s="140">
        <v>34</v>
      </c>
      <c r="J56" s="115">
        <v>-4</v>
      </c>
      <c r="K56" s="116">
        <v>-11.764705882352942</v>
      </c>
    </row>
    <row r="57" spans="1:11" ht="14.1" customHeight="1" x14ac:dyDescent="0.2">
      <c r="A57" s="306" t="s">
        <v>284</v>
      </c>
      <c r="B57" s="307" t="s">
        <v>285</v>
      </c>
      <c r="C57" s="308"/>
      <c r="D57" s="113">
        <v>0.8232323232323232</v>
      </c>
      <c r="E57" s="115">
        <v>163</v>
      </c>
      <c r="F57" s="114">
        <v>153</v>
      </c>
      <c r="G57" s="114">
        <v>157</v>
      </c>
      <c r="H57" s="114">
        <v>160</v>
      </c>
      <c r="I57" s="140">
        <v>164</v>
      </c>
      <c r="J57" s="115">
        <v>-1</v>
      </c>
      <c r="K57" s="116">
        <v>-0.6097560975609756</v>
      </c>
    </row>
    <row r="58" spans="1:11" ht="14.1" customHeight="1" x14ac:dyDescent="0.2">
      <c r="A58" s="306">
        <v>73</v>
      </c>
      <c r="B58" s="307" t="s">
        <v>286</v>
      </c>
      <c r="C58" s="308"/>
      <c r="D58" s="113">
        <v>0.98989898989898994</v>
      </c>
      <c r="E58" s="115">
        <v>196</v>
      </c>
      <c r="F58" s="114">
        <v>194</v>
      </c>
      <c r="G58" s="114">
        <v>188</v>
      </c>
      <c r="H58" s="114">
        <v>183</v>
      </c>
      <c r="I58" s="140">
        <v>184</v>
      </c>
      <c r="J58" s="115">
        <v>12</v>
      </c>
      <c r="K58" s="116">
        <v>6.5217391304347823</v>
      </c>
    </row>
    <row r="59" spans="1:11" ht="14.1" customHeight="1" x14ac:dyDescent="0.2">
      <c r="A59" s="306" t="s">
        <v>287</v>
      </c>
      <c r="B59" s="307" t="s">
        <v>288</v>
      </c>
      <c r="C59" s="308"/>
      <c r="D59" s="113">
        <v>0.70202020202020199</v>
      </c>
      <c r="E59" s="115">
        <v>139</v>
      </c>
      <c r="F59" s="114">
        <v>138</v>
      </c>
      <c r="G59" s="114">
        <v>135</v>
      </c>
      <c r="H59" s="114">
        <v>128</v>
      </c>
      <c r="I59" s="140">
        <v>127</v>
      </c>
      <c r="J59" s="115">
        <v>12</v>
      </c>
      <c r="K59" s="116">
        <v>9.4488188976377945</v>
      </c>
    </row>
    <row r="60" spans="1:11" ht="14.1" customHeight="1" x14ac:dyDescent="0.2">
      <c r="A60" s="306">
        <v>81</v>
      </c>
      <c r="B60" s="307" t="s">
        <v>289</v>
      </c>
      <c r="C60" s="308"/>
      <c r="D60" s="113">
        <v>4.7424242424242422</v>
      </c>
      <c r="E60" s="115">
        <v>939</v>
      </c>
      <c r="F60" s="114">
        <v>953</v>
      </c>
      <c r="G60" s="114">
        <v>923</v>
      </c>
      <c r="H60" s="114">
        <v>925</v>
      </c>
      <c r="I60" s="140">
        <v>898</v>
      </c>
      <c r="J60" s="115">
        <v>41</v>
      </c>
      <c r="K60" s="116">
        <v>4.5657015590200443</v>
      </c>
    </row>
    <row r="61" spans="1:11" ht="14.1" customHeight="1" x14ac:dyDescent="0.2">
      <c r="A61" s="306" t="s">
        <v>290</v>
      </c>
      <c r="B61" s="307" t="s">
        <v>291</v>
      </c>
      <c r="C61" s="308"/>
      <c r="D61" s="113">
        <v>1.6666666666666667</v>
      </c>
      <c r="E61" s="115">
        <v>330</v>
      </c>
      <c r="F61" s="114">
        <v>327</v>
      </c>
      <c r="G61" s="114">
        <v>326</v>
      </c>
      <c r="H61" s="114">
        <v>339</v>
      </c>
      <c r="I61" s="140">
        <v>327</v>
      </c>
      <c r="J61" s="115">
        <v>3</v>
      </c>
      <c r="K61" s="116">
        <v>0.91743119266055051</v>
      </c>
    </row>
    <row r="62" spans="1:11" ht="14.1" customHeight="1" x14ac:dyDescent="0.2">
      <c r="A62" s="306" t="s">
        <v>292</v>
      </c>
      <c r="B62" s="307" t="s">
        <v>293</v>
      </c>
      <c r="C62" s="308"/>
      <c r="D62" s="113">
        <v>1.3333333333333333</v>
      </c>
      <c r="E62" s="115">
        <v>264</v>
      </c>
      <c r="F62" s="114">
        <v>265</v>
      </c>
      <c r="G62" s="114">
        <v>254</v>
      </c>
      <c r="H62" s="114">
        <v>258</v>
      </c>
      <c r="I62" s="140">
        <v>229</v>
      </c>
      <c r="J62" s="115">
        <v>35</v>
      </c>
      <c r="K62" s="116">
        <v>15.283842794759826</v>
      </c>
    </row>
    <row r="63" spans="1:11" ht="14.1" customHeight="1" x14ac:dyDescent="0.2">
      <c r="A63" s="306"/>
      <c r="B63" s="307" t="s">
        <v>294</v>
      </c>
      <c r="C63" s="308"/>
      <c r="D63" s="113">
        <v>1.1313131313131313</v>
      </c>
      <c r="E63" s="115">
        <v>224</v>
      </c>
      <c r="F63" s="114">
        <v>224</v>
      </c>
      <c r="G63" s="114">
        <v>220</v>
      </c>
      <c r="H63" s="114">
        <v>226</v>
      </c>
      <c r="I63" s="140">
        <v>201</v>
      </c>
      <c r="J63" s="115">
        <v>23</v>
      </c>
      <c r="K63" s="116">
        <v>11.442786069651742</v>
      </c>
    </row>
    <row r="64" spans="1:11" ht="14.1" customHeight="1" x14ac:dyDescent="0.2">
      <c r="A64" s="306" t="s">
        <v>295</v>
      </c>
      <c r="B64" s="307" t="s">
        <v>296</v>
      </c>
      <c r="C64" s="308"/>
      <c r="D64" s="113">
        <v>0.15656565656565657</v>
      </c>
      <c r="E64" s="115">
        <v>31</v>
      </c>
      <c r="F64" s="114">
        <v>30</v>
      </c>
      <c r="G64" s="114">
        <v>28</v>
      </c>
      <c r="H64" s="114">
        <v>29</v>
      </c>
      <c r="I64" s="140">
        <v>26</v>
      </c>
      <c r="J64" s="115">
        <v>5</v>
      </c>
      <c r="K64" s="116">
        <v>19.23076923076923</v>
      </c>
    </row>
    <row r="65" spans="1:11" ht="14.1" customHeight="1" x14ac:dyDescent="0.2">
      <c r="A65" s="306" t="s">
        <v>297</v>
      </c>
      <c r="B65" s="307" t="s">
        <v>298</v>
      </c>
      <c r="C65" s="308"/>
      <c r="D65" s="113">
        <v>0.98484848484848486</v>
      </c>
      <c r="E65" s="115">
        <v>195</v>
      </c>
      <c r="F65" s="114">
        <v>201</v>
      </c>
      <c r="G65" s="114">
        <v>192</v>
      </c>
      <c r="H65" s="114">
        <v>187</v>
      </c>
      <c r="I65" s="140">
        <v>206</v>
      </c>
      <c r="J65" s="115">
        <v>-11</v>
      </c>
      <c r="K65" s="116">
        <v>-5.3398058252427187</v>
      </c>
    </row>
    <row r="66" spans="1:11" ht="14.1" customHeight="1" x14ac:dyDescent="0.2">
      <c r="A66" s="306">
        <v>82</v>
      </c>
      <c r="B66" s="307" t="s">
        <v>299</v>
      </c>
      <c r="C66" s="308"/>
      <c r="D66" s="113">
        <v>2.5454545454545454</v>
      </c>
      <c r="E66" s="115">
        <v>504</v>
      </c>
      <c r="F66" s="114">
        <v>552</v>
      </c>
      <c r="G66" s="114">
        <v>538</v>
      </c>
      <c r="H66" s="114">
        <v>541</v>
      </c>
      <c r="I66" s="140">
        <v>510</v>
      </c>
      <c r="J66" s="115">
        <v>-6</v>
      </c>
      <c r="K66" s="116">
        <v>-1.1764705882352942</v>
      </c>
    </row>
    <row r="67" spans="1:11" ht="14.1" customHeight="1" x14ac:dyDescent="0.2">
      <c r="A67" s="306" t="s">
        <v>300</v>
      </c>
      <c r="B67" s="307" t="s">
        <v>301</v>
      </c>
      <c r="C67" s="308"/>
      <c r="D67" s="113">
        <v>1.1666666666666667</v>
      </c>
      <c r="E67" s="115">
        <v>231</v>
      </c>
      <c r="F67" s="114">
        <v>238</v>
      </c>
      <c r="G67" s="114">
        <v>235</v>
      </c>
      <c r="H67" s="114">
        <v>242</v>
      </c>
      <c r="I67" s="140">
        <v>229</v>
      </c>
      <c r="J67" s="115">
        <v>2</v>
      </c>
      <c r="K67" s="116">
        <v>0.8733624454148472</v>
      </c>
    </row>
    <row r="68" spans="1:11" ht="14.1" customHeight="1" x14ac:dyDescent="0.2">
      <c r="A68" s="306" t="s">
        <v>302</v>
      </c>
      <c r="B68" s="307" t="s">
        <v>303</v>
      </c>
      <c r="C68" s="308"/>
      <c r="D68" s="113">
        <v>0.89393939393939392</v>
      </c>
      <c r="E68" s="115">
        <v>177</v>
      </c>
      <c r="F68" s="114">
        <v>213</v>
      </c>
      <c r="G68" s="114">
        <v>208</v>
      </c>
      <c r="H68" s="114">
        <v>199</v>
      </c>
      <c r="I68" s="140">
        <v>187</v>
      </c>
      <c r="J68" s="115">
        <v>-10</v>
      </c>
      <c r="K68" s="116">
        <v>-5.3475935828877006</v>
      </c>
    </row>
    <row r="69" spans="1:11" ht="14.1" customHeight="1" x14ac:dyDescent="0.2">
      <c r="A69" s="306">
        <v>83</v>
      </c>
      <c r="B69" s="307" t="s">
        <v>304</v>
      </c>
      <c r="C69" s="308"/>
      <c r="D69" s="113">
        <v>3.2323232323232323</v>
      </c>
      <c r="E69" s="115">
        <v>640</v>
      </c>
      <c r="F69" s="114">
        <v>655</v>
      </c>
      <c r="G69" s="114">
        <v>659</v>
      </c>
      <c r="H69" s="114">
        <v>650</v>
      </c>
      <c r="I69" s="140">
        <v>637</v>
      </c>
      <c r="J69" s="115">
        <v>3</v>
      </c>
      <c r="K69" s="116">
        <v>0.47095761381475665</v>
      </c>
    </row>
    <row r="70" spans="1:11" ht="14.1" customHeight="1" x14ac:dyDescent="0.2">
      <c r="A70" s="306" t="s">
        <v>305</v>
      </c>
      <c r="B70" s="307" t="s">
        <v>306</v>
      </c>
      <c r="C70" s="308"/>
      <c r="D70" s="113">
        <v>1.8383838383838385</v>
      </c>
      <c r="E70" s="115">
        <v>364</v>
      </c>
      <c r="F70" s="114">
        <v>367</v>
      </c>
      <c r="G70" s="114">
        <v>363</v>
      </c>
      <c r="H70" s="114">
        <v>367</v>
      </c>
      <c r="I70" s="140">
        <v>360</v>
      </c>
      <c r="J70" s="115">
        <v>4</v>
      </c>
      <c r="K70" s="116">
        <v>1.1111111111111112</v>
      </c>
    </row>
    <row r="71" spans="1:11" ht="14.1" customHeight="1" x14ac:dyDescent="0.2">
      <c r="A71" s="306"/>
      <c r="B71" s="307" t="s">
        <v>307</v>
      </c>
      <c r="C71" s="308"/>
      <c r="D71" s="113">
        <v>1.2171717171717171</v>
      </c>
      <c r="E71" s="115">
        <v>241</v>
      </c>
      <c r="F71" s="114">
        <v>278</v>
      </c>
      <c r="G71" s="114">
        <v>278</v>
      </c>
      <c r="H71" s="114">
        <v>285</v>
      </c>
      <c r="I71" s="140">
        <v>279</v>
      </c>
      <c r="J71" s="115">
        <v>-38</v>
      </c>
      <c r="K71" s="116">
        <v>-13.620071684587813</v>
      </c>
    </row>
    <row r="72" spans="1:11" ht="14.1" customHeight="1" x14ac:dyDescent="0.2">
      <c r="A72" s="306">
        <v>84</v>
      </c>
      <c r="B72" s="307" t="s">
        <v>308</v>
      </c>
      <c r="C72" s="308"/>
      <c r="D72" s="113">
        <v>2.1313131313131315</v>
      </c>
      <c r="E72" s="115">
        <v>422</v>
      </c>
      <c r="F72" s="114">
        <v>538</v>
      </c>
      <c r="G72" s="114">
        <v>457</v>
      </c>
      <c r="H72" s="114">
        <v>502</v>
      </c>
      <c r="I72" s="140">
        <v>451</v>
      </c>
      <c r="J72" s="115">
        <v>-29</v>
      </c>
      <c r="K72" s="116">
        <v>-6.4301552106430151</v>
      </c>
    </row>
    <row r="73" spans="1:11" ht="14.1" customHeight="1" x14ac:dyDescent="0.2">
      <c r="A73" s="306" t="s">
        <v>309</v>
      </c>
      <c r="B73" s="307" t="s">
        <v>310</v>
      </c>
      <c r="C73" s="308"/>
      <c r="D73" s="113">
        <v>0.16666666666666666</v>
      </c>
      <c r="E73" s="115">
        <v>33</v>
      </c>
      <c r="F73" s="114">
        <v>35</v>
      </c>
      <c r="G73" s="114">
        <v>35</v>
      </c>
      <c r="H73" s="114">
        <v>35</v>
      </c>
      <c r="I73" s="140">
        <v>34</v>
      </c>
      <c r="J73" s="115">
        <v>-1</v>
      </c>
      <c r="K73" s="116">
        <v>-2.9411764705882355</v>
      </c>
    </row>
    <row r="74" spans="1:11" ht="14.1" customHeight="1" x14ac:dyDescent="0.2">
      <c r="A74" s="306" t="s">
        <v>311</v>
      </c>
      <c r="B74" s="307" t="s">
        <v>312</v>
      </c>
      <c r="C74" s="308"/>
      <c r="D74" s="113">
        <v>4.0404040404040407E-2</v>
      </c>
      <c r="E74" s="115">
        <v>8</v>
      </c>
      <c r="F74" s="114">
        <v>6</v>
      </c>
      <c r="G74" s="114">
        <v>8</v>
      </c>
      <c r="H74" s="114">
        <v>7</v>
      </c>
      <c r="I74" s="140">
        <v>8</v>
      </c>
      <c r="J74" s="115">
        <v>0</v>
      </c>
      <c r="K74" s="116">
        <v>0</v>
      </c>
    </row>
    <row r="75" spans="1:11" ht="14.1" customHeight="1" x14ac:dyDescent="0.2">
      <c r="A75" s="306" t="s">
        <v>313</v>
      </c>
      <c r="B75" s="307" t="s">
        <v>314</v>
      </c>
      <c r="C75" s="308"/>
      <c r="D75" s="113">
        <v>5.0505050505050504E-2</v>
      </c>
      <c r="E75" s="115">
        <v>10</v>
      </c>
      <c r="F75" s="114">
        <v>17</v>
      </c>
      <c r="G75" s="114">
        <v>15</v>
      </c>
      <c r="H75" s="114">
        <v>21</v>
      </c>
      <c r="I75" s="140">
        <v>12</v>
      </c>
      <c r="J75" s="115">
        <v>-2</v>
      </c>
      <c r="K75" s="116">
        <v>-16.666666666666668</v>
      </c>
    </row>
    <row r="76" spans="1:11" ht="14.1" customHeight="1" x14ac:dyDescent="0.2">
      <c r="A76" s="306">
        <v>91</v>
      </c>
      <c r="B76" s="307" t="s">
        <v>315</v>
      </c>
      <c r="C76" s="308"/>
      <c r="D76" s="113">
        <v>0.3888888888888889</v>
      </c>
      <c r="E76" s="115">
        <v>77</v>
      </c>
      <c r="F76" s="114">
        <v>71</v>
      </c>
      <c r="G76" s="114">
        <v>72</v>
      </c>
      <c r="H76" s="114">
        <v>68</v>
      </c>
      <c r="I76" s="140">
        <v>67</v>
      </c>
      <c r="J76" s="115">
        <v>10</v>
      </c>
      <c r="K76" s="116">
        <v>14.925373134328359</v>
      </c>
    </row>
    <row r="77" spans="1:11" ht="14.1" customHeight="1" x14ac:dyDescent="0.2">
      <c r="A77" s="306">
        <v>92</v>
      </c>
      <c r="B77" s="307" t="s">
        <v>316</v>
      </c>
      <c r="C77" s="308"/>
      <c r="D77" s="113">
        <v>0.2878787878787879</v>
      </c>
      <c r="E77" s="115">
        <v>57</v>
      </c>
      <c r="F77" s="114">
        <v>62</v>
      </c>
      <c r="G77" s="114">
        <v>61</v>
      </c>
      <c r="H77" s="114">
        <v>60</v>
      </c>
      <c r="I77" s="140">
        <v>58</v>
      </c>
      <c r="J77" s="115">
        <v>-1</v>
      </c>
      <c r="K77" s="116">
        <v>-1.7241379310344827</v>
      </c>
    </row>
    <row r="78" spans="1:11" ht="14.1" customHeight="1" x14ac:dyDescent="0.2">
      <c r="A78" s="306">
        <v>93</v>
      </c>
      <c r="B78" s="307" t="s">
        <v>317</v>
      </c>
      <c r="C78" s="308"/>
      <c r="D78" s="113">
        <v>0.10101010101010101</v>
      </c>
      <c r="E78" s="115">
        <v>20</v>
      </c>
      <c r="F78" s="114">
        <v>23</v>
      </c>
      <c r="G78" s="114">
        <v>23</v>
      </c>
      <c r="H78" s="114">
        <v>34</v>
      </c>
      <c r="I78" s="140">
        <v>33</v>
      </c>
      <c r="J78" s="115">
        <v>-13</v>
      </c>
      <c r="K78" s="116">
        <v>-39.393939393939391</v>
      </c>
    </row>
    <row r="79" spans="1:11" ht="14.1" customHeight="1" x14ac:dyDescent="0.2">
      <c r="A79" s="306">
        <v>94</v>
      </c>
      <c r="B79" s="307" t="s">
        <v>318</v>
      </c>
      <c r="C79" s="308"/>
      <c r="D79" s="113">
        <v>0.43939393939393939</v>
      </c>
      <c r="E79" s="115">
        <v>87</v>
      </c>
      <c r="F79" s="114">
        <v>92</v>
      </c>
      <c r="G79" s="114">
        <v>80</v>
      </c>
      <c r="H79" s="114">
        <v>79</v>
      </c>
      <c r="I79" s="140">
        <v>81</v>
      </c>
      <c r="J79" s="115">
        <v>6</v>
      </c>
      <c r="K79" s="116">
        <v>7.4074074074074074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5.5</v>
      </c>
      <c r="E81" s="143">
        <v>1089</v>
      </c>
      <c r="F81" s="144">
        <v>1147</v>
      </c>
      <c r="G81" s="144">
        <v>1154</v>
      </c>
      <c r="H81" s="144">
        <v>1163</v>
      </c>
      <c r="I81" s="145">
        <v>1145</v>
      </c>
      <c r="J81" s="143">
        <v>-56</v>
      </c>
      <c r="K81" s="146">
        <v>-4.890829694323144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8118</v>
      </c>
      <c r="G12" s="536">
        <v>7118</v>
      </c>
      <c r="H12" s="536">
        <v>10341</v>
      </c>
      <c r="I12" s="536">
        <v>6964</v>
      </c>
      <c r="J12" s="537">
        <v>7593</v>
      </c>
      <c r="K12" s="538">
        <v>525</v>
      </c>
      <c r="L12" s="349">
        <v>6.9142631370999608</v>
      </c>
    </row>
    <row r="13" spans="1:17" s="110" customFormat="1" ht="15" customHeight="1" x14ac:dyDescent="0.2">
      <c r="A13" s="350" t="s">
        <v>344</v>
      </c>
      <c r="B13" s="351" t="s">
        <v>345</v>
      </c>
      <c r="C13" s="347"/>
      <c r="D13" s="347"/>
      <c r="E13" s="348"/>
      <c r="F13" s="536">
        <v>5054</v>
      </c>
      <c r="G13" s="536">
        <v>4183</v>
      </c>
      <c r="H13" s="536">
        <v>6388</v>
      </c>
      <c r="I13" s="536">
        <v>4366</v>
      </c>
      <c r="J13" s="537">
        <v>4640</v>
      </c>
      <c r="K13" s="538">
        <v>414</v>
      </c>
      <c r="L13" s="349">
        <v>8.9224137931034484</v>
      </c>
    </row>
    <row r="14" spans="1:17" s="110" customFormat="1" ht="22.5" customHeight="1" x14ac:dyDescent="0.2">
      <c r="A14" s="350"/>
      <c r="B14" s="351" t="s">
        <v>346</v>
      </c>
      <c r="C14" s="347"/>
      <c r="D14" s="347"/>
      <c r="E14" s="348"/>
      <c r="F14" s="536">
        <v>3064</v>
      </c>
      <c r="G14" s="536">
        <v>2935</v>
      </c>
      <c r="H14" s="536">
        <v>3953</v>
      </c>
      <c r="I14" s="536">
        <v>2598</v>
      </c>
      <c r="J14" s="537">
        <v>2953</v>
      </c>
      <c r="K14" s="538">
        <v>111</v>
      </c>
      <c r="L14" s="349">
        <v>3.7588892651540804</v>
      </c>
    </row>
    <row r="15" spans="1:17" s="110" customFormat="1" ht="15" customHeight="1" x14ac:dyDescent="0.2">
      <c r="A15" s="350" t="s">
        <v>347</v>
      </c>
      <c r="B15" s="351" t="s">
        <v>108</v>
      </c>
      <c r="C15" s="347"/>
      <c r="D15" s="347"/>
      <c r="E15" s="348"/>
      <c r="F15" s="536">
        <v>1917</v>
      </c>
      <c r="G15" s="536">
        <v>1709</v>
      </c>
      <c r="H15" s="536">
        <v>3889</v>
      </c>
      <c r="I15" s="536">
        <v>1637</v>
      </c>
      <c r="J15" s="537">
        <v>1849</v>
      </c>
      <c r="K15" s="538">
        <v>68</v>
      </c>
      <c r="L15" s="349">
        <v>3.6776636019469984</v>
      </c>
    </row>
    <row r="16" spans="1:17" s="110" customFormat="1" ht="15" customHeight="1" x14ac:dyDescent="0.2">
      <c r="A16" s="350"/>
      <c r="B16" s="351" t="s">
        <v>109</v>
      </c>
      <c r="C16" s="347"/>
      <c r="D16" s="347"/>
      <c r="E16" s="348"/>
      <c r="F16" s="536">
        <v>5493</v>
      </c>
      <c r="G16" s="536">
        <v>4790</v>
      </c>
      <c r="H16" s="536">
        <v>5795</v>
      </c>
      <c r="I16" s="536">
        <v>4797</v>
      </c>
      <c r="J16" s="537">
        <v>5173</v>
      </c>
      <c r="K16" s="538">
        <v>320</v>
      </c>
      <c r="L16" s="349">
        <v>6.1859655905664024</v>
      </c>
    </row>
    <row r="17" spans="1:12" s="110" customFormat="1" ht="15" customHeight="1" x14ac:dyDescent="0.2">
      <c r="A17" s="350"/>
      <c r="B17" s="351" t="s">
        <v>110</v>
      </c>
      <c r="C17" s="347"/>
      <c r="D17" s="347"/>
      <c r="E17" s="348"/>
      <c r="F17" s="536">
        <v>649</v>
      </c>
      <c r="G17" s="536">
        <v>554</v>
      </c>
      <c r="H17" s="536">
        <v>581</v>
      </c>
      <c r="I17" s="536">
        <v>484</v>
      </c>
      <c r="J17" s="537">
        <v>502</v>
      </c>
      <c r="K17" s="538">
        <v>147</v>
      </c>
      <c r="L17" s="349">
        <v>29.282868525896415</v>
      </c>
    </row>
    <row r="18" spans="1:12" s="110" customFormat="1" ht="15" customHeight="1" x14ac:dyDescent="0.2">
      <c r="A18" s="350"/>
      <c r="B18" s="351" t="s">
        <v>111</v>
      </c>
      <c r="C18" s="347"/>
      <c r="D18" s="347"/>
      <c r="E18" s="348"/>
      <c r="F18" s="536">
        <v>59</v>
      </c>
      <c r="G18" s="536">
        <v>65</v>
      </c>
      <c r="H18" s="536">
        <v>76</v>
      </c>
      <c r="I18" s="536">
        <v>46</v>
      </c>
      <c r="J18" s="537">
        <v>69</v>
      </c>
      <c r="K18" s="538">
        <v>-10</v>
      </c>
      <c r="L18" s="349">
        <v>-14.492753623188406</v>
      </c>
    </row>
    <row r="19" spans="1:12" s="110" customFormat="1" ht="15" customHeight="1" x14ac:dyDescent="0.2">
      <c r="A19" s="118" t="s">
        <v>113</v>
      </c>
      <c r="B19" s="119" t="s">
        <v>181</v>
      </c>
      <c r="C19" s="347"/>
      <c r="D19" s="347"/>
      <c r="E19" s="348"/>
      <c r="F19" s="536">
        <v>5739</v>
      </c>
      <c r="G19" s="536">
        <v>4761</v>
      </c>
      <c r="H19" s="536">
        <v>7832</v>
      </c>
      <c r="I19" s="536">
        <v>4805</v>
      </c>
      <c r="J19" s="537">
        <v>5168</v>
      </c>
      <c r="K19" s="538">
        <v>571</v>
      </c>
      <c r="L19" s="349">
        <v>11.048761609907121</v>
      </c>
    </row>
    <row r="20" spans="1:12" s="110" customFormat="1" ht="15" customHeight="1" x14ac:dyDescent="0.2">
      <c r="A20" s="118"/>
      <c r="B20" s="119" t="s">
        <v>182</v>
      </c>
      <c r="C20" s="347"/>
      <c r="D20" s="347"/>
      <c r="E20" s="348"/>
      <c r="F20" s="536">
        <v>2379</v>
      </c>
      <c r="G20" s="536">
        <v>2357</v>
      </c>
      <c r="H20" s="536">
        <v>2509</v>
      </c>
      <c r="I20" s="536">
        <v>2159</v>
      </c>
      <c r="J20" s="537">
        <v>2425</v>
      </c>
      <c r="K20" s="538">
        <v>-46</v>
      </c>
      <c r="L20" s="349">
        <v>-1.8969072164948453</v>
      </c>
    </row>
    <row r="21" spans="1:12" s="110" customFormat="1" ht="15" customHeight="1" x14ac:dyDescent="0.2">
      <c r="A21" s="118" t="s">
        <v>113</v>
      </c>
      <c r="B21" s="119" t="s">
        <v>116</v>
      </c>
      <c r="C21" s="347"/>
      <c r="D21" s="347"/>
      <c r="E21" s="348"/>
      <c r="F21" s="536">
        <v>5370</v>
      </c>
      <c r="G21" s="536">
        <v>4526</v>
      </c>
      <c r="H21" s="536">
        <v>6970</v>
      </c>
      <c r="I21" s="536">
        <v>4350</v>
      </c>
      <c r="J21" s="537">
        <v>4920</v>
      </c>
      <c r="K21" s="538">
        <v>450</v>
      </c>
      <c r="L21" s="349">
        <v>9.1463414634146343</v>
      </c>
    </row>
    <row r="22" spans="1:12" s="110" customFormat="1" ht="15" customHeight="1" x14ac:dyDescent="0.2">
      <c r="A22" s="118"/>
      <c r="B22" s="119" t="s">
        <v>117</v>
      </c>
      <c r="C22" s="347"/>
      <c r="D22" s="347"/>
      <c r="E22" s="348"/>
      <c r="F22" s="536">
        <v>2730</v>
      </c>
      <c r="G22" s="536">
        <v>2579</v>
      </c>
      <c r="H22" s="536">
        <v>3354</v>
      </c>
      <c r="I22" s="536">
        <v>2601</v>
      </c>
      <c r="J22" s="537">
        <v>2665</v>
      </c>
      <c r="K22" s="538">
        <v>65</v>
      </c>
      <c r="L22" s="349">
        <v>2.4390243902439024</v>
      </c>
    </row>
    <row r="23" spans="1:12" s="110" customFormat="1" ht="15" customHeight="1" x14ac:dyDescent="0.2">
      <c r="A23" s="352" t="s">
        <v>347</v>
      </c>
      <c r="B23" s="353" t="s">
        <v>193</v>
      </c>
      <c r="C23" s="354"/>
      <c r="D23" s="354"/>
      <c r="E23" s="355"/>
      <c r="F23" s="539">
        <v>256</v>
      </c>
      <c r="G23" s="539">
        <v>297</v>
      </c>
      <c r="H23" s="539">
        <v>1848</v>
      </c>
      <c r="I23" s="539">
        <v>153</v>
      </c>
      <c r="J23" s="540">
        <v>209</v>
      </c>
      <c r="K23" s="541">
        <v>47</v>
      </c>
      <c r="L23" s="356">
        <v>22.488038277511961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42.1</v>
      </c>
      <c r="G25" s="542">
        <v>50.2</v>
      </c>
      <c r="H25" s="542">
        <v>47.4</v>
      </c>
      <c r="I25" s="542">
        <v>44.9</v>
      </c>
      <c r="J25" s="542">
        <v>44.6</v>
      </c>
      <c r="K25" s="543" t="s">
        <v>349</v>
      </c>
      <c r="L25" s="364">
        <v>-2.5</v>
      </c>
    </row>
    <row r="26" spans="1:12" s="110" customFormat="1" ht="15" customHeight="1" x14ac:dyDescent="0.2">
      <c r="A26" s="365" t="s">
        <v>105</v>
      </c>
      <c r="B26" s="366" t="s">
        <v>345</v>
      </c>
      <c r="C26" s="362"/>
      <c r="D26" s="362"/>
      <c r="E26" s="363"/>
      <c r="F26" s="542">
        <v>43.5</v>
      </c>
      <c r="G26" s="542">
        <v>52.4</v>
      </c>
      <c r="H26" s="542">
        <v>47.6</v>
      </c>
      <c r="I26" s="542">
        <v>46</v>
      </c>
      <c r="J26" s="544">
        <v>46.1</v>
      </c>
      <c r="K26" s="543" t="s">
        <v>349</v>
      </c>
      <c r="L26" s="364">
        <v>-2.6000000000000014</v>
      </c>
    </row>
    <row r="27" spans="1:12" s="110" customFormat="1" ht="15" customHeight="1" x14ac:dyDescent="0.2">
      <c r="A27" s="365"/>
      <c r="B27" s="366" t="s">
        <v>346</v>
      </c>
      <c r="C27" s="362"/>
      <c r="D27" s="362"/>
      <c r="E27" s="363"/>
      <c r="F27" s="542">
        <v>39.799999999999997</v>
      </c>
      <c r="G27" s="542">
        <v>46.8</v>
      </c>
      <c r="H27" s="542">
        <v>47</v>
      </c>
      <c r="I27" s="542">
        <v>43</v>
      </c>
      <c r="J27" s="542">
        <v>42</v>
      </c>
      <c r="K27" s="543" t="s">
        <v>349</v>
      </c>
      <c r="L27" s="364">
        <v>-2.2000000000000028</v>
      </c>
    </row>
    <row r="28" spans="1:12" s="110" customFormat="1" ht="15" customHeight="1" x14ac:dyDescent="0.2">
      <c r="A28" s="365" t="s">
        <v>113</v>
      </c>
      <c r="B28" s="366" t="s">
        <v>108</v>
      </c>
      <c r="C28" s="362"/>
      <c r="D28" s="362"/>
      <c r="E28" s="363"/>
      <c r="F28" s="542">
        <v>55.3</v>
      </c>
      <c r="G28" s="542">
        <v>57.2</v>
      </c>
      <c r="H28" s="542">
        <v>57.7</v>
      </c>
      <c r="I28" s="542">
        <v>56.5</v>
      </c>
      <c r="J28" s="542">
        <v>55.3</v>
      </c>
      <c r="K28" s="543" t="s">
        <v>349</v>
      </c>
      <c r="L28" s="364">
        <v>0</v>
      </c>
    </row>
    <row r="29" spans="1:12" s="110" customFormat="1" ht="11.25" x14ac:dyDescent="0.2">
      <c r="A29" s="365"/>
      <c r="B29" s="366" t="s">
        <v>109</v>
      </c>
      <c r="C29" s="362"/>
      <c r="D29" s="362"/>
      <c r="E29" s="363"/>
      <c r="F29" s="542">
        <v>39.9</v>
      </c>
      <c r="G29" s="542">
        <v>49.3</v>
      </c>
      <c r="H29" s="542">
        <v>44.7</v>
      </c>
      <c r="I29" s="542">
        <v>42.7</v>
      </c>
      <c r="J29" s="544">
        <v>42.7</v>
      </c>
      <c r="K29" s="543" t="s">
        <v>349</v>
      </c>
      <c r="L29" s="364">
        <v>-2.8000000000000043</v>
      </c>
    </row>
    <row r="30" spans="1:12" s="110" customFormat="1" ht="15" customHeight="1" x14ac:dyDescent="0.2">
      <c r="A30" s="365"/>
      <c r="B30" s="366" t="s">
        <v>110</v>
      </c>
      <c r="C30" s="362"/>
      <c r="D30" s="362"/>
      <c r="E30" s="363"/>
      <c r="F30" s="542">
        <v>27.4</v>
      </c>
      <c r="G30" s="542">
        <v>40.4</v>
      </c>
      <c r="H30" s="542">
        <v>38.4</v>
      </c>
      <c r="I30" s="542">
        <v>32.299999999999997</v>
      </c>
      <c r="J30" s="542">
        <v>30.1</v>
      </c>
      <c r="K30" s="543" t="s">
        <v>349</v>
      </c>
      <c r="L30" s="364">
        <v>-2.7000000000000028</v>
      </c>
    </row>
    <row r="31" spans="1:12" s="110" customFormat="1" ht="15" customHeight="1" x14ac:dyDescent="0.2">
      <c r="A31" s="365"/>
      <c r="B31" s="366" t="s">
        <v>111</v>
      </c>
      <c r="C31" s="362"/>
      <c r="D31" s="362"/>
      <c r="E31" s="363"/>
      <c r="F31" s="542">
        <v>28.8</v>
      </c>
      <c r="G31" s="542">
        <v>44.6</v>
      </c>
      <c r="H31" s="542">
        <v>47.4</v>
      </c>
      <c r="I31" s="542">
        <v>21.7</v>
      </c>
      <c r="J31" s="542">
        <v>34.799999999999997</v>
      </c>
      <c r="K31" s="543" t="s">
        <v>349</v>
      </c>
      <c r="L31" s="364">
        <v>-5.9999999999999964</v>
      </c>
    </row>
    <row r="32" spans="1:12" s="110" customFormat="1" ht="15" customHeight="1" x14ac:dyDescent="0.2">
      <c r="A32" s="367" t="s">
        <v>113</v>
      </c>
      <c r="B32" s="368" t="s">
        <v>181</v>
      </c>
      <c r="C32" s="362"/>
      <c r="D32" s="362"/>
      <c r="E32" s="363"/>
      <c r="F32" s="542">
        <v>41.4</v>
      </c>
      <c r="G32" s="542">
        <v>51.5</v>
      </c>
      <c r="H32" s="542">
        <v>47.2</v>
      </c>
      <c r="I32" s="542">
        <v>44.9</v>
      </c>
      <c r="J32" s="544">
        <v>44.5</v>
      </c>
      <c r="K32" s="543" t="s">
        <v>349</v>
      </c>
      <c r="L32" s="364">
        <v>-3.1000000000000014</v>
      </c>
    </row>
    <row r="33" spans="1:12" s="110" customFormat="1" ht="15" customHeight="1" x14ac:dyDescent="0.2">
      <c r="A33" s="367"/>
      <c r="B33" s="368" t="s">
        <v>182</v>
      </c>
      <c r="C33" s="362"/>
      <c r="D33" s="362"/>
      <c r="E33" s="363"/>
      <c r="F33" s="542">
        <v>43.9</v>
      </c>
      <c r="G33" s="542">
        <v>47.7</v>
      </c>
      <c r="H33" s="542">
        <v>47.8</v>
      </c>
      <c r="I33" s="542">
        <v>45</v>
      </c>
      <c r="J33" s="542">
        <v>44.7</v>
      </c>
      <c r="K33" s="543" t="s">
        <v>349</v>
      </c>
      <c r="L33" s="364">
        <v>-0.80000000000000426</v>
      </c>
    </row>
    <row r="34" spans="1:12" s="369" customFormat="1" ht="15" customHeight="1" x14ac:dyDescent="0.2">
      <c r="A34" s="367" t="s">
        <v>113</v>
      </c>
      <c r="B34" s="368" t="s">
        <v>116</v>
      </c>
      <c r="C34" s="362"/>
      <c r="D34" s="362"/>
      <c r="E34" s="363"/>
      <c r="F34" s="542">
        <v>36.200000000000003</v>
      </c>
      <c r="G34" s="542">
        <v>42.8</v>
      </c>
      <c r="H34" s="542">
        <v>39.9</v>
      </c>
      <c r="I34" s="542">
        <v>37.9</v>
      </c>
      <c r="J34" s="542">
        <v>37.299999999999997</v>
      </c>
      <c r="K34" s="543" t="s">
        <v>349</v>
      </c>
      <c r="L34" s="364">
        <v>-1.0999999999999943</v>
      </c>
    </row>
    <row r="35" spans="1:12" s="369" customFormat="1" ht="11.25" x14ac:dyDescent="0.2">
      <c r="A35" s="370"/>
      <c r="B35" s="371" t="s">
        <v>117</v>
      </c>
      <c r="C35" s="372"/>
      <c r="D35" s="372"/>
      <c r="E35" s="373"/>
      <c r="F35" s="545">
        <v>53.5</v>
      </c>
      <c r="G35" s="545">
        <v>62.3</v>
      </c>
      <c r="H35" s="545">
        <v>60</v>
      </c>
      <c r="I35" s="545">
        <v>56.2</v>
      </c>
      <c r="J35" s="546">
        <v>57.6</v>
      </c>
      <c r="K35" s="547" t="s">
        <v>349</v>
      </c>
      <c r="L35" s="374">
        <v>-4.1000000000000014</v>
      </c>
    </row>
    <row r="36" spans="1:12" s="369" customFormat="1" ht="15.95" customHeight="1" x14ac:dyDescent="0.2">
      <c r="A36" s="375" t="s">
        <v>350</v>
      </c>
      <c r="B36" s="376"/>
      <c r="C36" s="377"/>
      <c r="D36" s="376"/>
      <c r="E36" s="378"/>
      <c r="F36" s="548">
        <v>7809</v>
      </c>
      <c r="G36" s="548">
        <v>6720</v>
      </c>
      <c r="H36" s="548">
        <v>8122</v>
      </c>
      <c r="I36" s="548">
        <v>6769</v>
      </c>
      <c r="J36" s="548">
        <v>7312</v>
      </c>
      <c r="K36" s="549">
        <v>497</v>
      </c>
      <c r="L36" s="380">
        <v>6.797045951859956</v>
      </c>
    </row>
    <row r="37" spans="1:12" s="369" customFormat="1" ht="15.95" customHeight="1" x14ac:dyDescent="0.2">
      <c r="A37" s="381"/>
      <c r="B37" s="382" t="s">
        <v>113</v>
      </c>
      <c r="C37" s="382" t="s">
        <v>351</v>
      </c>
      <c r="D37" s="382"/>
      <c r="E37" s="383"/>
      <c r="F37" s="548">
        <v>3289</v>
      </c>
      <c r="G37" s="548">
        <v>3371</v>
      </c>
      <c r="H37" s="548">
        <v>3849</v>
      </c>
      <c r="I37" s="548">
        <v>3039</v>
      </c>
      <c r="J37" s="548">
        <v>3259</v>
      </c>
      <c r="K37" s="549">
        <v>30</v>
      </c>
      <c r="L37" s="380">
        <v>0.92052776925437252</v>
      </c>
    </row>
    <row r="38" spans="1:12" s="369" customFormat="1" ht="15.95" customHeight="1" x14ac:dyDescent="0.2">
      <c r="A38" s="381"/>
      <c r="B38" s="384" t="s">
        <v>105</v>
      </c>
      <c r="C38" s="384" t="s">
        <v>106</v>
      </c>
      <c r="D38" s="385"/>
      <c r="E38" s="383"/>
      <c r="F38" s="548">
        <v>4918</v>
      </c>
      <c r="G38" s="548">
        <v>4017</v>
      </c>
      <c r="H38" s="548">
        <v>5060</v>
      </c>
      <c r="I38" s="548">
        <v>4285</v>
      </c>
      <c r="J38" s="550">
        <v>4508</v>
      </c>
      <c r="K38" s="549">
        <v>410</v>
      </c>
      <c r="L38" s="380">
        <v>9.0949423247559888</v>
      </c>
    </row>
    <row r="39" spans="1:12" s="369" customFormat="1" ht="15.95" customHeight="1" x14ac:dyDescent="0.2">
      <c r="A39" s="381"/>
      <c r="B39" s="385"/>
      <c r="C39" s="382" t="s">
        <v>352</v>
      </c>
      <c r="D39" s="385"/>
      <c r="E39" s="383"/>
      <c r="F39" s="548">
        <v>2138</v>
      </c>
      <c r="G39" s="548">
        <v>2106</v>
      </c>
      <c r="H39" s="548">
        <v>2409</v>
      </c>
      <c r="I39" s="548">
        <v>1971</v>
      </c>
      <c r="J39" s="548">
        <v>2080</v>
      </c>
      <c r="K39" s="549">
        <v>58</v>
      </c>
      <c r="L39" s="380">
        <v>2.7884615384615383</v>
      </c>
    </row>
    <row r="40" spans="1:12" s="369" customFormat="1" ht="15.95" customHeight="1" x14ac:dyDescent="0.2">
      <c r="A40" s="381"/>
      <c r="B40" s="384"/>
      <c r="C40" s="384" t="s">
        <v>107</v>
      </c>
      <c r="D40" s="385"/>
      <c r="E40" s="383"/>
      <c r="F40" s="548">
        <v>2891</v>
      </c>
      <c r="G40" s="548">
        <v>2703</v>
      </c>
      <c r="H40" s="548">
        <v>3062</v>
      </c>
      <c r="I40" s="548">
        <v>2484</v>
      </c>
      <c r="J40" s="548">
        <v>2804</v>
      </c>
      <c r="K40" s="549">
        <v>87</v>
      </c>
      <c r="L40" s="380">
        <v>3.1027104136947217</v>
      </c>
    </row>
    <row r="41" spans="1:12" s="369" customFormat="1" ht="24" customHeight="1" x14ac:dyDescent="0.2">
      <c r="A41" s="381"/>
      <c r="B41" s="385"/>
      <c r="C41" s="382" t="s">
        <v>352</v>
      </c>
      <c r="D41" s="385"/>
      <c r="E41" s="383"/>
      <c r="F41" s="548">
        <v>1151</v>
      </c>
      <c r="G41" s="548">
        <v>1265</v>
      </c>
      <c r="H41" s="548">
        <v>1440</v>
      </c>
      <c r="I41" s="548">
        <v>1068</v>
      </c>
      <c r="J41" s="550">
        <v>1179</v>
      </c>
      <c r="K41" s="549">
        <v>-28</v>
      </c>
      <c r="L41" s="380">
        <v>-2.374893977947413</v>
      </c>
    </row>
    <row r="42" spans="1:12" s="110" customFormat="1" ht="15" customHeight="1" x14ac:dyDescent="0.2">
      <c r="A42" s="381"/>
      <c r="B42" s="384" t="s">
        <v>113</v>
      </c>
      <c r="C42" s="384" t="s">
        <v>353</v>
      </c>
      <c r="D42" s="385"/>
      <c r="E42" s="383"/>
      <c r="F42" s="548">
        <v>1687</v>
      </c>
      <c r="G42" s="548">
        <v>1389</v>
      </c>
      <c r="H42" s="548">
        <v>1947</v>
      </c>
      <c r="I42" s="548">
        <v>1505</v>
      </c>
      <c r="J42" s="548">
        <v>1647</v>
      </c>
      <c r="K42" s="549">
        <v>40</v>
      </c>
      <c r="L42" s="380">
        <v>2.4286581663630842</v>
      </c>
    </row>
    <row r="43" spans="1:12" s="110" customFormat="1" ht="15" customHeight="1" x14ac:dyDescent="0.2">
      <c r="A43" s="381"/>
      <c r="B43" s="385"/>
      <c r="C43" s="382" t="s">
        <v>352</v>
      </c>
      <c r="D43" s="385"/>
      <c r="E43" s="383"/>
      <c r="F43" s="548">
        <v>933</v>
      </c>
      <c r="G43" s="548">
        <v>794</v>
      </c>
      <c r="H43" s="548">
        <v>1123</v>
      </c>
      <c r="I43" s="548">
        <v>850</v>
      </c>
      <c r="J43" s="548">
        <v>910</v>
      </c>
      <c r="K43" s="549">
        <v>23</v>
      </c>
      <c r="L43" s="380">
        <v>2.5274725274725274</v>
      </c>
    </row>
    <row r="44" spans="1:12" s="110" customFormat="1" ht="15" customHeight="1" x14ac:dyDescent="0.2">
      <c r="A44" s="381"/>
      <c r="B44" s="384"/>
      <c r="C44" s="366" t="s">
        <v>109</v>
      </c>
      <c r="D44" s="385"/>
      <c r="E44" s="383"/>
      <c r="F44" s="548">
        <v>5414</v>
      </c>
      <c r="G44" s="548">
        <v>4714</v>
      </c>
      <c r="H44" s="548">
        <v>5521</v>
      </c>
      <c r="I44" s="548">
        <v>4735</v>
      </c>
      <c r="J44" s="550">
        <v>5095</v>
      </c>
      <c r="K44" s="549">
        <v>319</v>
      </c>
      <c r="L44" s="380">
        <v>6.2610402355250248</v>
      </c>
    </row>
    <row r="45" spans="1:12" s="110" customFormat="1" ht="15" customHeight="1" x14ac:dyDescent="0.2">
      <c r="A45" s="381"/>
      <c r="B45" s="385"/>
      <c r="C45" s="382" t="s">
        <v>352</v>
      </c>
      <c r="D45" s="385"/>
      <c r="E45" s="383"/>
      <c r="F45" s="548">
        <v>2161</v>
      </c>
      <c r="G45" s="548">
        <v>2325</v>
      </c>
      <c r="H45" s="548">
        <v>2468</v>
      </c>
      <c r="I45" s="548">
        <v>2023</v>
      </c>
      <c r="J45" s="548">
        <v>2174</v>
      </c>
      <c r="K45" s="549">
        <v>-13</v>
      </c>
      <c r="L45" s="380">
        <v>-0.59797608095676169</v>
      </c>
    </row>
    <row r="46" spans="1:12" s="110" customFormat="1" ht="15" customHeight="1" x14ac:dyDescent="0.2">
      <c r="A46" s="381"/>
      <c r="B46" s="384"/>
      <c r="C46" s="366" t="s">
        <v>110</v>
      </c>
      <c r="D46" s="385"/>
      <c r="E46" s="383"/>
      <c r="F46" s="548">
        <v>649</v>
      </c>
      <c r="G46" s="548">
        <v>552</v>
      </c>
      <c r="H46" s="548">
        <v>578</v>
      </c>
      <c r="I46" s="548">
        <v>483</v>
      </c>
      <c r="J46" s="548">
        <v>501</v>
      </c>
      <c r="K46" s="549">
        <v>148</v>
      </c>
      <c r="L46" s="380">
        <v>29.540918163672654</v>
      </c>
    </row>
    <row r="47" spans="1:12" s="110" customFormat="1" ht="15" customHeight="1" x14ac:dyDescent="0.2">
      <c r="A47" s="381"/>
      <c r="B47" s="385"/>
      <c r="C47" s="382" t="s">
        <v>352</v>
      </c>
      <c r="D47" s="385"/>
      <c r="E47" s="383"/>
      <c r="F47" s="548">
        <v>178</v>
      </c>
      <c r="G47" s="548">
        <v>223</v>
      </c>
      <c r="H47" s="548">
        <v>222</v>
      </c>
      <c r="I47" s="548">
        <v>156</v>
      </c>
      <c r="J47" s="550">
        <v>151</v>
      </c>
      <c r="K47" s="549">
        <v>27</v>
      </c>
      <c r="L47" s="380">
        <v>17.880794701986755</v>
      </c>
    </row>
    <row r="48" spans="1:12" s="110" customFormat="1" ht="15" customHeight="1" x14ac:dyDescent="0.2">
      <c r="A48" s="381"/>
      <c r="B48" s="385"/>
      <c r="C48" s="366" t="s">
        <v>111</v>
      </c>
      <c r="D48" s="386"/>
      <c r="E48" s="387"/>
      <c r="F48" s="548">
        <v>59</v>
      </c>
      <c r="G48" s="548">
        <v>65</v>
      </c>
      <c r="H48" s="548">
        <v>76</v>
      </c>
      <c r="I48" s="548">
        <v>46</v>
      </c>
      <c r="J48" s="548">
        <v>69</v>
      </c>
      <c r="K48" s="549">
        <v>-10</v>
      </c>
      <c r="L48" s="380">
        <v>-14.492753623188406</v>
      </c>
    </row>
    <row r="49" spans="1:12" s="110" customFormat="1" ht="15" customHeight="1" x14ac:dyDescent="0.2">
      <c r="A49" s="381"/>
      <c r="B49" s="385"/>
      <c r="C49" s="382" t="s">
        <v>352</v>
      </c>
      <c r="D49" s="385"/>
      <c r="E49" s="383"/>
      <c r="F49" s="548">
        <v>17</v>
      </c>
      <c r="G49" s="548">
        <v>29</v>
      </c>
      <c r="H49" s="548">
        <v>36</v>
      </c>
      <c r="I49" s="548">
        <v>10</v>
      </c>
      <c r="J49" s="548">
        <v>24</v>
      </c>
      <c r="K49" s="549">
        <v>-7</v>
      </c>
      <c r="L49" s="380">
        <v>-29.166666666666668</v>
      </c>
    </row>
    <row r="50" spans="1:12" s="110" customFormat="1" ht="15" customHeight="1" x14ac:dyDescent="0.2">
      <c r="A50" s="381"/>
      <c r="B50" s="384" t="s">
        <v>113</v>
      </c>
      <c r="C50" s="382" t="s">
        <v>181</v>
      </c>
      <c r="D50" s="385"/>
      <c r="E50" s="383"/>
      <c r="F50" s="548">
        <v>5441</v>
      </c>
      <c r="G50" s="548">
        <v>4396</v>
      </c>
      <c r="H50" s="548">
        <v>5674</v>
      </c>
      <c r="I50" s="548">
        <v>4628</v>
      </c>
      <c r="J50" s="550">
        <v>4919</v>
      </c>
      <c r="K50" s="549">
        <v>522</v>
      </c>
      <c r="L50" s="380">
        <v>10.611912990445212</v>
      </c>
    </row>
    <row r="51" spans="1:12" s="110" customFormat="1" ht="15" customHeight="1" x14ac:dyDescent="0.2">
      <c r="A51" s="381"/>
      <c r="B51" s="385"/>
      <c r="C51" s="382" t="s">
        <v>352</v>
      </c>
      <c r="D51" s="385"/>
      <c r="E51" s="383"/>
      <c r="F51" s="548">
        <v>2250</v>
      </c>
      <c r="G51" s="548">
        <v>2262</v>
      </c>
      <c r="H51" s="548">
        <v>2679</v>
      </c>
      <c r="I51" s="548">
        <v>2076</v>
      </c>
      <c r="J51" s="548">
        <v>2190</v>
      </c>
      <c r="K51" s="549">
        <v>60</v>
      </c>
      <c r="L51" s="380">
        <v>2.7397260273972601</v>
      </c>
    </row>
    <row r="52" spans="1:12" s="110" customFormat="1" ht="15" customHeight="1" x14ac:dyDescent="0.2">
      <c r="A52" s="381"/>
      <c r="B52" s="384"/>
      <c r="C52" s="382" t="s">
        <v>182</v>
      </c>
      <c r="D52" s="385"/>
      <c r="E52" s="383"/>
      <c r="F52" s="548">
        <v>2368</v>
      </c>
      <c r="G52" s="548">
        <v>2324</v>
      </c>
      <c r="H52" s="548">
        <v>2448</v>
      </c>
      <c r="I52" s="548">
        <v>2141</v>
      </c>
      <c r="J52" s="548">
        <v>2393</v>
      </c>
      <c r="K52" s="549">
        <v>-25</v>
      </c>
      <c r="L52" s="380">
        <v>-1.0447137484329294</v>
      </c>
    </row>
    <row r="53" spans="1:12" s="269" customFormat="1" ht="11.25" customHeight="1" x14ac:dyDescent="0.2">
      <c r="A53" s="381"/>
      <c r="B53" s="385"/>
      <c r="C53" s="382" t="s">
        <v>352</v>
      </c>
      <c r="D53" s="385"/>
      <c r="E53" s="383"/>
      <c r="F53" s="548">
        <v>1039</v>
      </c>
      <c r="G53" s="548">
        <v>1109</v>
      </c>
      <c r="H53" s="548">
        <v>1170</v>
      </c>
      <c r="I53" s="548">
        <v>963</v>
      </c>
      <c r="J53" s="550">
        <v>1069</v>
      </c>
      <c r="K53" s="549">
        <v>-30</v>
      </c>
      <c r="L53" s="380">
        <v>-2.8063610851262863</v>
      </c>
    </row>
    <row r="54" spans="1:12" s="151" customFormat="1" ht="12.75" customHeight="1" x14ac:dyDescent="0.2">
      <c r="A54" s="381"/>
      <c r="B54" s="384" t="s">
        <v>113</v>
      </c>
      <c r="C54" s="384" t="s">
        <v>116</v>
      </c>
      <c r="D54" s="385"/>
      <c r="E54" s="383"/>
      <c r="F54" s="548">
        <v>5101</v>
      </c>
      <c r="G54" s="548">
        <v>4192</v>
      </c>
      <c r="H54" s="548">
        <v>5079</v>
      </c>
      <c r="I54" s="548">
        <v>4189</v>
      </c>
      <c r="J54" s="548">
        <v>4686</v>
      </c>
      <c r="K54" s="549">
        <v>415</v>
      </c>
      <c r="L54" s="380">
        <v>8.8561673068715319</v>
      </c>
    </row>
    <row r="55" spans="1:12" ht="11.25" x14ac:dyDescent="0.2">
      <c r="A55" s="381"/>
      <c r="B55" s="385"/>
      <c r="C55" s="382" t="s">
        <v>352</v>
      </c>
      <c r="D55" s="385"/>
      <c r="E55" s="383"/>
      <c r="F55" s="548">
        <v>1847</v>
      </c>
      <c r="G55" s="548">
        <v>1794</v>
      </c>
      <c r="H55" s="548">
        <v>2026</v>
      </c>
      <c r="I55" s="548">
        <v>1588</v>
      </c>
      <c r="J55" s="548">
        <v>1747</v>
      </c>
      <c r="K55" s="549">
        <v>100</v>
      </c>
      <c r="L55" s="380">
        <v>5.7240984544934177</v>
      </c>
    </row>
    <row r="56" spans="1:12" ht="14.25" customHeight="1" x14ac:dyDescent="0.2">
      <c r="A56" s="381"/>
      <c r="B56" s="385"/>
      <c r="C56" s="384" t="s">
        <v>117</v>
      </c>
      <c r="D56" s="385"/>
      <c r="E56" s="383"/>
      <c r="F56" s="548">
        <v>2690</v>
      </c>
      <c r="G56" s="548">
        <v>2516</v>
      </c>
      <c r="H56" s="548">
        <v>3031</v>
      </c>
      <c r="I56" s="548">
        <v>2567</v>
      </c>
      <c r="J56" s="548">
        <v>2618</v>
      </c>
      <c r="K56" s="549">
        <v>72</v>
      </c>
      <c r="L56" s="380">
        <v>2.7501909854851032</v>
      </c>
    </row>
    <row r="57" spans="1:12" ht="18.75" customHeight="1" x14ac:dyDescent="0.2">
      <c r="A57" s="388"/>
      <c r="B57" s="389"/>
      <c r="C57" s="390" t="s">
        <v>352</v>
      </c>
      <c r="D57" s="389"/>
      <c r="E57" s="391"/>
      <c r="F57" s="551">
        <v>1438</v>
      </c>
      <c r="G57" s="552">
        <v>1567</v>
      </c>
      <c r="H57" s="552">
        <v>1818</v>
      </c>
      <c r="I57" s="552">
        <v>1443</v>
      </c>
      <c r="J57" s="552">
        <v>1508</v>
      </c>
      <c r="K57" s="553">
        <f t="shared" ref="K57" si="0">IF(OR(F57=".",J57=".")=TRUE,".",IF(OR(F57="*",J57="*")=TRUE,"*",IF(AND(F57="-",J57="-")=TRUE,"-",IF(AND(ISNUMBER(J57),ISNUMBER(F57))=TRUE,IF(F57-J57=0,0,F57-J57),IF(ISNUMBER(F57)=TRUE,F57,-J57)))))</f>
        <v>-70</v>
      </c>
      <c r="L57" s="392">
        <f t="shared" ref="L57" si="1">IF(K57 =".",".",IF(K57 ="*","*",IF(K57="-","-",IF(K57=0,0,IF(OR(J57="-",J57=".",F57="-",F57=".")=TRUE,"X",IF(J57=0,"0,0",IF(ABS(K57*100/J57)&gt;250,".X",(K57*100/J57))))))))</f>
        <v>-4.6419098143236077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8118</v>
      </c>
      <c r="E11" s="114">
        <v>7118</v>
      </c>
      <c r="F11" s="114">
        <v>10341</v>
      </c>
      <c r="G11" s="114">
        <v>6964</v>
      </c>
      <c r="H11" s="140">
        <v>7593</v>
      </c>
      <c r="I11" s="115">
        <v>525</v>
      </c>
      <c r="J11" s="116">
        <v>6.9142631370999608</v>
      </c>
    </row>
    <row r="12" spans="1:15" s="110" customFormat="1" ht="24.95" customHeight="1" x14ac:dyDescent="0.2">
      <c r="A12" s="193" t="s">
        <v>132</v>
      </c>
      <c r="B12" s="194" t="s">
        <v>133</v>
      </c>
      <c r="C12" s="113">
        <v>1.2564671101256466</v>
      </c>
      <c r="D12" s="115">
        <v>102</v>
      </c>
      <c r="E12" s="114">
        <v>108</v>
      </c>
      <c r="F12" s="114">
        <v>258</v>
      </c>
      <c r="G12" s="114">
        <v>263</v>
      </c>
      <c r="H12" s="140">
        <v>80</v>
      </c>
      <c r="I12" s="115">
        <v>22</v>
      </c>
      <c r="J12" s="116">
        <v>27.5</v>
      </c>
    </row>
    <row r="13" spans="1:15" s="110" customFormat="1" ht="24.95" customHeight="1" x14ac:dyDescent="0.2">
      <c r="A13" s="193" t="s">
        <v>134</v>
      </c>
      <c r="B13" s="199" t="s">
        <v>214</v>
      </c>
      <c r="C13" s="113">
        <v>1.3426952451342695</v>
      </c>
      <c r="D13" s="115">
        <v>109</v>
      </c>
      <c r="E13" s="114">
        <v>62</v>
      </c>
      <c r="F13" s="114">
        <v>106</v>
      </c>
      <c r="G13" s="114">
        <v>106</v>
      </c>
      <c r="H13" s="140">
        <v>96</v>
      </c>
      <c r="I13" s="115">
        <v>13</v>
      </c>
      <c r="J13" s="116">
        <v>13.541666666666666</v>
      </c>
    </row>
    <row r="14" spans="1:15" s="287" customFormat="1" ht="24.95" customHeight="1" x14ac:dyDescent="0.2">
      <c r="A14" s="193" t="s">
        <v>215</v>
      </c>
      <c r="B14" s="199" t="s">
        <v>137</v>
      </c>
      <c r="C14" s="113">
        <v>20.337521557033753</v>
      </c>
      <c r="D14" s="115">
        <v>1651</v>
      </c>
      <c r="E14" s="114">
        <v>1266</v>
      </c>
      <c r="F14" s="114">
        <v>1903</v>
      </c>
      <c r="G14" s="114">
        <v>1144</v>
      </c>
      <c r="H14" s="140">
        <v>1487</v>
      </c>
      <c r="I14" s="115">
        <v>164</v>
      </c>
      <c r="J14" s="116">
        <v>11.028917283120377</v>
      </c>
      <c r="K14" s="110"/>
      <c r="L14" s="110"/>
      <c r="M14" s="110"/>
      <c r="N14" s="110"/>
      <c r="O14" s="110"/>
    </row>
    <row r="15" spans="1:15" s="110" customFormat="1" ht="24.95" customHeight="1" x14ac:dyDescent="0.2">
      <c r="A15" s="193" t="s">
        <v>216</v>
      </c>
      <c r="B15" s="199" t="s">
        <v>217</v>
      </c>
      <c r="C15" s="113">
        <v>11.320522296132053</v>
      </c>
      <c r="D15" s="115">
        <v>919</v>
      </c>
      <c r="E15" s="114">
        <v>856</v>
      </c>
      <c r="F15" s="114">
        <v>1009</v>
      </c>
      <c r="G15" s="114">
        <v>682</v>
      </c>
      <c r="H15" s="140">
        <v>997</v>
      </c>
      <c r="I15" s="115">
        <v>-78</v>
      </c>
      <c r="J15" s="116">
        <v>-7.8234704112337008</v>
      </c>
    </row>
    <row r="16" spans="1:15" s="287" customFormat="1" ht="24.95" customHeight="1" x14ac:dyDescent="0.2">
      <c r="A16" s="193" t="s">
        <v>218</v>
      </c>
      <c r="B16" s="199" t="s">
        <v>141</v>
      </c>
      <c r="C16" s="113">
        <v>7.1569352057156932</v>
      </c>
      <c r="D16" s="115">
        <v>581</v>
      </c>
      <c r="E16" s="114">
        <v>283</v>
      </c>
      <c r="F16" s="114">
        <v>562</v>
      </c>
      <c r="G16" s="114">
        <v>272</v>
      </c>
      <c r="H16" s="140">
        <v>301</v>
      </c>
      <c r="I16" s="115">
        <v>280</v>
      </c>
      <c r="J16" s="116">
        <v>93.023255813953483</v>
      </c>
      <c r="K16" s="110"/>
      <c r="L16" s="110"/>
      <c r="M16" s="110"/>
      <c r="N16" s="110"/>
      <c r="O16" s="110"/>
    </row>
    <row r="17" spans="1:15" s="110" customFormat="1" ht="24.95" customHeight="1" x14ac:dyDescent="0.2">
      <c r="A17" s="193" t="s">
        <v>142</v>
      </c>
      <c r="B17" s="199" t="s">
        <v>220</v>
      </c>
      <c r="C17" s="113">
        <v>1.8600640551860064</v>
      </c>
      <c r="D17" s="115">
        <v>151</v>
      </c>
      <c r="E17" s="114">
        <v>127</v>
      </c>
      <c r="F17" s="114">
        <v>332</v>
      </c>
      <c r="G17" s="114">
        <v>190</v>
      </c>
      <c r="H17" s="140">
        <v>189</v>
      </c>
      <c r="I17" s="115">
        <v>-38</v>
      </c>
      <c r="J17" s="116">
        <v>-20.105820105820104</v>
      </c>
    </row>
    <row r="18" spans="1:15" s="287" customFormat="1" ht="24.95" customHeight="1" x14ac:dyDescent="0.2">
      <c r="A18" s="201" t="s">
        <v>144</v>
      </c>
      <c r="B18" s="202" t="s">
        <v>145</v>
      </c>
      <c r="C18" s="113">
        <v>4.6440009854644</v>
      </c>
      <c r="D18" s="115">
        <v>377</v>
      </c>
      <c r="E18" s="114">
        <v>191</v>
      </c>
      <c r="F18" s="114">
        <v>477</v>
      </c>
      <c r="G18" s="114">
        <v>239</v>
      </c>
      <c r="H18" s="140">
        <v>305</v>
      </c>
      <c r="I18" s="115">
        <v>72</v>
      </c>
      <c r="J18" s="116">
        <v>23.606557377049182</v>
      </c>
      <c r="K18" s="110"/>
      <c r="L18" s="110"/>
      <c r="M18" s="110"/>
      <c r="N18" s="110"/>
      <c r="O18" s="110"/>
    </row>
    <row r="19" spans="1:15" s="110" customFormat="1" ht="24.95" customHeight="1" x14ac:dyDescent="0.2">
      <c r="A19" s="193" t="s">
        <v>146</v>
      </c>
      <c r="B19" s="199" t="s">
        <v>147</v>
      </c>
      <c r="C19" s="113">
        <v>14.53559990145356</v>
      </c>
      <c r="D19" s="115">
        <v>1180</v>
      </c>
      <c r="E19" s="114">
        <v>811</v>
      </c>
      <c r="F19" s="114">
        <v>1289</v>
      </c>
      <c r="G19" s="114">
        <v>796</v>
      </c>
      <c r="H19" s="140">
        <v>971</v>
      </c>
      <c r="I19" s="115">
        <v>209</v>
      </c>
      <c r="J19" s="116">
        <v>21.52420185375901</v>
      </c>
    </row>
    <row r="20" spans="1:15" s="287" customFormat="1" ht="24.95" customHeight="1" x14ac:dyDescent="0.2">
      <c r="A20" s="193" t="s">
        <v>148</v>
      </c>
      <c r="B20" s="199" t="s">
        <v>149</v>
      </c>
      <c r="C20" s="113">
        <v>4.7055925104705594</v>
      </c>
      <c r="D20" s="115">
        <v>382</v>
      </c>
      <c r="E20" s="114">
        <v>432</v>
      </c>
      <c r="F20" s="114">
        <v>547</v>
      </c>
      <c r="G20" s="114">
        <v>428</v>
      </c>
      <c r="H20" s="140">
        <v>438</v>
      </c>
      <c r="I20" s="115">
        <v>-56</v>
      </c>
      <c r="J20" s="116">
        <v>-12.785388127853881</v>
      </c>
      <c r="K20" s="110"/>
      <c r="L20" s="110"/>
      <c r="M20" s="110"/>
      <c r="N20" s="110"/>
      <c r="O20" s="110"/>
    </row>
    <row r="21" spans="1:15" s="110" customFormat="1" ht="24.95" customHeight="1" x14ac:dyDescent="0.2">
      <c r="A21" s="201" t="s">
        <v>150</v>
      </c>
      <c r="B21" s="202" t="s">
        <v>151</v>
      </c>
      <c r="C21" s="113">
        <v>4.2867701404286773</v>
      </c>
      <c r="D21" s="115">
        <v>348</v>
      </c>
      <c r="E21" s="114">
        <v>336</v>
      </c>
      <c r="F21" s="114">
        <v>301</v>
      </c>
      <c r="G21" s="114">
        <v>319</v>
      </c>
      <c r="H21" s="140">
        <v>402</v>
      </c>
      <c r="I21" s="115">
        <v>-54</v>
      </c>
      <c r="J21" s="116">
        <v>-13.432835820895523</v>
      </c>
    </row>
    <row r="22" spans="1:15" s="110" customFormat="1" ht="24.95" customHeight="1" x14ac:dyDescent="0.2">
      <c r="A22" s="201" t="s">
        <v>152</v>
      </c>
      <c r="B22" s="199" t="s">
        <v>153</v>
      </c>
      <c r="C22" s="113">
        <v>2.1557033752155705</v>
      </c>
      <c r="D22" s="115">
        <v>175</v>
      </c>
      <c r="E22" s="114">
        <v>379</v>
      </c>
      <c r="F22" s="114">
        <v>313</v>
      </c>
      <c r="G22" s="114">
        <v>62</v>
      </c>
      <c r="H22" s="140">
        <v>137</v>
      </c>
      <c r="I22" s="115">
        <v>38</v>
      </c>
      <c r="J22" s="116">
        <v>27.737226277372262</v>
      </c>
    </row>
    <row r="23" spans="1:15" s="110" customFormat="1" ht="24.95" customHeight="1" x14ac:dyDescent="0.2">
      <c r="A23" s="193" t="s">
        <v>154</v>
      </c>
      <c r="B23" s="199" t="s">
        <v>155</v>
      </c>
      <c r="C23" s="113">
        <v>0.78837152007883715</v>
      </c>
      <c r="D23" s="115">
        <v>64</v>
      </c>
      <c r="E23" s="114">
        <v>15</v>
      </c>
      <c r="F23" s="114">
        <v>115</v>
      </c>
      <c r="G23" s="114">
        <v>44</v>
      </c>
      <c r="H23" s="140">
        <v>48</v>
      </c>
      <c r="I23" s="115">
        <v>16</v>
      </c>
      <c r="J23" s="116">
        <v>33.333333333333336</v>
      </c>
    </row>
    <row r="24" spans="1:15" s="110" customFormat="1" ht="24.95" customHeight="1" x14ac:dyDescent="0.2">
      <c r="A24" s="193" t="s">
        <v>156</v>
      </c>
      <c r="B24" s="199" t="s">
        <v>221</v>
      </c>
      <c r="C24" s="113">
        <v>4.6440009854644</v>
      </c>
      <c r="D24" s="115">
        <v>377</v>
      </c>
      <c r="E24" s="114">
        <v>298</v>
      </c>
      <c r="F24" s="114">
        <v>564</v>
      </c>
      <c r="G24" s="114">
        <v>333</v>
      </c>
      <c r="H24" s="140">
        <v>372</v>
      </c>
      <c r="I24" s="115">
        <v>5</v>
      </c>
      <c r="J24" s="116">
        <v>1.3440860215053763</v>
      </c>
    </row>
    <row r="25" spans="1:15" s="110" customFormat="1" ht="24.95" customHeight="1" x14ac:dyDescent="0.2">
      <c r="A25" s="193" t="s">
        <v>222</v>
      </c>
      <c r="B25" s="204" t="s">
        <v>159</v>
      </c>
      <c r="C25" s="113">
        <v>8.9677260408967729</v>
      </c>
      <c r="D25" s="115">
        <v>728</v>
      </c>
      <c r="E25" s="114">
        <v>598</v>
      </c>
      <c r="F25" s="114">
        <v>680</v>
      </c>
      <c r="G25" s="114">
        <v>633</v>
      </c>
      <c r="H25" s="140">
        <v>676</v>
      </c>
      <c r="I25" s="115">
        <v>52</v>
      </c>
      <c r="J25" s="116">
        <v>7.6923076923076925</v>
      </c>
    </row>
    <row r="26" spans="1:15" s="110" customFormat="1" ht="24.95" customHeight="1" x14ac:dyDescent="0.2">
      <c r="A26" s="201">
        <v>782.78300000000002</v>
      </c>
      <c r="B26" s="203" t="s">
        <v>160</v>
      </c>
      <c r="C26" s="113">
        <v>13.05740330130574</v>
      </c>
      <c r="D26" s="115">
        <v>1060</v>
      </c>
      <c r="E26" s="114">
        <v>979</v>
      </c>
      <c r="F26" s="114">
        <v>1236</v>
      </c>
      <c r="G26" s="114">
        <v>1171</v>
      </c>
      <c r="H26" s="140">
        <v>923</v>
      </c>
      <c r="I26" s="115">
        <v>137</v>
      </c>
      <c r="J26" s="116">
        <v>14.842903575297942</v>
      </c>
    </row>
    <row r="27" spans="1:15" s="110" customFormat="1" ht="24.95" customHeight="1" x14ac:dyDescent="0.2">
      <c r="A27" s="193" t="s">
        <v>161</v>
      </c>
      <c r="B27" s="199" t="s">
        <v>162</v>
      </c>
      <c r="C27" s="113">
        <v>1.6999260901699926</v>
      </c>
      <c r="D27" s="115">
        <v>138</v>
      </c>
      <c r="E27" s="114">
        <v>148</v>
      </c>
      <c r="F27" s="114">
        <v>311</v>
      </c>
      <c r="G27" s="114">
        <v>120</v>
      </c>
      <c r="H27" s="140">
        <v>190</v>
      </c>
      <c r="I27" s="115">
        <v>-52</v>
      </c>
      <c r="J27" s="116">
        <v>-27.368421052631579</v>
      </c>
    </row>
    <row r="28" spans="1:15" s="110" customFormat="1" ht="24.95" customHeight="1" x14ac:dyDescent="0.2">
      <c r="A28" s="193" t="s">
        <v>163</v>
      </c>
      <c r="B28" s="199" t="s">
        <v>164</v>
      </c>
      <c r="C28" s="113">
        <v>2.9194382852919438</v>
      </c>
      <c r="D28" s="115">
        <v>237</v>
      </c>
      <c r="E28" s="114">
        <v>242</v>
      </c>
      <c r="F28" s="114">
        <v>459</v>
      </c>
      <c r="G28" s="114">
        <v>167</v>
      </c>
      <c r="H28" s="140">
        <v>214</v>
      </c>
      <c r="I28" s="115">
        <v>23</v>
      </c>
      <c r="J28" s="116">
        <v>10.747663551401869</v>
      </c>
    </row>
    <row r="29" spans="1:15" s="110" customFormat="1" ht="24.95" customHeight="1" x14ac:dyDescent="0.2">
      <c r="A29" s="193">
        <v>86</v>
      </c>
      <c r="B29" s="199" t="s">
        <v>165</v>
      </c>
      <c r="C29" s="113">
        <v>7.1076619857107666</v>
      </c>
      <c r="D29" s="115">
        <v>577</v>
      </c>
      <c r="E29" s="114">
        <v>576</v>
      </c>
      <c r="F29" s="114">
        <v>699</v>
      </c>
      <c r="G29" s="114">
        <v>493</v>
      </c>
      <c r="H29" s="140">
        <v>578</v>
      </c>
      <c r="I29" s="115">
        <v>-1</v>
      </c>
      <c r="J29" s="116">
        <v>-0.17301038062283736</v>
      </c>
    </row>
    <row r="30" spans="1:15" s="110" customFormat="1" ht="24.95" customHeight="1" x14ac:dyDescent="0.2">
      <c r="A30" s="193">
        <v>87.88</v>
      </c>
      <c r="B30" s="204" t="s">
        <v>166</v>
      </c>
      <c r="C30" s="113">
        <v>4.742547425474255</v>
      </c>
      <c r="D30" s="115">
        <v>385</v>
      </c>
      <c r="E30" s="114">
        <v>431</v>
      </c>
      <c r="F30" s="114">
        <v>654</v>
      </c>
      <c r="G30" s="114">
        <v>399</v>
      </c>
      <c r="H30" s="140">
        <v>382</v>
      </c>
      <c r="I30" s="115">
        <v>3</v>
      </c>
      <c r="J30" s="116">
        <v>0.78534031413612571</v>
      </c>
    </row>
    <row r="31" spans="1:15" s="110" customFormat="1" ht="24.95" customHeight="1" x14ac:dyDescent="0.2">
      <c r="A31" s="193" t="s">
        <v>167</v>
      </c>
      <c r="B31" s="199" t="s">
        <v>168</v>
      </c>
      <c r="C31" s="113">
        <v>2.8085735402808574</v>
      </c>
      <c r="D31" s="115">
        <v>228</v>
      </c>
      <c r="E31" s="114">
        <v>245</v>
      </c>
      <c r="F31" s="114">
        <v>429</v>
      </c>
      <c r="G31" s="114">
        <v>245</v>
      </c>
      <c r="H31" s="140">
        <v>294</v>
      </c>
      <c r="I31" s="115">
        <v>-66</v>
      </c>
      <c r="J31" s="116">
        <v>-22.448979591836736</v>
      </c>
    </row>
    <row r="32" spans="1:15" s="110" customFormat="1" ht="24.95" customHeight="1" x14ac:dyDescent="0.2">
      <c r="A32" s="193"/>
      <c r="B32" s="204" t="s">
        <v>169</v>
      </c>
      <c r="C32" s="113">
        <v>0</v>
      </c>
      <c r="D32" s="115">
        <v>0</v>
      </c>
      <c r="E32" s="114" t="s">
        <v>513</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1.2564671101256466</v>
      </c>
      <c r="D34" s="115">
        <v>102</v>
      </c>
      <c r="E34" s="114">
        <v>108</v>
      </c>
      <c r="F34" s="114">
        <v>258</v>
      </c>
      <c r="G34" s="114">
        <v>263</v>
      </c>
      <c r="H34" s="140">
        <v>80</v>
      </c>
      <c r="I34" s="115">
        <v>22</v>
      </c>
      <c r="J34" s="116">
        <v>27.5</v>
      </c>
    </row>
    <row r="35" spans="1:10" s="110" customFormat="1" ht="24.95" customHeight="1" x14ac:dyDescent="0.2">
      <c r="A35" s="292" t="s">
        <v>171</v>
      </c>
      <c r="B35" s="293" t="s">
        <v>172</v>
      </c>
      <c r="C35" s="113">
        <v>26.324217787632421</v>
      </c>
      <c r="D35" s="115">
        <v>2137</v>
      </c>
      <c r="E35" s="114">
        <v>1519</v>
      </c>
      <c r="F35" s="114">
        <v>2486</v>
      </c>
      <c r="G35" s="114">
        <v>1489</v>
      </c>
      <c r="H35" s="140">
        <v>1888</v>
      </c>
      <c r="I35" s="115">
        <v>249</v>
      </c>
      <c r="J35" s="116">
        <v>13.188559322033898</v>
      </c>
    </row>
    <row r="36" spans="1:10" s="110" customFormat="1" ht="24.95" customHeight="1" x14ac:dyDescent="0.2">
      <c r="A36" s="294" t="s">
        <v>173</v>
      </c>
      <c r="B36" s="295" t="s">
        <v>174</v>
      </c>
      <c r="C36" s="125">
        <v>72.419315102241939</v>
      </c>
      <c r="D36" s="143">
        <v>5879</v>
      </c>
      <c r="E36" s="144">
        <v>5490</v>
      </c>
      <c r="F36" s="144">
        <v>7597</v>
      </c>
      <c r="G36" s="144">
        <v>5210</v>
      </c>
      <c r="H36" s="145">
        <v>5625</v>
      </c>
      <c r="I36" s="143">
        <v>254</v>
      </c>
      <c r="J36" s="146">
        <v>4.5155555555555553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8118</v>
      </c>
      <c r="F11" s="264">
        <v>7118</v>
      </c>
      <c r="G11" s="264">
        <v>10341</v>
      </c>
      <c r="H11" s="264">
        <v>6964</v>
      </c>
      <c r="I11" s="265">
        <v>7593</v>
      </c>
      <c r="J11" s="263">
        <v>525</v>
      </c>
      <c r="K11" s="266">
        <v>6.9142631370999608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35.735402808573539</v>
      </c>
      <c r="E13" s="115">
        <v>2901</v>
      </c>
      <c r="F13" s="114">
        <v>2939</v>
      </c>
      <c r="G13" s="114">
        <v>3180</v>
      </c>
      <c r="H13" s="114">
        <v>2518</v>
      </c>
      <c r="I13" s="140">
        <v>2235</v>
      </c>
      <c r="J13" s="115">
        <v>666</v>
      </c>
      <c r="K13" s="116">
        <v>29.798657718120804</v>
      </c>
    </row>
    <row r="14" spans="1:15" ht="15.95" customHeight="1" x14ac:dyDescent="0.2">
      <c r="A14" s="306" t="s">
        <v>230</v>
      </c>
      <c r="B14" s="307"/>
      <c r="C14" s="308"/>
      <c r="D14" s="113">
        <v>47.425474254742547</v>
      </c>
      <c r="E14" s="115">
        <v>3850</v>
      </c>
      <c r="F14" s="114">
        <v>3011</v>
      </c>
      <c r="G14" s="114">
        <v>5619</v>
      </c>
      <c r="H14" s="114">
        <v>3408</v>
      </c>
      <c r="I14" s="140">
        <v>4088</v>
      </c>
      <c r="J14" s="115">
        <v>-238</v>
      </c>
      <c r="K14" s="116">
        <v>-5.8219178082191778</v>
      </c>
    </row>
    <row r="15" spans="1:15" ht="15.95" customHeight="1" x14ac:dyDescent="0.2">
      <c r="A15" s="306" t="s">
        <v>231</v>
      </c>
      <c r="B15" s="307"/>
      <c r="C15" s="308"/>
      <c r="D15" s="113">
        <v>8.2655826558265577</v>
      </c>
      <c r="E15" s="115">
        <v>671</v>
      </c>
      <c r="F15" s="114">
        <v>568</v>
      </c>
      <c r="G15" s="114">
        <v>721</v>
      </c>
      <c r="H15" s="114">
        <v>479</v>
      </c>
      <c r="I15" s="140">
        <v>587</v>
      </c>
      <c r="J15" s="115">
        <v>84</v>
      </c>
      <c r="K15" s="116">
        <v>14.310051107325384</v>
      </c>
    </row>
    <row r="16" spans="1:15" ht="15.95" customHeight="1" x14ac:dyDescent="0.2">
      <c r="A16" s="306" t="s">
        <v>232</v>
      </c>
      <c r="B16" s="307"/>
      <c r="C16" s="308"/>
      <c r="D16" s="113">
        <v>8.5489036708548909</v>
      </c>
      <c r="E16" s="115">
        <v>694</v>
      </c>
      <c r="F16" s="114">
        <v>593</v>
      </c>
      <c r="G16" s="114">
        <v>803</v>
      </c>
      <c r="H16" s="114">
        <v>554</v>
      </c>
      <c r="I16" s="140">
        <v>680</v>
      </c>
      <c r="J16" s="115">
        <v>14</v>
      </c>
      <c r="K16" s="116">
        <v>2.0588235294117645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1.0593742301059375</v>
      </c>
      <c r="E18" s="115">
        <v>86</v>
      </c>
      <c r="F18" s="114">
        <v>95</v>
      </c>
      <c r="G18" s="114">
        <v>235</v>
      </c>
      <c r="H18" s="114">
        <v>226</v>
      </c>
      <c r="I18" s="140">
        <v>52</v>
      </c>
      <c r="J18" s="115">
        <v>34</v>
      </c>
      <c r="K18" s="116">
        <v>65.384615384615387</v>
      </c>
    </row>
    <row r="19" spans="1:11" ht="14.1" customHeight="1" x14ac:dyDescent="0.2">
      <c r="A19" s="306" t="s">
        <v>235</v>
      </c>
      <c r="B19" s="307" t="s">
        <v>236</v>
      </c>
      <c r="C19" s="308"/>
      <c r="D19" s="113">
        <v>0.83764474008376444</v>
      </c>
      <c r="E19" s="115">
        <v>68</v>
      </c>
      <c r="F19" s="114">
        <v>66</v>
      </c>
      <c r="G19" s="114">
        <v>214</v>
      </c>
      <c r="H19" s="114">
        <v>214</v>
      </c>
      <c r="I19" s="140">
        <v>41</v>
      </c>
      <c r="J19" s="115">
        <v>27</v>
      </c>
      <c r="K19" s="116">
        <v>65.853658536585371</v>
      </c>
    </row>
    <row r="20" spans="1:11" ht="14.1" customHeight="1" x14ac:dyDescent="0.2">
      <c r="A20" s="306">
        <v>12</v>
      </c>
      <c r="B20" s="307" t="s">
        <v>237</v>
      </c>
      <c r="C20" s="308"/>
      <c r="D20" s="113">
        <v>1.1948755851194877</v>
      </c>
      <c r="E20" s="115">
        <v>97</v>
      </c>
      <c r="F20" s="114">
        <v>70</v>
      </c>
      <c r="G20" s="114">
        <v>214</v>
      </c>
      <c r="H20" s="114">
        <v>93</v>
      </c>
      <c r="I20" s="140">
        <v>104</v>
      </c>
      <c r="J20" s="115">
        <v>-7</v>
      </c>
      <c r="K20" s="116">
        <v>-6.7307692307692308</v>
      </c>
    </row>
    <row r="21" spans="1:11" ht="14.1" customHeight="1" x14ac:dyDescent="0.2">
      <c r="A21" s="306">
        <v>21</v>
      </c>
      <c r="B21" s="307" t="s">
        <v>238</v>
      </c>
      <c r="C21" s="308"/>
      <c r="D21" s="113" t="s">
        <v>513</v>
      </c>
      <c r="E21" s="115" t="s">
        <v>513</v>
      </c>
      <c r="F21" s="114" t="s">
        <v>513</v>
      </c>
      <c r="G21" s="114">
        <v>9</v>
      </c>
      <c r="H21" s="114">
        <v>5</v>
      </c>
      <c r="I21" s="140">
        <v>8</v>
      </c>
      <c r="J21" s="115" t="s">
        <v>513</v>
      </c>
      <c r="K21" s="116" t="s">
        <v>513</v>
      </c>
    </row>
    <row r="22" spans="1:11" ht="14.1" customHeight="1" x14ac:dyDescent="0.2">
      <c r="A22" s="306">
        <v>22</v>
      </c>
      <c r="B22" s="307" t="s">
        <v>239</v>
      </c>
      <c r="C22" s="308"/>
      <c r="D22" s="113">
        <v>0.70214338507021434</v>
      </c>
      <c r="E22" s="115">
        <v>57</v>
      </c>
      <c r="F22" s="114">
        <v>74</v>
      </c>
      <c r="G22" s="114">
        <v>132</v>
      </c>
      <c r="H22" s="114">
        <v>73</v>
      </c>
      <c r="I22" s="140">
        <v>96</v>
      </c>
      <c r="J22" s="115">
        <v>-39</v>
      </c>
      <c r="K22" s="116">
        <v>-40.625</v>
      </c>
    </row>
    <row r="23" spans="1:11" ht="14.1" customHeight="1" x14ac:dyDescent="0.2">
      <c r="A23" s="306">
        <v>23</v>
      </c>
      <c r="B23" s="307" t="s">
        <v>240</v>
      </c>
      <c r="C23" s="308"/>
      <c r="D23" s="113">
        <v>0.32027593003202759</v>
      </c>
      <c r="E23" s="115">
        <v>26</v>
      </c>
      <c r="F23" s="114">
        <v>47</v>
      </c>
      <c r="G23" s="114">
        <v>50</v>
      </c>
      <c r="H23" s="114">
        <v>28</v>
      </c>
      <c r="I23" s="140">
        <v>32</v>
      </c>
      <c r="J23" s="115">
        <v>-6</v>
      </c>
      <c r="K23" s="116">
        <v>-18.75</v>
      </c>
    </row>
    <row r="24" spans="1:11" ht="14.1" customHeight="1" x14ac:dyDescent="0.2">
      <c r="A24" s="306">
        <v>24</v>
      </c>
      <c r="B24" s="307" t="s">
        <v>241</v>
      </c>
      <c r="C24" s="308"/>
      <c r="D24" s="113">
        <v>2.6977087952697709</v>
      </c>
      <c r="E24" s="115">
        <v>219</v>
      </c>
      <c r="F24" s="114">
        <v>106</v>
      </c>
      <c r="G24" s="114">
        <v>222</v>
      </c>
      <c r="H24" s="114">
        <v>167</v>
      </c>
      <c r="I24" s="140">
        <v>136</v>
      </c>
      <c r="J24" s="115">
        <v>83</v>
      </c>
      <c r="K24" s="116">
        <v>61.029411764705884</v>
      </c>
    </row>
    <row r="25" spans="1:11" ht="14.1" customHeight="1" x14ac:dyDescent="0.2">
      <c r="A25" s="306">
        <v>25</v>
      </c>
      <c r="B25" s="307" t="s">
        <v>242</v>
      </c>
      <c r="C25" s="308"/>
      <c r="D25" s="113">
        <v>4.4469081054446908</v>
      </c>
      <c r="E25" s="115">
        <v>361</v>
      </c>
      <c r="F25" s="114">
        <v>208</v>
      </c>
      <c r="G25" s="114">
        <v>407</v>
      </c>
      <c r="H25" s="114">
        <v>264</v>
      </c>
      <c r="I25" s="140">
        <v>311</v>
      </c>
      <c r="J25" s="115">
        <v>50</v>
      </c>
      <c r="K25" s="116">
        <v>16.077170418006432</v>
      </c>
    </row>
    <row r="26" spans="1:11" ht="14.1" customHeight="1" x14ac:dyDescent="0.2">
      <c r="A26" s="306">
        <v>26</v>
      </c>
      <c r="B26" s="307" t="s">
        <v>243</v>
      </c>
      <c r="C26" s="308"/>
      <c r="D26" s="113">
        <v>1.9955654101995566</v>
      </c>
      <c r="E26" s="115">
        <v>162</v>
      </c>
      <c r="F26" s="114">
        <v>94</v>
      </c>
      <c r="G26" s="114">
        <v>242</v>
      </c>
      <c r="H26" s="114">
        <v>106</v>
      </c>
      <c r="I26" s="140">
        <v>141</v>
      </c>
      <c r="J26" s="115">
        <v>21</v>
      </c>
      <c r="K26" s="116">
        <v>14.893617021276595</v>
      </c>
    </row>
    <row r="27" spans="1:11" ht="14.1" customHeight="1" x14ac:dyDescent="0.2">
      <c r="A27" s="306">
        <v>27</v>
      </c>
      <c r="B27" s="307" t="s">
        <v>244</v>
      </c>
      <c r="C27" s="308"/>
      <c r="D27" s="113">
        <v>1.2071938901207193</v>
      </c>
      <c r="E27" s="115">
        <v>98</v>
      </c>
      <c r="F27" s="114">
        <v>67</v>
      </c>
      <c r="G27" s="114">
        <v>87</v>
      </c>
      <c r="H27" s="114">
        <v>78</v>
      </c>
      <c r="I27" s="140">
        <v>72</v>
      </c>
      <c r="J27" s="115">
        <v>26</v>
      </c>
      <c r="K27" s="116">
        <v>36.111111111111114</v>
      </c>
    </row>
    <row r="28" spans="1:11" ht="14.1" customHeight="1" x14ac:dyDescent="0.2">
      <c r="A28" s="306">
        <v>28</v>
      </c>
      <c r="B28" s="307" t="s">
        <v>245</v>
      </c>
      <c r="C28" s="308"/>
      <c r="D28" s="113">
        <v>0.34491254003449123</v>
      </c>
      <c r="E28" s="115">
        <v>28</v>
      </c>
      <c r="F28" s="114">
        <v>26</v>
      </c>
      <c r="G28" s="114">
        <v>31</v>
      </c>
      <c r="H28" s="114">
        <v>11</v>
      </c>
      <c r="I28" s="140">
        <v>21</v>
      </c>
      <c r="J28" s="115">
        <v>7</v>
      </c>
      <c r="K28" s="116">
        <v>33.333333333333336</v>
      </c>
    </row>
    <row r="29" spans="1:11" ht="14.1" customHeight="1" x14ac:dyDescent="0.2">
      <c r="A29" s="306">
        <v>29</v>
      </c>
      <c r="B29" s="307" t="s">
        <v>246</v>
      </c>
      <c r="C29" s="308"/>
      <c r="D29" s="113">
        <v>13.451589061345159</v>
      </c>
      <c r="E29" s="115">
        <v>1092</v>
      </c>
      <c r="F29" s="114">
        <v>964</v>
      </c>
      <c r="G29" s="114">
        <v>1157</v>
      </c>
      <c r="H29" s="114">
        <v>878</v>
      </c>
      <c r="I29" s="140">
        <v>1212</v>
      </c>
      <c r="J29" s="115">
        <v>-120</v>
      </c>
      <c r="K29" s="116">
        <v>-9.9009900990099009</v>
      </c>
    </row>
    <row r="30" spans="1:11" ht="14.1" customHeight="1" x14ac:dyDescent="0.2">
      <c r="A30" s="306" t="s">
        <v>247</v>
      </c>
      <c r="B30" s="307" t="s">
        <v>248</v>
      </c>
      <c r="C30" s="308"/>
      <c r="D30" s="113">
        <v>11.936437546193643</v>
      </c>
      <c r="E30" s="115">
        <v>969</v>
      </c>
      <c r="F30" s="114">
        <v>783</v>
      </c>
      <c r="G30" s="114">
        <v>1006</v>
      </c>
      <c r="H30" s="114">
        <v>754</v>
      </c>
      <c r="I30" s="140">
        <v>1005</v>
      </c>
      <c r="J30" s="115">
        <v>-36</v>
      </c>
      <c r="K30" s="116">
        <v>-3.5820895522388061</v>
      </c>
    </row>
    <row r="31" spans="1:11" ht="14.1" customHeight="1" x14ac:dyDescent="0.2">
      <c r="A31" s="306" t="s">
        <v>249</v>
      </c>
      <c r="B31" s="307" t="s">
        <v>250</v>
      </c>
      <c r="C31" s="308"/>
      <c r="D31" s="113">
        <v>1.5151515151515151</v>
      </c>
      <c r="E31" s="115">
        <v>123</v>
      </c>
      <c r="F31" s="114">
        <v>178</v>
      </c>
      <c r="G31" s="114" t="s">
        <v>513</v>
      </c>
      <c r="H31" s="114" t="s">
        <v>513</v>
      </c>
      <c r="I31" s="140">
        <v>207</v>
      </c>
      <c r="J31" s="115">
        <v>-84</v>
      </c>
      <c r="K31" s="116">
        <v>-40.579710144927539</v>
      </c>
    </row>
    <row r="32" spans="1:11" ht="14.1" customHeight="1" x14ac:dyDescent="0.2">
      <c r="A32" s="306">
        <v>31</v>
      </c>
      <c r="B32" s="307" t="s">
        <v>251</v>
      </c>
      <c r="C32" s="308"/>
      <c r="D32" s="113">
        <v>0.32027593003202759</v>
      </c>
      <c r="E32" s="115">
        <v>26</v>
      </c>
      <c r="F32" s="114">
        <v>20</v>
      </c>
      <c r="G32" s="114">
        <v>35</v>
      </c>
      <c r="H32" s="114">
        <v>19</v>
      </c>
      <c r="I32" s="140">
        <v>24</v>
      </c>
      <c r="J32" s="115">
        <v>2</v>
      </c>
      <c r="K32" s="116">
        <v>8.3333333333333339</v>
      </c>
    </row>
    <row r="33" spans="1:11" ht="14.1" customHeight="1" x14ac:dyDescent="0.2">
      <c r="A33" s="306">
        <v>32</v>
      </c>
      <c r="B33" s="307" t="s">
        <v>252</v>
      </c>
      <c r="C33" s="308"/>
      <c r="D33" s="113">
        <v>1.823109140182311</v>
      </c>
      <c r="E33" s="115">
        <v>148</v>
      </c>
      <c r="F33" s="114">
        <v>101</v>
      </c>
      <c r="G33" s="114">
        <v>185</v>
      </c>
      <c r="H33" s="114">
        <v>107</v>
      </c>
      <c r="I33" s="140">
        <v>133</v>
      </c>
      <c r="J33" s="115">
        <v>15</v>
      </c>
      <c r="K33" s="116">
        <v>11.278195488721805</v>
      </c>
    </row>
    <row r="34" spans="1:11" ht="14.1" customHeight="1" x14ac:dyDescent="0.2">
      <c r="A34" s="306">
        <v>33</v>
      </c>
      <c r="B34" s="307" t="s">
        <v>253</v>
      </c>
      <c r="C34" s="308"/>
      <c r="D34" s="113">
        <v>1.0470559251047056</v>
      </c>
      <c r="E34" s="115">
        <v>85</v>
      </c>
      <c r="F34" s="114">
        <v>51</v>
      </c>
      <c r="G34" s="114">
        <v>129</v>
      </c>
      <c r="H34" s="114">
        <v>58</v>
      </c>
      <c r="I34" s="140">
        <v>67</v>
      </c>
      <c r="J34" s="115">
        <v>18</v>
      </c>
      <c r="K34" s="116">
        <v>26.865671641791046</v>
      </c>
    </row>
    <row r="35" spans="1:11" ht="14.1" customHeight="1" x14ac:dyDescent="0.2">
      <c r="A35" s="306">
        <v>34</v>
      </c>
      <c r="B35" s="307" t="s">
        <v>254</v>
      </c>
      <c r="C35" s="308"/>
      <c r="D35" s="113">
        <v>1.5397881251539789</v>
      </c>
      <c r="E35" s="115">
        <v>125</v>
      </c>
      <c r="F35" s="114">
        <v>73</v>
      </c>
      <c r="G35" s="114">
        <v>185</v>
      </c>
      <c r="H35" s="114">
        <v>101</v>
      </c>
      <c r="I35" s="140">
        <v>113</v>
      </c>
      <c r="J35" s="115">
        <v>12</v>
      </c>
      <c r="K35" s="116">
        <v>10.619469026548673</v>
      </c>
    </row>
    <row r="36" spans="1:11" ht="14.1" customHeight="1" x14ac:dyDescent="0.2">
      <c r="A36" s="306">
        <v>41</v>
      </c>
      <c r="B36" s="307" t="s">
        <v>255</v>
      </c>
      <c r="C36" s="308"/>
      <c r="D36" s="113">
        <v>0.82532643508253267</v>
      </c>
      <c r="E36" s="115">
        <v>67</v>
      </c>
      <c r="F36" s="114">
        <v>82</v>
      </c>
      <c r="G36" s="114">
        <v>286</v>
      </c>
      <c r="H36" s="114">
        <v>61</v>
      </c>
      <c r="I36" s="140">
        <v>101</v>
      </c>
      <c r="J36" s="115">
        <v>-34</v>
      </c>
      <c r="K36" s="116">
        <v>-33.663366336633665</v>
      </c>
    </row>
    <row r="37" spans="1:11" ht="14.1" customHeight="1" x14ac:dyDescent="0.2">
      <c r="A37" s="306">
        <v>42</v>
      </c>
      <c r="B37" s="307" t="s">
        <v>256</v>
      </c>
      <c r="C37" s="308"/>
      <c r="D37" s="113">
        <v>8.6228135008622808E-2</v>
      </c>
      <c r="E37" s="115">
        <v>7</v>
      </c>
      <c r="F37" s="114">
        <v>4</v>
      </c>
      <c r="G37" s="114">
        <v>12</v>
      </c>
      <c r="H37" s="114">
        <v>7</v>
      </c>
      <c r="I37" s="140">
        <v>13</v>
      </c>
      <c r="J37" s="115">
        <v>-6</v>
      </c>
      <c r="K37" s="116">
        <v>-46.153846153846153</v>
      </c>
    </row>
    <row r="38" spans="1:11" ht="14.1" customHeight="1" x14ac:dyDescent="0.2">
      <c r="A38" s="306">
        <v>43</v>
      </c>
      <c r="B38" s="307" t="s">
        <v>257</v>
      </c>
      <c r="C38" s="308"/>
      <c r="D38" s="113">
        <v>0.98546440009854641</v>
      </c>
      <c r="E38" s="115">
        <v>80</v>
      </c>
      <c r="F38" s="114">
        <v>59</v>
      </c>
      <c r="G38" s="114">
        <v>147</v>
      </c>
      <c r="H38" s="114">
        <v>76</v>
      </c>
      <c r="I38" s="140">
        <v>61</v>
      </c>
      <c r="J38" s="115">
        <v>19</v>
      </c>
      <c r="K38" s="116">
        <v>31.147540983606557</v>
      </c>
    </row>
    <row r="39" spans="1:11" ht="14.1" customHeight="1" x14ac:dyDescent="0.2">
      <c r="A39" s="306">
        <v>51</v>
      </c>
      <c r="B39" s="307" t="s">
        <v>258</v>
      </c>
      <c r="C39" s="308"/>
      <c r="D39" s="113">
        <v>12.626262626262626</v>
      </c>
      <c r="E39" s="115">
        <v>1025</v>
      </c>
      <c r="F39" s="114">
        <v>1096</v>
      </c>
      <c r="G39" s="114">
        <v>1289</v>
      </c>
      <c r="H39" s="114">
        <v>1069</v>
      </c>
      <c r="I39" s="140">
        <v>858</v>
      </c>
      <c r="J39" s="115">
        <v>167</v>
      </c>
      <c r="K39" s="116">
        <v>19.463869463869464</v>
      </c>
    </row>
    <row r="40" spans="1:11" ht="14.1" customHeight="1" x14ac:dyDescent="0.2">
      <c r="A40" s="306" t="s">
        <v>259</v>
      </c>
      <c r="B40" s="307" t="s">
        <v>260</v>
      </c>
      <c r="C40" s="308"/>
      <c r="D40" s="113">
        <v>12.010347376201034</v>
      </c>
      <c r="E40" s="115">
        <v>975</v>
      </c>
      <c r="F40" s="114">
        <v>1026</v>
      </c>
      <c r="G40" s="114">
        <v>1222</v>
      </c>
      <c r="H40" s="114">
        <v>1039</v>
      </c>
      <c r="I40" s="140">
        <v>807</v>
      </c>
      <c r="J40" s="115">
        <v>168</v>
      </c>
      <c r="K40" s="116">
        <v>20.817843866171003</v>
      </c>
    </row>
    <row r="41" spans="1:11" ht="14.1" customHeight="1" x14ac:dyDescent="0.2">
      <c r="A41" s="306"/>
      <c r="B41" s="307" t="s">
        <v>261</v>
      </c>
      <c r="C41" s="308"/>
      <c r="D41" s="113">
        <v>11.394432126139444</v>
      </c>
      <c r="E41" s="115">
        <v>925</v>
      </c>
      <c r="F41" s="114">
        <v>970</v>
      </c>
      <c r="G41" s="114">
        <v>1118</v>
      </c>
      <c r="H41" s="114">
        <v>998</v>
      </c>
      <c r="I41" s="140">
        <v>775</v>
      </c>
      <c r="J41" s="115">
        <v>150</v>
      </c>
      <c r="K41" s="116">
        <v>19.35483870967742</v>
      </c>
    </row>
    <row r="42" spans="1:11" ht="14.1" customHeight="1" x14ac:dyDescent="0.2">
      <c r="A42" s="306">
        <v>52</v>
      </c>
      <c r="B42" s="307" t="s">
        <v>262</v>
      </c>
      <c r="C42" s="308"/>
      <c r="D42" s="113">
        <v>3.6831731953683171</v>
      </c>
      <c r="E42" s="115">
        <v>299</v>
      </c>
      <c r="F42" s="114">
        <v>230</v>
      </c>
      <c r="G42" s="114">
        <v>253</v>
      </c>
      <c r="H42" s="114">
        <v>250</v>
      </c>
      <c r="I42" s="140">
        <v>240</v>
      </c>
      <c r="J42" s="115">
        <v>59</v>
      </c>
      <c r="K42" s="116">
        <v>24.583333333333332</v>
      </c>
    </row>
    <row r="43" spans="1:11" ht="14.1" customHeight="1" x14ac:dyDescent="0.2">
      <c r="A43" s="306" t="s">
        <v>263</v>
      </c>
      <c r="B43" s="307" t="s">
        <v>264</v>
      </c>
      <c r="C43" s="308"/>
      <c r="D43" s="113">
        <v>2.6237989652623801</v>
      </c>
      <c r="E43" s="115">
        <v>213</v>
      </c>
      <c r="F43" s="114">
        <v>168</v>
      </c>
      <c r="G43" s="114">
        <v>185</v>
      </c>
      <c r="H43" s="114">
        <v>172</v>
      </c>
      <c r="I43" s="140">
        <v>195</v>
      </c>
      <c r="J43" s="115">
        <v>18</v>
      </c>
      <c r="K43" s="116">
        <v>9.2307692307692299</v>
      </c>
    </row>
    <row r="44" spans="1:11" ht="14.1" customHeight="1" x14ac:dyDescent="0.2">
      <c r="A44" s="306">
        <v>53</v>
      </c>
      <c r="B44" s="307" t="s">
        <v>265</v>
      </c>
      <c r="C44" s="308"/>
      <c r="D44" s="113">
        <v>1.2934220251293422</v>
      </c>
      <c r="E44" s="115">
        <v>105</v>
      </c>
      <c r="F44" s="114">
        <v>58</v>
      </c>
      <c r="G44" s="114">
        <v>57</v>
      </c>
      <c r="H44" s="114">
        <v>55</v>
      </c>
      <c r="I44" s="140">
        <v>70</v>
      </c>
      <c r="J44" s="115">
        <v>35</v>
      </c>
      <c r="K44" s="116">
        <v>50</v>
      </c>
    </row>
    <row r="45" spans="1:11" ht="14.1" customHeight="1" x14ac:dyDescent="0.2">
      <c r="A45" s="306" t="s">
        <v>266</v>
      </c>
      <c r="B45" s="307" t="s">
        <v>267</v>
      </c>
      <c r="C45" s="308"/>
      <c r="D45" s="113">
        <v>1.2811037201281104</v>
      </c>
      <c r="E45" s="115">
        <v>104</v>
      </c>
      <c r="F45" s="114">
        <v>58</v>
      </c>
      <c r="G45" s="114">
        <v>55</v>
      </c>
      <c r="H45" s="114">
        <v>48</v>
      </c>
      <c r="I45" s="140">
        <v>68</v>
      </c>
      <c r="J45" s="115">
        <v>36</v>
      </c>
      <c r="K45" s="116">
        <v>52.941176470588232</v>
      </c>
    </row>
    <row r="46" spans="1:11" ht="14.1" customHeight="1" x14ac:dyDescent="0.2">
      <c r="A46" s="306">
        <v>54</v>
      </c>
      <c r="B46" s="307" t="s">
        <v>268</v>
      </c>
      <c r="C46" s="308"/>
      <c r="D46" s="113">
        <v>3.486080315348608</v>
      </c>
      <c r="E46" s="115">
        <v>283</v>
      </c>
      <c r="F46" s="114">
        <v>238</v>
      </c>
      <c r="G46" s="114">
        <v>230</v>
      </c>
      <c r="H46" s="114">
        <v>211</v>
      </c>
      <c r="I46" s="140">
        <v>306</v>
      </c>
      <c r="J46" s="115">
        <v>-23</v>
      </c>
      <c r="K46" s="116">
        <v>-7.5163398692810457</v>
      </c>
    </row>
    <row r="47" spans="1:11" ht="14.1" customHeight="1" x14ac:dyDescent="0.2">
      <c r="A47" s="306">
        <v>61</v>
      </c>
      <c r="B47" s="307" t="s">
        <v>269</v>
      </c>
      <c r="C47" s="308"/>
      <c r="D47" s="113">
        <v>2.3035230352303522</v>
      </c>
      <c r="E47" s="115">
        <v>187</v>
      </c>
      <c r="F47" s="114">
        <v>120</v>
      </c>
      <c r="G47" s="114">
        <v>277</v>
      </c>
      <c r="H47" s="114">
        <v>141</v>
      </c>
      <c r="I47" s="140">
        <v>174</v>
      </c>
      <c r="J47" s="115">
        <v>13</v>
      </c>
      <c r="K47" s="116">
        <v>7.4712643678160919</v>
      </c>
    </row>
    <row r="48" spans="1:11" ht="14.1" customHeight="1" x14ac:dyDescent="0.2">
      <c r="A48" s="306">
        <v>62</v>
      </c>
      <c r="B48" s="307" t="s">
        <v>270</v>
      </c>
      <c r="C48" s="308"/>
      <c r="D48" s="113">
        <v>6.1837891106183793</v>
      </c>
      <c r="E48" s="115">
        <v>502</v>
      </c>
      <c r="F48" s="114">
        <v>425</v>
      </c>
      <c r="G48" s="114">
        <v>700</v>
      </c>
      <c r="H48" s="114">
        <v>384</v>
      </c>
      <c r="I48" s="140">
        <v>474</v>
      </c>
      <c r="J48" s="115">
        <v>28</v>
      </c>
      <c r="K48" s="116">
        <v>5.9071729957805905</v>
      </c>
    </row>
    <row r="49" spans="1:11" ht="14.1" customHeight="1" x14ac:dyDescent="0.2">
      <c r="A49" s="306">
        <v>63</v>
      </c>
      <c r="B49" s="307" t="s">
        <v>271</v>
      </c>
      <c r="C49" s="308"/>
      <c r="D49" s="113">
        <v>4.434589800443459</v>
      </c>
      <c r="E49" s="115">
        <v>360</v>
      </c>
      <c r="F49" s="114">
        <v>343</v>
      </c>
      <c r="G49" s="114">
        <v>348</v>
      </c>
      <c r="H49" s="114">
        <v>348</v>
      </c>
      <c r="I49" s="140">
        <v>341</v>
      </c>
      <c r="J49" s="115">
        <v>19</v>
      </c>
      <c r="K49" s="116">
        <v>5.5718475073313787</v>
      </c>
    </row>
    <row r="50" spans="1:11" ht="14.1" customHeight="1" x14ac:dyDescent="0.2">
      <c r="A50" s="306" t="s">
        <v>272</v>
      </c>
      <c r="B50" s="307" t="s">
        <v>273</v>
      </c>
      <c r="C50" s="308"/>
      <c r="D50" s="113">
        <v>2.0694752402069474</v>
      </c>
      <c r="E50" s="115">
        <v>168</v>
      </c>
      <c r="F50" s="114">
        <v>167</v>
      </c>
      <c r="G50" s="114">
        <v>134</v>
      </c>
      <c r="H50" s="114">
        <v>142</v>
      </c>
      <c r="I50" s="140">
        <v>135</v>
      </c>
      <c r="J50" s="115">
        <v>33</v>
      </c>
      <c r="K50" s="116">
        <v>24.444444444444443</v>
      </c>
    </row>
    <row r="51" spans="1:11" ht="14.1" customHeight="1" x14ac:dyDescent="0.2">
      <c r="A51" s="306" t="s">
        <v>274</v>
      </c>
      <c r="B51" s="307" t="s">
        <v>275</v>
      </c>
      <c r="C51" s="308"/>
      <c r="D51" s="113">
        <v>2.1926582902192657</v>
      </c>
      <c r="E51" s="115">
        <v>178</v>
      </c>
      <c r="F51" s="114">
        <v>158</v>
      </c>
      <c r="G51" s="114">
        <v>193</v>
      </c>
      <c r="H51" s="114">
        <v>192</v>
      </c>
      <c r="I51" s="140">
        <v>187</v>
      </c>
      <c r="J51" s="115">
        <v>-9</v>
      </c>
      <c r="K51" s="116">
        <v>-4.8128342245989302</v>
      </c>
    </row>
    <row r="52" spans="1:11" ht="14.1" customHeight="1" x14ac:dyDescent="0.2">
      <c r="A52" s="306">
        <v>71</v>
      </c>
      <c r="B52" s="307" t="s">
        <v>276</v>
      </c>
      <c r="C52" s="308"/>
      <c r="D52" s="113">
        <v>9.3988667159398869</v>
      </c>
      <c r="E52" s="115">
        <v>763</v>
      </c>
      <c r="F52" s="114">
        <v>604</v>
      </c>
      <c r="G52" s="114">
        <v>820</v>
      </c>
      <c r="H52" s="114">
        <v>642</v>
      </c>
      <c r="I52" s="140">
        <v>621</v>
      </c>
      <c r="J52" s="115">
        <v>142</v>
      </c>
      <c r="K52" s="116">
        <v>22.866344605475039</v>
      </c>
    </row>
    <row r="53" spans="1:11" ht="14.1" customHeight="1" x14ac:dyDescent="0.2">
      <c r="A53" s="306" t="s">
        <v>277</v>
      </c>
      <c r="B53" s="307" t="s">
        <v>278</v>
      </c>
      <c r="C53" s="308"/>
      <c r="D53" s="113">
        <v>3.5969450603596944</v>
      </c>
      <c r="E53" s="115">
        <v>292</v>
      </c>
      <c r="F53" s="114">
        <v>221</v>
      </c>
      <c r="G53" s="114">
        <v>311</v>
      </c>
      <c r="H53" s="114">
        <v>253</v>
      </c>
      <c r="I53" s="140">
        <v>230</v>
      </c>
      <c r="J53" s="115">
        <v>62</v>
      </c>
      <c r="K53" s="116">
        <v>26.956521739130434</v>
      </c>
    </row>
    <row r="54" spans="1:11" ht="14.1" customHeight="1" x14ac:dyDescent="0.2">
      <c r="A54" s="306" t="s">
        <v>279</v>
      </c>
      <c r="B54" s="307" t="s">
        <v>280</v>
      </c>
      <c r="C54" s="308"/>
      <c r="D54" s="113">
        <v>4.6563192904656319</v>
      </c>
      <c r="E54" s="115">
        <v>378</v>
      </c>
      <c r="F54" s="114">
        <v>334</v>
      </c>
      <c r="G54" s="114">
        <v>432</v>
      </c>
      <c r="H54" s="114">
        <v>328</v>
      </c>
      <c r="I54" s="140">
        <v>338</v>
      </c>
      <c r="J54" s="115">
        <v>40</v>
      </c>
      <c r="K54" s="116">
        <v>11.834319526627219</v>
      </c>
    </row>
    <row r="55" spans="1:11" ht="14.1" customHeight="1" x14ac:dyDescent="0.2">
      <c r="A55" s="306">
        <v>72</v>
      </c>
      <c r="B55" s="307" t="s">
        <v>281</v>
      </c>
      <c r="C55" s="308"/>
      <c r="D55" s="113">
        <v>1.7738359201773837</v>
      </c>
      <c r="E55" s="115">
        <v>144</v>
      </c>
      <c r="F55" s="114">
        <v>86</v>
      </c>
      <c r="G55" s="114">
        <v>182</v>
      </c>
      <c r="H55" s="114">
        <v>91</v>
      </c>
      <c r="I55" s="140">
        <v>103</v>
      </c>
      <c r="J55" s="115">
        <v>41</v>
      </c>
      <c r="K55" s="116">
        <v>39.805825242718448</v>
      </c>
    </row>
    <row r="56" spans="1:11" ht="14.1" customHeight="1" x14ac:dyDescent="0.2">
      <c r="A56" s="306" t="s">
        <v>282</v>
      </c>
      <c r="B56" s="307" t="s">
        <v>283</v>
      </c>
      <c r="C56" s="308"/>
      <c r="D56" s="113">
        <v>0.39418576003941858</v>
      </c>
      <c r="E56" s="115">
        <v>32</v>
      </c>
      <c r="F56" s="114">
        <v>13</v>
      </c>
      <c r="G56" s="114">
        <v>75</v>
      </c>
      <c r="H56" s="114">
        <v>6</v>
      </c>
      <c r="I56" s="140">
        <v>30</v>
      </c>
      <c r="J56" s="115">
        <v>2</v>
      </c>
      <c r="K56" s="116">
        <v>6.666666666666667</v>
      </c>
    </row>
    <row r="57" spans="1:11" ht="14.1" customHeight="1" x14ac:dyDescent="0.2">
      <c r="A57" s="306" t="s">
        <v>284</v>
      </c>
      <c r="B57" s="307" t="s">
        <v>285</v>
      </c>
      <c r="C57" s="308"/>
      <c r="D57" s="113">
        <v>0.93619118009361912</v>
      </c>
      <c r="E57" s="115">
        <v>76</v>
      </c>
      <c r="F57" s="114">
        <v>49</v>
      </c>
      <c r="G57" s="114">
        <v>67</v>
      </c>
      <c r="H57" s="114">
        <v>55</v>
      </c>
      <c r="I57" s="140">
        <v>46</v>
      </c>
      <c r="J57" s="115">
        <v>30</v>
      </c>
      <c r="K57" s="116">
        <v>65.217391304347828</v>
      </c>
    </row>
    <row r="58" spans="1:11" ht="14.1" customHeight="1" x14ac:dyDescent="0.2">
      <c r="A58" s="306">
        <v>73</v>
      </c>
      <c r="B58" s="307" t="s">
        <v>286</v>
      </c>
      <c r="C58" s="308"/>
      <c r="D58" s="113">
        <v>1.5151515151515151</v>
      </c>
      <c r="E58" s="115">
        <v>123</v>
      </c>
      <c r="F58" s="114">
        <v>71</v>
      </c>
      <c r="G58" s="114">
        <v>166</v>
      </c>
      <c r="H58" s="114">
        <v>85</v>
      </c>
      <c r="I58" s="140">
        <v>129</v>
      </c>
      <c r="J58" s="115">
        <v>-6</v>
      </c>
      <c r="K58" s="116">
        <v>-4.6511627906976747</v>
      </c>
    </row>
    <row r="59" spans="1:11" ht="14.1" customHeight="1" x14ac:dyDescent="0.2">
      <c r="A59" s="306" t="s">
        <v>287</v>
      </c>
      <c r="B59" s="307" t="s">
        <v>288</v>
      </c>
      <c r="C59" s="308"/>
      <c r="D59" s="113">
        <v>0.99778270509977829</v>
      </c>
      <c r="E59" s="115">
        <v>81</v>
      </c>
      <c r="F59" s="114">
        <v>48</v>
      </c>
      <c r="G59" s="114">
        <v>103</v>
      </c>
      <c r="H59" s="114">
        <v>70</v>
      </c>
      <c r="I59" s="140">
        <v>83</v>
      </c>
      <c r="J59" s="115">
        <v>-2</v>
      </c>
      <c r="K59" s="116">
        <v>-2.4096385542168677</v>
      </c>
    </row>
    <row r="60" spans="1:11" ht="14.1" customHeight="1" x14ac:dyDescent="0.2">
      <c r="A60" s="306">
        <v>81</v>
      </c>
      <c r="B60" s="307" t="s">
        <v>289</v>
      </c>
      <c r="C60" s="308"/>
      <c r="D60" s="113">
        <v>7.5388026607538805</v>
      </c>
      <c r="E60" s="115">
        <v>612</v>
      </c>
      <c r="F60" s="114">
        <v>532</v>
      </c>
      <c r="G60" s="114">
        <v>711</v>
      </c>
      <c r="H60" s="114">
        <v>534</v>
      </c>
      <c r="I60" s="140">
        <v>601</v>
      </c>
      <c r="J60" s="115">
        <v>11</v>
      </c>
      <c r="K60" s="116">
        <v>1.8302828618968385</v>
      </c>
    </row>
    <row r="61" spans="1:11" ht="14.1" customHeight="1" x14ac:dyDescent="0.2">
      <c r="A61" s="306" t="s">
        <v>290</v>
      </c>
      <c r="B61" s="307" t="s">
        <v>291</v>
      </c>
      <c r="C61" s="308"/>
      <c r="D61" s="113">
        <v>1.8107908351810791</v>
      </c>
      <c r="E61" s="115">
        <v>147</v>
      </c>
      <c r="F61" s="114">
        <v>119</v>
      </c>
      <c r="G61" s="114">
        <v>255</v>
      </c>
      <c r="H61" s="114">
        <v>150</v>
      </c>
      <c r="I61" s="140">
        <v>184</v>
      </c>
      <c r="J61" s="115">
        <v>-37</v>
      </c>
      <c r="K61" s="116">
        <v>-20.108695652173914</v>
      </c>
    </row>
    <row r="62" spans="1:11" ht="14.1" customHeight="1" x14ac:dyDescent="0.2">
      <c r="A62" s="306" t="s">
        <v>292</v>
      </c>
      <c r="B62" s="307" t="s">
        <v>293</v>
      </c>
      <c r="C62" s="308"/>
      <c r="D62" s="113">
        <v>2.0817935452081793</v>
      </c>
      <c r="E62" s="115">
        <v>169</v>
      </c>
      <c r="F62" s="114">
        <v>226</v>
      </c>
      <c r="G62" s="114">
        <v>271</v>
      </c>
      <c r="H62" s="114">
        <v>202</v>
      </c>
      <c r="I62" s="140">
        <v>190</v>
      </c>
      <c r="J62" s="115">
        <v>-21</v>
      </c>
      <c r="K62" s="116">
        <v>-11.052631578947368</v>
      </c>
    </row>
    <row r="63" spans="1:11" ht="14.1" customHeight="1" x14ac:dyDescent="0.2">
      <c r="A63" s="306"/>
      <c r="B63" s="307" t="s">
        <v>294</v>
      </c>
      <c r="C63" s="308"/>
      <c r="D63" s="113">
        <v>1.6876077851687608</v>
      </c>
      <c r="E63" s="115">
        <v>137</v>
      </c>
      <c r="F63" s="114">
        <v>203</v>
      </c>
      <c r="G63" s="114">
        <v>244</v>
      </c>
      <c r="H63" s="114">
        <v>185</v>
      </c>
      <c r="I63" s="140">
        <v>160</v>
      </c>
      <c r="J63" s="115">
        <v>-23</v>
      </c>
      <c r="K63" s="116">
        <v>-14.375</v>
      </c>
    </row>
    <row r="64" spans="1:11" ht="14.1" customHeight="1" x14ac:dyDescent="0.2">
      <c r="A64" s="306" t="s">
        <v>295</v>
      </c>
      <c r="B64" s="307" t="s">
        <v>296</v>
      </c>
      <c r="C64" s="308"/>
      <c r="D64" s="113">
        <v>1.1702389751170239</v>
      </c>
      <c r="E64" s="115">
        <v>95</v>
      </c>
      <c r="F64" s="114">
        <v>56</v>
      </c>
      <c r="G64" s="114">
        <v>66</v>
      </c>
      <c r="H64" s="114">
        <v>61</v>
      </c>
      <c r="I64" s="140">
        <v>84</v>
      </c>
      <c r="J64" s="115">
        <v>11</v>
      </c>
      <c r="K64" s="116">
        <v>13.095238095238095</v>
      </c>
    </row>
    <row r="65" spans="1:11" ht="14.1" customHeight="1" x14ac:dyDescent="0.2">
      <c r="A65" s="306" t="s">
        <v>297</v>
      </c>
      <c r="B65" s="307" t="s">
        <v>298</v>
      </c>
      <c r="C65" s="308"/>
      <c r="D65" s="113">
        <v>0.77605321507760527</v>
      </c>
      <c r="E65" s="115">
        <v>63</v>
      </c>
      <c r="F65" s="114">
        <v>65</v>
      </c>
      <c r="G65" s="114">
        <v>69</v>
      </c>
      <c r="H65" s="114">
        <v>54</v>
      </c>
      <c r="I65" s="140">
        <v>72</v>
      </c>
      <c r="J65" s="115">
        <v>-9</v>
      </c>
      <c r="K65" s="116">
        <v>-12.5</v>
      </c>
    </row>
    <row r="66" spans="1:11" ht="14.1" customHeight="1" x14ac:dyDescent="0.2">
      <c r="A66" s="306">
        <v>82</v>
      </c>
      <c r="B66" s="307" t="s">
        <v>299</v>
      </c>
      <c r="C66" s="308"/>
      <c r="D66" s="113">
        <v>3.2027593003202761</v>
      </c>
      <c r="E66" s="115">
        <v>260</v>
      </c>
      <c r="F66" s="114">
        <v>318</v>
      </c>
      <c r="G66" s="114">
        <v>304</v>
      </c>
      <c r="H66" s="114">
        <v>234</v>
      </c>
      <c r="I66" s="140">
        <v>274</v>
      </c>
      <c r="J66" s="115">
        <v>-14</v>
      </c>
      <c r="K66" s="116">
        <v>-5.1094890510948909</v>
      </c>
    </row>
    <row r="67" spans="1:11" ht="14.1" customHeight="1" x14ac:dyDescent="0.2">
      <c r="A67" s="306" t="s">
        <v>300</v>
      </c>
      <c r="B67" s="307" t="s">
        <v>301</v>
      </c>
      <c r="C67" s="308"/>
      <c r="D67" s="113">
        <v>1.9462921901946293</v>
      </c>
      <c r="E67" s="115">
        <v>158</v>
      </c>
      <c r="F67" s="114">
        <v>219</v>
      </c>
      <c r="G67" s="114">
        <v>175</v>
      </c>
      <c r="H67" s="114">
        <v>172</v>
      </c>
      <c r="I67" s="140">
        <v>169</v>
      </c>
      <c r="J67" s="115">
        <v>-11</v>
      </c>
      <c r="K67" s="116">
        <v>-6.5088757396449708</v>
      </c>
    </row>
    <row r="68" spans="1:11" ht="14.1" customHeight="1" x14ac:dyDescent="0.2">
      <c r="A68" s="306" t="s">
        <v>302</v>
      </c>
      <c r="B68" s="307" t="s">
        <v>303</v>
      </c>
      <c r="C68" s="308"/>
      <c r="D68" s="113">
        <v>0.86228135008622808</v>
      </c>
      <c r="E68" s="115">
        <v>70</v>
      </c>
      <c r="F68" s="114">
        <v>74</v>
      </c>
      <c r="G68" s="114">
        <v>81</v>
      </c>
      <c r="H68" s="114">
        <v>42</v>
      </c>
      <c r="I68" s="140">
        <v>64</v>
      </c>
      <c r="J68" s="115">
        <v>6</v>
      </c>
      <c r="K68" s="116">
        <v>9.375</v>
      </c>
    </row>
    <row r="69" spans="1:11" ht="14.1" customHeight="1" x14ac:dyDescent="0.2">
      <c r="A69" s="306">
        <v>83</v>
      </c>
      <c r="B69" s="307" t="s">
        <v>304</v>
      </c>
      <c r="C69" s="308"/>
      <c r="D69" s="113">
        <v>2.4020694752402068</v>
      </c>
      <c r="E69" s="115">
        <v>195</v>
      </c>
      <c r="F69" s="114">
        <v>222</v>
      </c>
      <c r="G69" s="114">
        <v>486</v>
      </c>
      <c r="H69" s="114">
        <v>187</v>
      </c>
      <c r="I69" s="140">
        <v>221</v>
      </c>
      <c r="J69" s="115">
        <v>-26</v>
      </c>
      <c r="K69" s="116">
        <v>-11.764705882352942</v>
      </c>
    </row>
    <row r="70" spans="1:11" ht="14.1" customHeight="1" x14ac:dyDescent="0.2">
      <c r="A70" s="306" t="s">
        <v>305</v>
      </c>
      <c r="B70" s="307" t="s">
        <v>306</v>
      </c>
      <c r="C70" s="308"/>
      <c r="D70" s="113">
        <v>1.7491993101749199</v>
      </c>
      <c r="E70" s="115">
        <v>142</v>
      </c>
      <c r="F70" s="114">
        <v>177</v>
      </c>
      <c r="G70" s="114">
        <v>412</v>
      </c>
      <c r="H70" s="114">
        <v>145</v>
      </c>
      <c r="I70" s="140">
        <v>178</v>
      </c>
      <c r="J70" s="115">
        <v>-36</v>
      </c>
      <c r="K70" s="116">
        <v>-20.224719101123597</v>
      </c>
    </row>
    <row r="71" spans="1:11" ht="14.1" customHeight="1" x14ac:dyDescent="0.2">
      <c r="A71" s="306"/>
      <c r="B71" s="307" t="s">
        <v>307</v>
      </c>
      <c r="C71" s="308"/>
      <c r="D71" s="113">
        <v>0.73909830007390986</v>
      </c>
      <c r="E71" s="115">
        <v>60</v>
      </c>
      <c r="F71" s="114">
        <v>100</v>
      </c>
      <c r="G71" s="114">
        <v>260</v>
      </c>
      <c r="H71" s="114">
        <v>59</v>
      </c>
      <c r="I71" s="140">
        <v>97</v>
      </c>
      <c r="J71" s="115">
        <v>-37</v>
      </c>
      <c r="K71" s="116">
        <v>-38.144329896907216</v>
      </c>
    </row>
    <row r="72" spans="1:11" ht="14.1" customHeight="1" x14ac:dyDescent="0.2">
      <c r="A72" s="306">
        <v>84</v>
      </c>
      <c r="B72" s="307" t="s">
        <v>308</v>
      </c>
      <c r="C72" s="308"/>
      <c r="D72" s="113">
        <v>1.9832471051983247</v>
      </c>
      <c r="E72" s="115">
        <v>161</v>
      </c>
      <c r="F72" s="114">
        <v>138</v>
      </c>
      <c r="G72" s="114">
        <v>213</v>
      </c>
      <c r="H72" s="114">
        <v>109</v>
      </c>
      <c r="I72" s="140">
        <v>127</v>
      </c>
      <c r="J72" s="115">
        <v>34</v>
      </c>
      <c r="K72" s="116">
        <v>26.771653543307085</v>
      </c>
    </row>
    <row r="73" spans="1:11" ht="14.1" customHeight="1" x14ac:dyDescent="0.2">
      <c r="A73" s="306" t="s">
        <v>309</v>
      </c>
      <c r="B73" s="307" t="s">
        <v>310</v>
      </c>
      <c r="C73" s="308"/>
      <c r="D73" s="113">
        <v>0.70214338507021434</v>
      </c>
      <c r="E73" s="115">
        <v>57</v>
      </c>
      <c r="F73" s="114">
        <v>54</v>
      </c>
      <c r="G73" s="114">
        <v>69</v>
      </c>
      <c r="H73" s="114">
        <v>31</v>
      </c>
      <c r="I73" s="140">
        <v>47</v>
      </c>
      <c r="J73" s="115">
        <v>10</v>
      </c>
      <c r="K73" s="116">
        <v>21.276595744680851</v>
      </c>
    </row>
    <row r="74" spans="1:11" ht="14.1" customHeight="1" x14ac:dyDescent="0.2">
      <c r="A74" s="306" t="s">
        <v>311</v>
      </c>
      <c r="B74" s="307" t="s">
        <v>312</v>
      </c>
      <c r="C74" s="308"/>
      <c r="D74" s="113">
        <v>0.18477457501847747</v>
      </c>
      <c r="E74" s="115">
        <v>15</v>
      </c>
      <c r="F74" s="114">
        <v>12</v>
      </c>
      <c r="G74" s="114">
        <v>16</v>
      </c>
      <c r="H74" s="114">
        <v>7</v>
      </c>
      <c r="I74" s="140">
        <v>8</v>
      </c>
      <c r="J74" s="115">
        <v>7</v>
      </c>
      <c r="K74" s="116">
        <v>87.5</v>
      </c>
    </row>
    <row r="75" spans="1:11" ht="14.1" customHeight="1" x14ac:dyDescent="0.2">
      <c r="A75" s="306" t="s">
        <v>313</v>
      </c>
      <c r="B75" s="307" t="s">
        <v>314</v>
      </c>
      <c r="C75" s="308"/>
      <c r="D75" s="113">
        <v>0.14781966001478197</v>
      </c>
      <c r="E75" s="115">
        <v>12</v>
      </c>
      <c r="F75" s="114">
        <v>15</v>
      </c>
      <c r="G75" s="114">
        <v>13</v>
      </c>
      <c r="H75" s="114">
        <v>17</v>
      </c>
      <c r="I75" s="140">
        <v>15</v>
      </c>
      <c r="J75" s="115">
        <v>-3</v>
      </c>
      <c r="K75" s="116">
        <v>-20</v>
      </c>
    </row>
    <row r="76" spans="1:11" ht="14.1" customHeight="1" x14ac:dyDescent="0.2">
      <c r="A76" s="306">
        <v>91</v>
      </c>
      <c r="B76" s="307" t="s">
        <v>315</v>
      </c>
      <c r="C76" s="308"/>
      <c r="D76" s="113">
        <v>0.44345898004434592</v>
      </c>
      <c r="E76" s="115">
        <v>36</v>
      </c>
      <c r="F76" s="114">
        <v>38</v>
      </c>
      <c r="G76" s="114">
        <v>99</v>
      </c>
      <c r="H76" s="114">
        <v>39</v>
      </c>
      <c r="I76" s="140">
        <v>35</v>
      </c>
      <c r="J76" s="115">
        <v>1</v>
      </c>
      <c r="K76" s="116">
        <v>2.8571428571428572</v>
      </c>
    </row>
    <row r="77" spans="1:11" ht="14.1" customHeight="1" x14ac:dyDescent="0.2">
      <c r="A77" s="306">
        <v>92</v>
      </c>
      <c r="B77" s="307" t="s">
        <v>316</v>
      </c>
      <c r="C77" s="308"/>
      <c r="D77" s="113">
        <v>2.2296132052229614</v>
      </c>
      <c r="E77" s="115">
        <v>181</v>
      </c>
      <c r="F77" s="114">
        <v>144</v>
      </c>
      <c r="G77" s="114">
        <v>146</v>
      </c>
      <c r="H77" s="114">
        <v>169</v>
      </c>
      <c r="I77" s="140">
        <v>197</v>
      </c>
      <c r="J77" s="115">
        <v>-16</v>
      </c>
      <c r="K77" s="116">
        <v>-8.1218274111675122</v>
      </c>
    </row>
    <row r="78" spans="1:11" ht="14.1" customHeight="1" x14ac:dyDescent="0.2">
      <c r="A78" s="306">
        <v>93</v>
      </c>
      <c r="B78" s="307" t="s">
        <v>317</v>
      </c>
      <c r="C78" s="308"/>
      <c r="D78" s="113">
        <v>7.3909830007390986E-2</v>
      </c>
      <c r="E78" s="115">
        <v>6</v>
      </c>
      <c r="F78" s="114">
        <v>5</v>
      </c>
      <c r="G78" s="114">
        <v>16</v>
      </c>
      <c r="H78" s="114">
        <v>3</v>
      </c>
      <c r="I78" s="140">
        <v>11</v>
      </c>
      <c r="J78" s="115">
        <v>-5</v>
      </c>
      <c r="K78" s="116">
        <v>-45.454545454545453</v>
      </c>
    </row>
    <row r="79" spans="1:11" ht="14.1" customHeight="1" x14ac:dyDescent="0.2">
      <c r="A79" s="306">
        <v>94</v>
      </c>
      <c r="B79" s="307" t="s">
        <v>318</v>
      </c>
      <c r="C79" s="308"/>
      <c r="D79" s="113">
        <v>1.3057403301305741</v>
      </c>
      <c r="E79" s="115">
        <v>106</v>
      </c>
      <c r="F79" s="114">
        <v>298</v>
      </c>
      <c r="G79" s="114">
        <v>261</v>
      </c>
      <c r="H79" s="114">
        <v>50</v>
      </c>
      <c r="I79" s="140">
        <v>110</v>
      </c>
      <c r="J79" s="115">
        <v>-4</v>
      </c>
      <c r="K79" s="116">
        <v>-3.6363636363636362</v>
      </c>
    </row>
    <row r="80" spans="1:11" ht="14.1" customHeight="1" x14ac:dyDescent="0.2">
      <c r="A80" s="306" t="s">
        <v>319</v>
      </c>
      <c r="B80" s="307" t="s">
        <v>320</v>
      </c>
      <c r="C80" s="308"/>
      <c r="D80" s="113" t="s">
        <v>513</v>
      </c>
      <c r="E80" s="115" t="s">
        <v>513</v>
      </c>
      <c r="F80" s="114" t="s">
        <v>513</v>
      </c>
      <c r="G80" s="114">
        <v>0</v>
      </c>
      <c r="H80" s="114">
        <v>0</v>
      </c>
      <c r="I80" s="140" t="s">
        <v>513</v>
      </c>
      <c r="J80" s="115" t="s">
        <v>513</v>
      </c>
      <c r="K80" s="116" t="s">
        <v>513</v>
      </c>
    </row>
    <row r="81" spans="1:11" ht="14.1" customHeight="1" x14ac:dyDescent="0.2">
      <c r="A81" s="310" t="s">
        <v>321</v>
      </c>
      <c r="B81" s="311" t="s">
        <v>333</v>
      </c>
      <c r="C81" s="312"/>
      <c r="D81" s="125" t="s">
        <v>513</v>
      </c>
      <c r="E81" s="143" t="s">
        <v>513</v>
      </c>
      <c r="F81" s="144">
        <v>7</v>
      </c>
      <c r="G81" s="144">
        <v>18</v>
      </c>
      <c r="H81" s="144">
        <v>5</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8568</v>
      </c>
      <c r="E11" s="114">
        <v>7795</v>
      </c>
      <c r="F11" s="114">
        <v>8582</v>
      </c>
      <c r="G11" s="114">
        <v>6834</v>
      </c>
      <c r="H11" s="140">
        <v>7948</v>
      </c>
      <c r="I11" s="115">
        <v>620</v>
      </c>
      <c r="J11" s="116">
        <v>7.8007045797684951</v>
      </c>
    </row>
    <row r="12" spans="1:15" s="110" customFormat="1" ht="24.95" customHeight="1" x14ac:dyDescent="0.2">
      <c r="A12" s="193" t="s">
        <v>132</v>
      </c>
      <c r="B12" s="194" t="s">
        <v>133</v>
      </c>
      <c r="C12" s="113">
        <v>0.77030812324929976</v>
      </c>
      <c r="D12" s="115">
        <v>66</v>
      </c>
      <c r="E12" s="114">
        <v>304</v>
      </c>
      <c r="F12" s="114">
        <v>250</v>
      </c>
      <c r="G12" s="114">
        <v>105</v>
      </c>
      <c r="H12" s="140">
        <v>46</v>
      </c>
      <c r="I12" s="115">
        <v>20</v>
      </c>
      <c r="J12" s="116">
        <v>43.478260869565219</v>
      </c>
    </row>
    <row r="13" spans="1:15" s="110" customFormat="1" ht="24.95" customHeight="1" x14ac:dyDescent="0.2">
      <c r="A13" s="193" t="s">
        <v>134</v>
      </c>
      <c r="B13" s="199" t="s">
        <v>214</v>
      </c>
      <c r="C13" s="113">
        <v>1.365546218487395</v>
      </c>
      <c r="D13" s="115">
        <v>117</v>
      </c>
      <c r="E13" s="114">
        <v>46</v>
      </c>
      <c r="F13" s="114">
        <v>79</v>
      </c>
      <c r="G13" s="114">
        <v>66</v>
      </c>
      <c r="H13" s="140">
        <v>86</v>
      </c>
      <c r="I13" s="115">
        <v>31</v>
      </c>
      <c r="J13" s="116">
        <v>36.046511627906973</v>
      </c>
    </row>
    <row r="14" spans="1:15" s="287" customFormat="1" ht="24.95" customHeight="1" x14ac:dyDescent="0.2">
      <c r="A14" s="193" t="s">
        <v>215</v>
      </c>
      <c r="B14" s="199" t="s">
        <v>137</v>
      </c>
      <c r="C14" s="113">
        <v>20.401493930905694</v>
      </c>
      <c r="D14" s="115">
        <v>1748</v>
      </c>
      <c r="E14" s="114">
        <v>1417</v>
      </c>
      <c r="F14" s="114">
        <v>1537</v>
      </c>
      <c r="G14" s="114">
        <v>1198</v>
      </c>
      <c r="H14" s="140">
        <v>1407</v>
      </c>
      <c r="I14" s="115">
        <v>341</v>
      </c>
      <c r="J14" s="116">
        <v>24.235963041933193</v>
      </c>
      <c r="K14" s="110"/>
      <c r="L14" s="110"/>
      <c r="M14" s="110"/>
      <c r="N14" s="110"/>
      <c r="O14" s="110"/>
    </row>
    <row r="15" spans="1:15" s="110" customFormat="1" ht="24.95" customHeight="1" x14ac:dyDescent="0.2">
      <c r="A15" s="193" t="s">
        <v>216</v>
      </c>
      <c r="B15" s="199" t="s">
        <v>217</v>
      </c>
      <c r="C15" s="113">
        <v>9.208683473389355</v>
      </c>
      <c r="D15" s="115">
        <v>789</v>
      </c>
      <c r="E15" s="114">
        <v>877</v>
      </c>
      <c r="F15" s="114">
        <v>890</v>
      </c>
      <c r="G15" s="114">
        <v>677</v>
      </c>
      <c r="H15" s="140">
        <v>723</v>
      </c>
      <c r="I15" s="115">
        <v>66</v>
      </c>
      <c r="J15" s="116">
        <v>9.1286307053941904</v>
      </c>
    </row>
    <row r="16" spans="1:15" s="287" customFormat="1" ht="24.95" customHeight="1" x14ac:dyDescent="0.2">
      <c r="A16" s="193" t="s">
        <v>218</v>
      </c>
      <c r="B16" s="199" t="s">
        <v>141</v>
      </c>
      <c r="C16" s="113">
        <v>8.5784313725490193</v>
      </c>
      <c r="D16" s="115">
        <v>735</v>
      </c>
      <c r="E16" s="114">
        <v>350</v>
      </c>
      <c r="F16" s="114">
        <v>441</v>
      </c>
      <c r="G16" s="114">
        <v>292</v>
      </c>
      <c r="H16" s="140">
        <v>452</v>
      </c>
      <c r="I16" s="115">
        <v>283</v>
      </c>
      <c r="J16" s="116">
        <v>62.610619469026545</v>
      </c>
      <c r="K16" s="110"/>
      <c r="L16" s="110"/>
      <c r="M16" s="110"/>
      <c r="N16" s="110"/>
      <c r="O16" s="110"/>
    </row>
    <row r="17" spans="1:15" s="110" customFormat="1" ht="24.95" customHeight="1" x14ac:dyDescent="0.2">
      <c r="A17" s="193" t="s">
        <v>142</v>
      </c>
      <c r="B17" s="199" t="s">
        <v>220</v>
      </c>
      <c r="C17" s="113">
        <v>2.6143790849673203</v>
      </c>
      <c r="D17" s="115">
        <v>224</v>
      </c>
      <c r="E17" s="114">
        <v>190</v>
      </c>
      <c r="F17" s="114">
        <v>206</v>
      </c>
      <c r="G17" s="114">
        <v>229</v>
      </c>
      <c r="H17" s="140">
        <v>232</v>
      </c>
      <c r="I17" s="115">
        <v>-8</v>
      </c>
      <c r="J17" s="116">
        <v>-3.4482758620689653</v>
      </c>
    </row>
    <row r="18" spans="1:15" s="287" customFormat="1" ht="24.95" customHeight="1" x14ac:dyDescent="0.2">
      <c r="A18" s="201" t="s">
        <v>144</v>
      </c>
      <c r="B18" s="202" t="s">
        <v>145</v>
      </c>
      <c r="C18" s="113">
        <v>4.4234360410831002</v>
      </c>
      <c r="D18" s="115">
        <v>379</v>
      </c>
      <c r="E18" s="114">
        <v>264</v>
      </c>
      <c r="F18" s="114">
        <v>317</v>
      </c>
      <c r="G18" s="114">
        <v>234</v>
      </c>
      <c r="H18" s="140">
        <v>311</v>
      </c>
      <c r="I18" s="115">
        <v>68</v>
      </c>
      <c r="J18" s="116">
        <v>21.864951768488744</v>
      </c>
      <c r="K18" s="110"/>
      <c r="L18" s="110"/>
      <c r="M18" s="110"/>
      <c r="N18" s="110"/>
      <c r="O18" s="110"/>
    </row>
    <row r="19" spans="1:15" s="110" customFormat="1" ht="24.95" customHeight="1" x14ac:dyDescent="0.2">
      <c r="A19" s="193" t="s">
        <v>146</v>
      </c>
      <c r="B19" s="199" t="s">
        <v>147</v>
      </c>
      <c r="C19" s="113">
        <v>14.414098972922503</v>
      </c>
      <c r="D19" s="115">
        <v>1235</v>
      </c>
      <c r="E19" s="114">
        <v>849</v>
      </c>
      <c r="F19" s="114">
        <v>1048</v>
      </c>
      <c r="G19" s="114">
        <v>859</v>
      </c>
      <c r="H19" s="140">
        <v>1111</v>
      </c>
      <c r="I19" s="115">
        <v>124</v>
      </c>
      <c r="J19" s="116">
        <v>11.161116111611161</v>
      </c>
    </row>
    <row r="20" spans="1:15" s="287" customFormat="1" ht="24.95" customHeight="1" x14ac:dyDescent="0.2">
      <c r="A20" s="193" t="s">
        <v>148</v>
      </c>
      <c r="B20" s="199" t="s">
        <v>149</v>
      </c>
      <c r="C20" s="113">
        <v>4.7502334267040149</v>
      </c>
      <c r="D20" s="115">
        <v>407</v>
      </c>
      <c r="E20" s="114">
        <v>387</v>
      </c>
      <c r="F20" s="114">
        <v>459</v>
      </c>
      <c r="G20" s="114">
        <v>371</v>
      </c>
      <c r="H20" s="140">
        <v>425</v>
      </c>
      <c r="I20" s="115">
        <v>-18</v>
      </c>
      <c r="J20" s="116">
        <v>-4.2352941176470589</v>
      </c>
      <c r="K20" s="110"/>
      <c r="L20" s="110"/>
      <c r="M20" s="110"/>
      <c r="N20" s="110"/>
      <c r="O20" s="110"/>
    </row>
    <row r="21" spans="1:15" s="110" customFormat="1" ht="24.95" customHeight="1" x14ac:dyDescent="0.2">
      <c r="A21" s="201" t="s">
        <v>150</v>
      </c>
      <c r="B21" s="202" t="s">
        <v>151</v>
      </c>
      <c r="C21" s="113">
        <v>4.9136321195144728</v>
      </c>
      <c r="D21" s="115">
        <v>421</v>
      </c>
      <c r="E21" s="114">
        <v>370</v>
      </c>
      <c r="F21" s="114">
        <v>317</v>
      </c>
      <c r="G21" s="114">
        <v>298</v>
      </c>
      <c r="H21" s="140">
        <v>335</v>
      </c>
      <c r="I21" s="115">
        <v>86</v>
      </c>
      <c r="J21" s="116">
        <v>25.671641791044777</v>
      </c>
    </row>
    <row r="22" spans="1:15" s="110" customFormat="1" ht="24.95" customHeight="1" x14ac:dyDescent="0.2">
      <c r="A22" s="201" t="s">
        <v>152</v>
      </c>
      <c r="B22" s="199" t="s">
        <v>153</v>
      </c>
      <c r="C22" s="113">
        <v>2.5793650793650795</v>
      </c>
      <c r="D22" s="115">
        <v>221</v>
      </c>
      <c r="E22" s="114">
        <v>406</v>
      </c>
      <c r="F22" s="114">
        <v>183</v>
      </c>
      <c r="G22" s="114">
        <v>113</v>
      </c>
      <c r="H22" s="140">
        <v>175</v>
      </c>
      <c r="I22" s="115">
        <v>46</v>
      </c>
      <c r="J22" s="116">
        <v>26.285714285714285</v>
      </c>
    </row>
    <row r="23" spans="1:15" s="110" customFormat="1" ht="24.95" customHeight="1" x14ac:dyDescent="0.2">
      <c r="A23" s="193" t="s">
        <v>154</v>
      </c>
      <c r="B23" s="199" t="s">
        <v>155</v>
      </c>
      <c r="C23" s="113">
        <v>1.2955182072829132</v>
      </c>
      <c r="D23" s="115">
        <v>111</v>
      </c>
      <c r="E23" s="114">
        <v>49</v>
      </c>
      <c r="F23" s="114">
        <v>70</v>
      </c>
      <c r="G23" s="114">
        <v>71</v>
      </c>
      <c r="H23" s="140">
        <v>132</v>
      </c>
      <c r="I23" s="115">
        <v>-21</v>
      </c>
      <c r="J23" s="116">
        <v>-15.909090909090908</v>
      </c>
    </row>
    <row r="24" spans="1:15" s="110" customFormat="1" ht="24.95" customHeight="1" x14ac:dyDescent="0.2">
      <c r="A24" s="193" t="s">
        <v>156</v>
      </c>
      <c r="B24" s="199" t="s">
        <v>221</v>
      </c>
      <c r="C24" s="113">
        <v>4.9603174603174605</v>
      </c>
      <c r="D24" s="115">
        <v>425</v>
      </c>
      <c r="E24" s="114">
        <v>299</v>
      </c>
      <c r="F24" s="114">
        <v>480</v>
      </c>
      <c r="G24" s="114">
        <v>413</v>
      </c>
      <c r="H24" s="140">
        <v>362</v>
      </c>
      <c r="I24" s="115">
        <v>63</v>
      </c>
      <c r="J24" s="116">
        <v>17.403314917127073</v>
      </c>
    </row>
    <row r="25" spans="1:15" s="110" customFormat="1" ht="24.95" customHeight="1" x14ac:dyDescent="0.2">
      <c r="A25" s="193" t="s">
        <v>222</v>
      </c>
      <c r="B25" s="204" t="s">
        <v>159</v>
      </c>
      <c r="C25" s="113">
        <v>7.6563958916900097</v>
      </c>
      <c r="D25" s="115">
        <v>656</v>
      </c>
      <c r="E25" s="114">
        <v>915</v>
      </c>
      <c r="F25" s="114">
        <v>708</v>
      </c>
      <c r="G25" s="114">
        <v>589</v>
      </c>
      <c r="H25" s="140">
        <v>777</v>
      </c>
      <c r="I25" s="115">
        <v>-121</v>
      </c>
      <c r="J25" s="116">
        <v>-15.572715572715573</v>
      </c>
    </row>
    <row r="26" spans="1:15" s="110" customFormat="1" ht="24.95" customHeight="1" x14ac:dyDescent="0.2">
      <c r="A26" s="201">
        <v>782.78300000000002</v>
      </c>
      <c r="B26" s="203" t="s">
        <v>160</v>
      </c>
      <c r="C26" s="113">
        <v>13.888888888888889</v>
      </c>
      <c r="D26" s="115">
        <v>1190</v>
      </c>
      <c r="E26" s="114">
        <v>1134</v>
      </c>
      <c r="F26" s="114">
        <v>1179</v>
      </c>
      <c r="G26" s="114">
        <v>1122</v>
      </c>
      <c r="H26" s="140">
        <v>1152</v>
      </c>
      <c r="I26" s="115">
        <v>38</v>
      </c>
      <c r="J26" s="116">
        <v>3.2986111111111112</v>
      </c>
    </row>
    <row r="27" spans="1:15" s="110" customFormat="1" ht="24.95" customHeight="1" x14ac:dyDescent="0.2">
      <c r="A27" s="193" t="s">
        <v>161</v>
      </c>
      <c r="B27" s="199" t="s">
        <v>162</v>
      </c>
      <c r="C27" s="113">
        <v>1.5289449112978524</v>
      </c>
      <c r="D27" s="115">
        <v>131</v>
      </c>
      <c r="E27" s="114">
        <v>125</v>
      </c>
      <c r="F27" s="114">
        <v>209</v>
      </c>
      <c r="G27" s="114">
        <v>116</v>
      </c>
      <c r="H27" s="140">
        <v>127</v>
      </c>
      <c r="I27" s="115">
        <v>4</v>
      </c>
      <c r="J27" s="116">
        <v>3.1496062992125986</v>
      </c>
    </row>
    <row r="28" spans="1:15" s="110" customFormat="1" ht="24.95" customHeight="1" x14ac:dyDescent="0.2">
      <c r="A28" s="193" t="s">
        <v>163</v>
      </c>
      <c r="B28" s="199" t="s">
        <v>164</v>
      </c>
      <c r="C28" s="113">
        <v>3.3613445378151261</v>
      </c>
      <c r="D28" s="115">
        <v>288</v>
      </c>
      <c r="E28" s="114">
        <v>198</v>
      </c>
      <c r="F28" s="114">
        <v>336</v>
      </c>
      <c r="G28" s="114">
        <v>190</v>
      </c>
      <c r="H28" s="140">
        <v>246</v>
      </c>
      <c r="I28" s="115">
        <v>42</v>
      </c>
      <c r="J28" s="116">
        <v>17.073170731707318</v>
      </c>
    </row>
    <row r="29" spans="1:15" s="110" customFormat="1" ht="24.95" customHeight="1" x14ac:dyDescent="0.2">
      <c r="A29" s="193">
        <v>86</v>
      </c>
      <c r="B29" s="199" t="s">
        <v>165</v>
      </c>
      <c r="C29" s="113">
        <v>5.7306255835667601</v>
      </c>
      <c r="D29" s="115">
        <v>491</v>
      </c>
      <c r="E29" s="114">
        <v>438</v>
      </c>
      <c r="F29" s="114">
        <v>531</v>
      </c>
      <c r="G29" s="114">
        <v>486</v>
      </c>
      <c r="H29" s="140">
        <v>572</v>
      </c>
      <c r="I29" s="115">
        <v>-81</v>
      </c>
      <c r="J29" s="116">
        <v>-14.160839160839162</v>
      </c>
    </row>
    <row r="30" spans="1:15" s="110" customFormat="1" ht="24.95" customHeight="1" x14ac:dyDescent="0.2">
      <c r="A30" s="193">
        <v>87.88</v>
      </c>
      <c r="B30" s="204" t="s">
        <v>166</v>
      </c>
      <c r="C30" s="113">
        <v>4.5868347338935571</v>
      </c>
      <c r="D30" s="115">
        <v>393</v>
      </c>
      <c r="E30" s="114">
        <v>382</v>
      </c>
      <c r="F30" s="114">
        <v>531</v>
      </c>
      <c r="G30" s="114">
        <v>364</v>
      </c>
      <c r="H30" s="140">
        <v>411</v>
      </c>
      <c r="I30" s="115">
        <v>-18</v>
      </c>
      <c r="J30" s="116">
        <v>-4.3795620437956204</v>
      </c>
    </row>
    <row r="31" spans="1:15" s="110" customFormat="1" ht="24.95" customHeight="1" x14ac:dyDescent="0.2">
      <c r="A31" s="193" t="s">
        <v>167</v>
      </c>
      <c r="B31" s="199" t="s">
        <v>168</v>
      </c>
      <c r="C31" s="113">
        <v>3.373015873015873</v>
      </c>
      <c r="D31" s="115">
        <v>289</v>
      </c>
      <c r="E31" s="114">
        <v>212</v>
      </c>
      <c r="F31" s="114">
        <v>348</v>
      </c>
      <c r="G31" s="114">
        <v>239</v>
      </c>
      <c r="H31" s="140">
        <v>273</v>
      </c>
      <c r="I31" s="115">
        <v>16</v>
      </c>
      <c r="J31" s="116">
        <v>5.8608058608058604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0.77030812324929976</v>
      </c>
      <c r="D34" s="115">
        <v>66</v>
      </c>
      <c r="E34" s="114">
        <v>304</v>
      </c>
      <c r="F34" s="114">
        <v>250</v>
      </c>
      <c r="G34" s="114">
        <v>105</v>
      </c>
      <c r="H34" s="140">
        <v>46</v>
      </c>
      <c r="I34" s="115">
        <v>20</v>
      </c>
      <c r="J34" s="116">
        <v>43.478260869565219</v>
      </c>
    </row>
    <row r="35" spans="1:10" s="110" customFormat="1" ht="24.95" customHeight="1" x14ac:dyDescent="0.2">
      <c r="A35" s="292" t="s">
        <v>171</v>
      </c>
      <c r="B35" s="293" t="s">
        <v>172</v>
      </c>
      <c r="C35" s="113">
        <v>26.19047619047619</v>
      </c>
      <c r="D35" s="115">
        <v>2244</v>
      </c>
      <c r="E35" s="114">
        <v>1727</v>
      </c>
      <c r="F35" s="114">
        <v>1933</v>
      </c>
      <c r="G35" s="114">
        <v>1498</v>
      </c>
      <c r="H35" s="140">
        <v>1804</v>
      </c>
      <c r="I35" s="115">
        <v>440</v>
      </c>
      <c r="J35" s="116">
        <v>24.390243902439025</v>
      </c>
    </row>
    <row r="36" spans="1:10" s="110" customFormat="1" ht="24.95" customHeight="1" x14ac:dyDescent="0.2">
      <c r="A36" s="294" t="s">
        <v>173</v>
      </c>
      <c r="B36" s="295" t="s">
        <v>174</v>
      </c>
      <c r="C36" s="125">
        <v>73.039215686274517</v>
      </c>
      <c r="D36" s="143">
        <v>6258</v>
      </c>
      <c r="E36" s="144">
        <v>5764</v>
      </c>
      <c r="F36" s="144">
        <v>6399</v>
      </c>
      <c r="G36" s="144">
        <v>5231</v>
      </c>
      <c r="H36" s="145">
        <v>6098</v>
      </c>
      <c r="I36" s="143">
        <v>160</v>
      </c>
      <c r="J36" s="146">
        <v>2.6238110856018366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8568</v>
      </c>
      <c r="F11" s="264">
        <v>7795</v>
      </c>
      <c r="G11" s="264">
        <v>8582</v>
      </c>
      <c r="H11" s="264">
        <v>6834</v>
      </c>
      <c r="I11" s="265">
        <v>7948</v>
      </c>
      <c r="J11" s="263">
        <v>620</v>
      </c>
      <c r="K11" s="266">
        <v>7.8007045797684951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31.746031746031747</v>
      </c>
      <c r="E13" s="115">
        <v>2720</v>
      </c>
      <c r="F13" s="114">
        <v>2963</v>
      </c>
      <c r="G13" s="114">
        <v>2727</v>
      </c>
      <c r="H13" s="114">
        <v>2068</v>
      </c>
      <c r="I13" s="140">
        <v>2298</v>
      </c>
      <c r="J13" s="115">
        <v>422</v>
      </c>
      <c r="K13" s="116">
        <v>18.363794604003481</v>
      </c>
    </row>
    <row r="14" spans="1:17" ht="15.95" customHeight="1" x14ac:dyDescent="0.2">
      <c r="A14" s="306" t="s">
        <v>230</v>
      </c>
      <c r="B14" s="307"/>
      <c r="C14" s="308"/>
      <c r="D14" s="113">
        <v>51.365546218487395</v>
      </c>
      <c r="E14" s="115">
        <v>4401</v>
      </c>
      <c r="F14" s="114">
        <v>3668</v>
      </c>
      <c r="G14" s="114">
        <v>4494</v>
      </c>
      <c r="H14" s="114">
        <v>3712</v>
      </c>
      <c r="I14" s="140">
        <v>4387</v>
      </c>
      <c r="J14" s="115">
        <v>14</v>
      </c>
      <c r="K14" s="116">
        <v>0.31912468657396853</v>
      </c>
    </row>
    <row r="15" spans="1:17" ht="15.95" customHeight="1" x14ac:dyDescent="0.2">
      <c r="A15" s="306" t="s">
        <v>231</v>
      </c>
      <c r="B15" s="307"/>
      <c r="C15" s="308"/>
      <c r="D15" s="113">
        <v>8.3800186741363216</v>
      </c>
      <c r="E15" s="115">
        <v>718</v>
      </c>
      <c r="F15" s="114">
        <v>608</v>
      </c>
      <c r="G15" s="114">
        <v>613</v>
      </c>
      <c r="H15" s="114">
        <v>525</v>
      </c>
      <c r="I15" s="140">
        <v>578</v>
      </c>
      <c r="J15" s="115">
        <v>140</v>
      </c>
      <c r="K15" s="116">
        <v>24.221453287197232</v>
      </c>
    </row>
    <row r="16" spans="1:17" ht="15.95" customHeight="1" x14ac:dyDescent="0.2">
      <c r="A16" s="306" t="s">
        <v>232</v>
      </c>
      <c r="B16" s="307"/>
      <c r="C16" s="308"/>
      <c r="D16" s="113">
        <v>8.4850606909430439</v>
      </c>
      <c r="E16" s="115">
        <v>727</v>
      </c>
      <c r="F16" s="114">
        <v>552</v>
      </c>
      <c r="G16" s="114">
        <v>744</v>
      </c>
      <c r="H16" s="114">
        <v>524</v>
      </c>
      <c r="I16" s="140">
        <v>683</v>
      </c>
      <c r="J16" s="115">
        <v>44</v>
      </c>
      <c r="K16" s="116">
        <v>6.4421669106881403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0.87535014005602241</v>
      </c>
      <c r="E18" s="115">
        <v>75</v>
      </c>
      <c r="F18" s="114">
        <v>247</v>
      </c>
      <c r="G18" s="114">
        <v>223</v>
      </c>
      <c r="H18" s="114">
        <v>86</v>
      </c>
      <c r="I18" s="140">
        <v>39</v>
      </c>
      <c r="J18" s="115">
        <v>36</v>
      </c>
      <c r="K18" s="116">
        <v>92.307692307692307</v>
      </c>
    </row>
    <row r="19" spans="1:11" ht="14.1" customHeight="1" x14ac:dyDescent="0.2">
      <c r="A19" s="306" t="s">
        <v>235</v>
      </c>
      <c r="B19" s="307" t="s">
        <v>236</v>
      </c>
      <c r="C19" s="308"/>
      <c r="D19" s="113">
        <v>0.60690943043884216</v>
      </c>
      <c r="E19" s="115">
        <v>52</v>
      </c>
      <c r="F19" s="114">
        <v>228</v>
      </c>
      <c r="G19" s="114">
        <v>197</v>
      </c>
      <c r="H19" s="114">
        <v>64</v>
      </c>
      <c r="I19" s="140">
        <v>26</v>
      </c>
      <c r="J19" s="115">
        <v>26</v>
      </c>
      <c r="K19" s="116">
        <v>100</v>
      </c>
    </row>
    <row r="20" spans="1:11" ht="14.1" customHeight="1" x14ac:dyDescent="0.2">
      <c r="A20" s="306">
        <v>12</v>
      </c>
      <c r="B20" s="307" t="s">
        <v>237</v>
      </c>
      <c r="C20" s="308"/>
      <c r="D20" s="113">
        <v>0.92203548085901033</v>
      </c>
      <c r="E20" s="115">
        <v>79</v>
      </c>
      <c r="F20" s="114">
        <v>117</v>
      </c>
      <c r="G20" s="114">
        <v>157</v>
      </c>
      <c r="H20" s="114">
        <v>94</v>
      </c>
      <c r="I20" s="140">
        <v>85</v>
      </c>
      <c r="J20" s="115">
        <v>-6</v>
      </c>
      <c r="K20" s="116">
        <v>-7.0588235294117645</v>
      </c>
    </row>
    <row r="21" spans="1:11" ht="14.1" customHeight="1" x14ac:dyDescent="0.2">
      <c r="A21" s="306">
        <v>21</v>
      </c>
      <c r="B21" s="307" t="s">
        <v>238</v>
      </c>
      <c r="C21" s="308"/>
      <c r="D21" s="113">
        <v>5.8356676003734828E-2</v>
      </c>
      <c r="E21" s="115">
        <v>5</v>
      </c>
      <c r="F21" s="114">
        <v>8</v>
      </c>
      <c r="G21" s="114">
        <v>8</v>
      </c>
      <c r="H21" s="114">
        <v>12</v>
      </c>
      <c r="I21" s="140">
        <v>9</v>
      </c>
      <c r="J21" s="115">
        <v>-4</v>
      </c>
      <c r="K21" s="116">
        <v>-44.444444444444443</v>
      </c>
    </row>
    <row r="22" spans="1:11" ht="14.1" customHeight="1" x14ac:dyDescent="0.2">
      <c r="A22" s="306">
        <v>22</v>
      </c>
      <c r="B22" s="307" t="s">
        <v>239</v>
      </c>
      <c r="C22" s="308"/>
      <c r="D22" s="113">
        <v>0.81699346405228757</v>
      </c>
      <c r="E22" s="115">
        <v>70</v>
      </c>
      <c r="F22" s="114">
        <v>104</v>
      </c>
      <c r="G22" s="114">
        <v>77</v>
      </c>
      <c r="H22" s="114">
        <v>126</v>
      </c>
      <c r="I22" s="140">
        <v>64</v>
      </c>
      <c r="J22" s="115">
        <v>6</v>
      </c>
      <c r="K22" s="116">
        <v>9.375</v>
      </c>
    </row>
    <row r="23" spans="1:11" ht="14.1" customHeight="1" x14ac:dyDescent="0.2">
      <c r="A23" s="306">
        <v>23</v>
      </c>
      <c r="B23" s="307" t="s">
        <v>240</v>
      </c>
      <c r="C23" s="308"/>
      <c r="D23" s="113">
        <v>0.46685340802987862</v>
      </c>
      <c r="E23" s="115">
        <v>40</v>
      </c>
      <c r="F23" s="114">
        <v>51</v>
      </c>
      <c r="G23" s="114">
        <v>45</v>
      </c>
      <c r="H23" s="114">
        <v>38</v>
      </c>
      <c r="I23" s="140">
        <v>38</v>
      </c>
      <c r="J23" s="115">
        <v>2</v>
      </c>
      <c r="K23" s="116">
        <v>5.2631578947368425</v>
      </c>
    </row>
    <row r="24" spans="1:11" ht="14.1" customHeight="1" x14ac:dyDescent="0.2">
      <c r="A24" s="306">
        <v>24</v>
      </c>
      <c r="B24" s="307" t="s">
        <v>241</v>
      </c>
      <c r="C24" s="308"/>
      <c r="D24" s="113">
        <v>3.3613445378151261</v>
      </c>
      <c r="E24" s="115">
        <v>288</v>
      </c>
      <c r="F24" s="114">
        <v>159</v>
      </c>
      <c r="G24" s="114">
        <v>192</v>
      </c>
      <c r="H24" s="114">
        <v>180</v>
      </c>
      <c r="I24" s="140">
        <v>164</v>
      </c>
      <c r="J24" s="115">
        <v>124</v>
      </c>
      <c r="K24" s="116">
        <v>75.609756097560975</v>
      </c>
    </row>
    <row r="25" spans="1:11" ht="14.1" customHeight="1" x14ac:dyDescent="0.2">
      <c r="A25" s="306">
        <v>25</v>
      </c>
      <c r="B25" s="307" t="s">
        <v>242</v>
      </c>
      <c r="C25" s="308"/>
      <c r="D25" s="113">
        <v>4.4351073762838471</v>
      </c>
      <c r="E25" s="115">
        <v>380</v>
      </c>
      <c r="F25" s="114">
        <v>240</v>
      </c>
      <c r="G25" s="114">
        <v>269</v>
      </c>
      <c r="H25" s="114">
        <v>229</v>
      </c>
      <c r="I25" s="140">
        <v>324</v>
      </c>
      <c r="J25" s="115">
        <v>56</v>
      </c>
      <c r="K25" s="116">
        <v>17.283950617283949</v>
      </c>
    </row>
    <row r="26" spans="1:11" ht="14.1" customHeight="1" x14ac:dyDescent="0.2">
      <c r="A26" s="306">
        <v>26</v>
      </c>
      <c r="B26" s="307" t="s">
        <v>243</v>
      </c>
      <c r="C26" s="308"/>
      <c r="D26" s="113">
        <v>2.1475256769374416</v>
      </c>
      <c r="E26" s="115">
        <v>184</v>
      </c>
      <c r="F26" s="114">
        <v>117</v>
      </c>
      <c r="G26" s="114">
        <v>144</v>
      </c>
      <c r="H26" s="114">
        <v>123</v>
      </c>
      <c r="I26" s="140">
        <v>183</v>
      </c>
      <c r="J26" s="115">
        <v>1</v>
      </c>
      <c r="K26" s="116">
        <v>0.54644808743169404</v>
      </c>
    </row>
    <row r="27" spans="1:11" ht="14.1" customHeight="1" x14ac:dyDescent="0.2">
      <c r="A27" s="306">
        <v>27</v>
      </c>
      <c r="B27" s="307" t="s">
        <v>244</v>
      </c>
      <c r="C27" s="308"/>
      <c r="D27" s="113">
        <v>1.4705882352941178</v>
      </c>
      <c r="E27" s="115">
        <v>126</v>
      </c>
      <c r="F27" s="114">
        <v>79</v>
      </c>
      <c r="G27" s="114">
        <v>88</v>
      </c>
      <c r="H27" s="114">
        <v>79</v>
      </c>
      <c r="I27" s="140">
        <v>92</v>
      </c>
      <c r="J27" s="115">
        <v>34</v>
      </c>
      <c r="K27" s="116">
        <v>36.956521739130437</v>
      </c>
    </row>
    <row r="28" spans="1:11" ht="14.1" customHeight="1" x14ac:dyDescent="0.2">
      <c r="A28" s="306">
        <v>28</v>
      </c>
      <c r="B28" s="307" t="s">
        <v>245</v>
      </c>
      <c r="C28" s="308"/>
      <c r="D28" s="113">
        <v>0.3734827264239029</v>
      </c>
      <c r="E28" s="115">
        <v>32</v>
      </c>
      <c r="F28" s="114">
        <v>37</v>
      </c>
      <c r="G28" s="114">
        <v>28</v>
      </c>
      <c r="H28" s="114">
        <v>28</v>
      </c>
      <c r="I28" s="140">
        <v>32</v>
      </c>
      <c r="J28" s="115">
        <v>0</v>
      </c>
      <c r="K28" s="116">
        <v>0</v>
      </c>
    </row>
    <row r="29" spans="1:11" ht="14.1" customHeight="1" x14ac:dyDescent="0.2">
      <c r="A29" s="306">
        <v>29</v>
      </c>
      <c r="B29" s="307" t="s">
        <v>246</v>
      </c>
      <c r="C29" s="308"/>
      <c r="D29" s="113">
        <v>11.916433239962652</v>
      </c>
      <c r="E29" s="115">
        <v>1021</v>
      </c>
      <c r="F29" s="114">
        <v>1053</v>
      </c>
      <c r="G29" s="114">
        <v>977</v>
      </c>
      <c r="H29" s="114">
        <v>848</v>
      </c>
      <c r="I29" s="140">
        <v>930</v>
      </c>
      <c r="J29" s="115">
        <v>91</v>
      </c>
      <c r="K29" s="116">
        <v>9.78494623655914</v>
      </c>
    </row>
    <row r="30" spans="1:11" ht="14.1" customHeight="1" x14ac:dyDescent="0.2">
      <c r="A30" s="306" t="s">
        <v>247</v>
      </c>
      <c r="B30" s="307" t="s">
        <v>248</v>
      </c>
      <c r="C30" s="308"/>
      <c r="D30" s="113">
        <v>9.7689075630252109</v>
      </c>
      <c r="E30" s="115">
        <v>837</v>
      </c>
      <c r="F30" s="114">
        <v>868</v>
      </c>
      <c r="G30" s="114">
        <v>842</v>
      </c>
      <c r="H30" s="114">
        <v>721</v>
      </c>
      <c r="I30" s="140">
        <v>751</v>
      </c>
      <c r="J30" s="115">
        <v>86</v>
      </c>
      <c r="K30" s="116">
        <v>11.451398135818907</v>
      </c>
    </row>
    <row r="31" spans="1:11"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11" ht="14.1" customHeight="1" x14ac:dyDescent="0.2">
      <c r="A32" s="306">
        <v>31</v>
      </c>
      <c r="B32" s="307" t="s">
        <v>251</v>
      </c>
      <c r="C32" s="308"/>
      <c r="D32" s="113">
        <v>0.28011204481792717</v>
      </c>
      <c r="E32" s="115">
        <v>24</v>
      </c>
      <c r="F32" s="114">
        <v>13</v>
      </c>
      <c r="G32" s="114">
        <v>24</v>
      </c>
      <c r="H32" s="114">
        <v>15</v>
      </c>
      <c r="I32" s="140">
        <v>22</v>
      </c>
      <c r="J32" s="115">
        <v>2</v>
      </c>
      <c r="K32" s="116">
        <v>9.0909090909090917</v>
      </c>
    </row>
    <row r="33" spans="1:11" ht="14.1" customHeight="1" x14ac:dyDescent="0.2">
      <c r="A33" s="306">
        <v>32</v>
      </c>
      <c r="B33" s="307" t="s">
        <v>252</v>
      </c>
      <c r="C33" s="308"/>
      <c r="D33" s="113">
        <v>1.8440709617180207</v>
      </c>
      <c r="E33" s="115">
        <v>158</v>
      </c>
      <c r="F33" s="114">
        <v>125</v>
      </c>
      <c r="G33" s="114">
        <v>147</v>
      </c>
      <c r="H33" s="114">
        <v>95</v>
      </c>
      <c r="I33" s="140">
        <v>103</v>
      </c>
      <c r="J33" s="115">
        <v>55</v>
      </c>
      <c r="K33" s="116">
        <v>53.398058252427184</v>
      </c>
    </row>
    <row r="34" spans="1:11" ht="14.1" customHeight="1" x14ac:dyDescent="0.2">
      <c r="A34" s="306">
        <v>33</v>
      </c>
      <c r="B34" s="307" t="s">
        <v>253</v>
      </c>
      <c r="C34" s="308"/>
      <c r="D34" s="113">
        <v>0.91036414565826329</v>
      </c>
      <c r="E34" s="115">
        <v>78</v>
      </c>
      <c r="F34" s="114">
        <v>84</v>
      </c>
      <c r="G34" s="114">
        <v>94</v>
      </c>
      <c r="H34" s="114">
        <v>55</v>
      </c>
      <c r="I34" s="140">
        <v>84</v>
      </c>
      <c r="J34" s="115">
        <v>-6</v>
      </c>
      <c r="K34" s="116">
        <v>-7.1428571428571432</v>
      </c>
    </row>
    <row r="35" spans="1:11" ht="14.1" customHeight="1" x14ac:dyDescent="0.2">
      <c r="A35" s="306">
        <v>34</v>
      </c>
      <c r="B35" s="307" t="s">
        <v>254</v>
      </c>
      <c r="C35" s="308"/>
      <c r="D35" s="113">
        <v>1.330532212885154</v>
      </c>
      <c r="E35" s="115">
        <v>114</v>
      </c>
      <c r="F35" s="114">
        <v>72</v>
      </c>
      <c r="G35" s="114">
        <v>121</v>
      </c>
      <c r="H35" s="114">
        <v>98</v>
      </c>
      <c r="I35" s="140">
        <v>144</v>
      </c>
      <c r="J35" s="115">
        <v>-30</v>
      </c>
      <c r="K35" s="116">
        <v>-20.833333333333332</v>
      </c>
    </row>
    <row r="36" spans="1:11" ht="14.1" customHeight="1" x14ac:dyDescent="0.2">
      <c r="A36" s="306">
        <v>41</v>
      </c>
      <c r="B36" s="307" t="s">
        <v>255</v>
      </c>
      <c r="C36" s="308"/>
      <c r="D36" s="113">
        <v>1.3772175536881419</v>
      </c>
      <c r="E36" s="115">
        <v>118</v>
      </c>
      <c r="F36" s="114">
        <v>96</v>
      </c>
      <c r="G36" s="114">
        <v>198</v>
      </c>
      <c r="H36" s="114">
        <v>84</v>
      </c>
      <c r="I36" s="140">
        <v>132</v>
      </c>
      <c r="J36" s="115">
        <v>-14</v>
      </c>
      <c r="K36" s="116">
        <v>-10.606060606060606</v>
      </c>
    </row>
    <row r="37" spans="1:11" ht="14.1" customHeight="1" x14ac:dyDescent="0.2">
      <c r="A37" s="306">
        <v>42</v>
      </c>
      <c r="B37" s="307" t="s">
        <v>256</v>
      </c>
      <c r="C37" s="308"/>
      <c r="D37" s="113">
        <v>0.10504201680672269</v>
      </c>
      <c r="E37" s="115">
        <v>9</v>
      </c>
      <c r="F37" s="114">
        <v>6</v>
      </c>
      <c r="G37" s="114">
        <v>5</v>
      </c>
      <c r="H37" s="114">
        <v>7</v>
      </c>
      <c r="I37" s="140">
        <v>7</v>
      </c>
      <c r="J37" s="115">
        <v>2</v>
      </c>
      <c r="K37" s="116">
        <v>28.571428571428573</v>
      </c>
    </row>
    <row r="38" spans="1:11" ht="14.1" customHeight="1" x14ac:dyDescent="0.2">
      <c r="A38" s="306">
        <v>43</v>
      </c>
      <c r="B38" s="307" t="s">
        <v>257</v>
      </c>
      <c r="C38" s="308"/>
      <c r="D38" s="113">
        <v>1.0854341736694677</v>
      </c>
      <c r="E38" s="115">
        <v>93</v>
      </c>
      <c r="F38" s="114">
        <v>49</v>
      </c>
      <c r="G38" s="114">
        <v>95</v>
      </c>
      <c r="H38" s="114">
        <v>92</v>
      </c>
      <c r="I38" s="140">
        <v>62</v>
      </c>
      <c r="J38" s="115">
        <v>31</v>
      </c>
      <c r="K38" s="116">
        <v>50</v>
      </c>
    </row>
    <row r="39" spans="1:11" ht="14.1" customHeight="1" x14ac:dyDescent="0.2">
      <c r="A39" s="306">
        <v>51</v>
      </c>
      <c r="B39" s="307" t="s">
        <v>258</v>
      </c>
      <c r="C39" s="308"/>
      <c r="D39" s="113">
        <v>13.176937441643323</v>
      </c>
      <c r="E39" s="115">
        <v>1129</v>
      </c>
      <c r="F39" s="114">
        <v>1137</v>
      </c>
      <c r="G39" s="114">
        <v>1145</v>
      </c>
      <c r="H39" s="114">
        <v>986</v>
      </c>
      <c r="I39" s="140">
        <v>1075</v>
      </c>
      <c r="J39" s="115">
        <v>54</v>
      </c>
      <c r="K39" s="116">
        <v>5.0232558139534884</v>
      </c>
    </row>
    <row r="40" spans="1:11" ht="14.1" customHeight="1" x14ac:dyDescent="0.2">
      <c r="A40" s="306" t="s">
        <v>259</v>
      </c>
      <c r="B40" s="307" t="s">
        <v>260</v>
      </c>
      <c r="C40" s="308"/>
      <c r="D40" s="113">
        <v>12.161531279178337</v>
      </c>
      <c r="E40" s="115">
        <v>1042</v>
      </c>
      <c r="F40" s="114">
        <v>1075</v>
      </c>
      <c r="G40" s="114">
        <v>1091</v>
      </c>
      <c r="H40" s="114">
        <v>934</v>
      </c>
      <c r="I40" s="140">
        <v>1032</v>
      </c>
      <c r="J40" s="115">
        <v>10</v>
      </c>
      <c r="K40" s="116">
        <v>0.96899224806201545</v>
      </c>
    </row>
    <row r="41" spans="1:11" ht="14.1" customHeight="1" x14ac:dyDescent="0.2">
      <c r="A41" s="306"/>
      <c r="B41" s="307" t="s">
        <v>261</v>
      </c>
      <c r="C41" s="308"/>
      <c r="D41" s="113">
        <v>11.484593837535014</v>
      </c>
      <c r="E41" s="115">
        <v>984</v>
      </c>
      <c r="F41" s="114">
        <v>1023</v>
      </c>
      <c r="G41" s="114">
        <v>1004</v>
      </c>
      <c r="H41" s="114">
        <v>901</v>
      </c>
      <c r="I41" s="140">
        <v>974</v>
      </c>
      <c r="J41" s="115">
        <v>10</v>
      </c>
      <c r="K41" s="116">
        <v>1.0266940451745379</v>
      </c>
    </row>
    <row r="42" spans="1:11" ht="14.1" customHeight="1" x14ac:dyDescent="0.2">
      <c r="A42" s="306">
        <v>52</v>
      </c>
      <c r="B42" s="307" t="s">
        <v>262</v>
      </c>
      <c r="C42" s="308"/>
      <c r="D42" s="113">
        <v>3.1979458450046687</v>
      </c>
      <c r="E42" s="115">
        <v>274</v>
      </c>
      <c r="F42" s="114">
        <v>243</v>
      </c>
      <c r="G42" s="114">
        <v>261</v>
      </c>
      <c r="H42" s="114">
        <v>197</v>
      </c>
      <c r="I42" s="140">
        <v>262</v>
      </c>
      <c r="J42" s="115">
        <v>12</v>
      </c>
      <c r="K42" s="116">
        <v>4.5801526717557248</v>
      </c>
    </row>
    <row r="43" spans="1:11" ht="14.1" customHeight="1" x14ac:dyDescent="0.2">
      <c r="A43" s="306" t="s">
        <v>263</v>
      </c>
      <c r="B43" s="307" t="s">
        <v>264</v>
      </c>
      <c r="C43" s="308"/>
      <c r="D43" s="113">
        <v>2.2175536881419236</v>
      </c>
      <c r="E43" s="115">
        <v>190</v>
      </c>
      <c r="F43" s="114">
        <v>181</v>
      </c>
      <c r="G43" s="114">
        <v>190</v>
      </c>
      <c r="H43" s="114">
        <v>154</v>
      </c>
      <c r="I43" s="140">
        <v>211</v>
      </c>
      <c r="J43" s="115">
        <v>-21</v>
      </c>
      <c r="K43" s="116">
        <v>-9.9526066350710902</v>
      </c>
    </row>
    <row r="44" spans="1:11" ht="14.1" customHeight="1" x14ac:dyDescent="0.2">
      <c r="A44" s="306">
        <v>53</v>
      </c>
      <c r="B44" s="307" t="s">
        <v>265</v>
      </c>
      <c r="C44" s="308"/>
      <c r="D44" s="113">
        <v>0.68860877684407096</v>
      </c>
      <c r="E44" s="115">
        <v>59</v>
      </c>
      <c r="F44" s="114">
        <v>69</v>
      </c>
      <c r="G44" s="114">
        <v>58</v>
      </c>
      <c r="H44" s="114">
        <v>67</v>
      </c>
      <c r="I44" s="140">
        <v>67</v>
      </c>
      <c r="J44" s="115">
        <v>-8</v>
      </c>
      <c r="K44" s="116">
        <v>-11.940298507462687</v>
      </c>
    </row>
    <row r="45" spans="1:11" ht="14.1" customHeight="1" x14ac:dyDescent="0.2">
      <c r="A45" s="306" t="s">
        <v>266</v>
      </c>
      <c r="B45" s="307" t="s">
        <v>267</v>
      </c>
      <c r="C45" s="308"/>
      <c r="D45" s="113">
        <v>0.67693744164332403</v>
      </c>
      <c r="E45" s="115">
        <v>58</v>
      </c>
      <c r="F45" s="114">
        <v>68</v>
      </c>
      <c r="G45" s="114">
        <v>58</v>
      </c>
      <c r="H45" s="114">
        <v>64</v>
      </c>
      <c r="I45" s="140">
        <v>67</v>
      </c>
      <c r="J45" s="115">
        <v>-9</v>
      </c>
      <c r="K45" s="116">
        <v>-13.432835820895523</v>
      </c>
    </row>
    <row r="46" spans="1:11" ht="14.1" customHeight="1" x14ac:dyDescent="0.2">
      <c r="A46" s="306">
        <v>54</v>
      </c>
      <c r="B46" s="307" t="s">
        <v>268</v>
      </c>
      <c r="C46" s="308"/>
      <c r="D46" s="113">
        <v>2.73109243697479</v>
      </c>
      <c r="E46" s="115">
        <v>234</v>
      </c>
      <c r="F46" s="114">
        <v>391</v>
      </c>
      <c r="G46" s="114">
        <v>225</v>
      </c>
      <c r="H46" s="114">
        <v>184</v>
      </c>
      <c r="I46" s="140">
        <v>293</v>
      </c>
      <c r="J46" s="115">
        <v>-59</v>
      </c>
      <c r="K46" s="116">
        <v>-20.136518771331058</v>
      </c>
    </row>
    <row r="47" spans="1:11" ht="14.1" customHeight="1" x14ac:dyDescent="0.2">
      <c r="A47" s="306">
        <v>61</v>
      </c>
      <c r="B47" s="307" t="s">
        <v>269</v>
      </c>
      <c r="C47" s="308"/>
      <c r="D47" s="113">
        <v>2.73109243697479</v>
      </c>
      <c r="E47" s="115">
        <v>234</v>
      </c>
      <c r="F47" s="114">
        <v>170</v>
      </c>
      <c r="G47" s="114">
        <v>262</v>
      </c>
      <c r="H47" s="114">
        <v>191</v>
      </c>
      <c r="I47" s="140">
        <v>169</v>
      </c>
      <c r="J47" s="115">
        <v>65</v>
      </c>
      <c r="K47" s="116">
        <v>38.46153846153846</v>
      </c>
    </row>
    <row r="48" spans="1:11" ht="14.1" customHeight="1" x14ac:dyDescent="0.2">
      <c r="A48" s="306">
        <v>62</v>
      </c>
      <c r="B48" s="307" t="s">
        <v>270</v>
      </c>
      <c r="C48" s="308"/>
      <c r="D48" s="113">
        <v>6.757703081232493</v>
      </c>
      <c r="E48" s="115">
        <v>579</v>
      </c>
      <c r="F48" s="114">
        <v>465</v>
      </c>
      <c r="G48" s="114">
        <v>592</v>
      </c>
      <c r="H48" s="114">
        <v>458</v>
      </c>
      <c r="I48" s="140">
        <v>581</v>
      </c>
      <c r="J48" s="115">
        <v>-2</v>
      </c>
      <c r="K48" s="116">
        <v>-0.34423407917383819</v>
      </c>
    </row>
    <row r="49" spans="1:11" ht="14.1" customHeight="1" x14ac:dyDescent="0.2">
      <c r="A49" s="306">
        <v>63</v>
      </c>
      <c r="B49" s="307" t="s">
        <v>271</v>
      </c>
      <c r="C49" s="308"/>
      <c r="D49" s="113">
        <v>4.5868347338935571</v>
      </c>
      <c r="E49" s="115">
        <v>393</v>
      </c>
      <c r="F49" s="114">
        <v>340</v>
      </c>
      <c r="G49" s="114">
        <v>383</v>
      </c>
      <c r="H49" s="114">
        <v>317</v>
      </c>
      <c r="I49" s="140">
        <v>370</v>
      </c>
      <c r="J49" s="115">
        <v>23</v>
      </c>
      <c r="K49" s="116">
        <v>6.2162162162162158</v>
      </c>
    </row>
    <row r="50" spans="1:11" ht="14.1" customHeight="1" x14ac:dyDescent="0.2">
      <c r="A50" s="306" t="s">
        <v>272</v>
      </c>
      <c r="B50" s="307" t="s">
        <v>273</v>
      </c>
      <c r="C50" s="308"/>
      <c r="D50" s="113">
        <v>1.8907563025210083</v>
      </c>
      <c r="E50" s="115">
        <v>162</v>
      </c>
      <c r="F50" s="114">
        <v>156</v>
      </c>
      <c r="G50" s="114">
        <v>170</v>
      </c>
      <c r="H50" s="114">
        <v>111</v>
      </c>
      <c r="I50" s="140">
        <v>171</v>
      </c>
      <c r="J50" s="115">
        <v>-9</v>
      </c>
      <c r="K50" s="116">
        <v>-5.2631578947368425</v>
      </c>
    </row>
    <row r="51" spans="1:11" ht="14.1" customHeight="1" x14ac:dyDescent="0.2">
      <c r="A51" s="306" t="s">
        <v>274</v>
      </c>
      <c r="B51" s="307" t="s">
        <v>275</v>
      </c>
      <c r="C51" s="308"/>
      <c r="D51" s="113">
        <v>2.4626517273576098</v>
      </c>
      <c r="E51" s="115">
        <v>211</v>
      </c>
      <c r="F51" s="114">
        <v>164</v>
      </c>
      <c r="G51" s="114">
        <v>195</v>
      </c>
      <c r="H51" s="114">
        <v>191</v>
      </c>
      <c r="I51" s="140">
        <v>182</v>
      </c>
      <c r="J51" s="115">
        <v>29</v>
      </c>
      <c r="K51" s="116">
        <v>15.934065934065934</v>
      </c>
    </row>
    <row r="52" spans="1:11" ht="14.1" customHeight="1" x14ac:dyDescent="0.2">
      <c r="A52" s="306">
        <v>71</v>
      </c>
      <c r="B52" s="307" t="s">
        <v>276</v>
      </c>
      <c r="C52" s="308"/>
      <c r="D52" s="113">
        <v>9.7455648926237153</v>
      </c>
      <c r="E52" s="115">
        <v>835</v>
      </c>
      <c r="F52" s="114">
        <v>546</v>
      </c>
      <c r="G52" s="114">
        <v>695</v>
      </c>
      <c r="H52" s="114">
        <v>616</v>
      </c>
      <c r="I52" s="140">
        <v>754</v>
      </c>
      <c r="J52" s="115">
        <v>81</v>
      </c>
      <c r="K52" s="116">
        <v>10.742705570291777</v>
      </c>
    </row>
    <row r="53" spans="1:11" ht="14.1" customHeight="1" x14ac:dyDescent="0.2">
      <c r="A53" s="306" t="s">
        <v>277</v>
      </c>
      <c r="B53" s="307" t="s">
        <v>278</v>
      </c>
      <c r="C53" s="308"/>
      <c r="D53" s="113">
        <v>3.373015873015873</v>
      </c>
      <c r="E53" s="115">
        <v>289</v>
      </c>
      <c r="F53" s="114">
        <v>226</v>
      </c>
      <c r="G53" s="114">
        <v>251</v>
      </c>
      <c r="H53" s="114">
        <v>244</v>
      </c>
      <c r="I53" s="140">
        <v>224</v>
      </c>
      <c r="J53" s="115">
        <v>65</v>
      </c>
      <c r="K53" s="116">
        <v>29.017857142857142</v>
      </c>
    </row>
    <row r="54" spans="1:11" ht="14.1" customHeight="1" x14ac:dyDescent="0.2">
      <c r="A54" s="306" t="s">
        <v>279</v>
      </c>
      <c r="B54" s="307" t="s">
        <v>280</v>
      </c>
      <c r="C54" s="308"/>
      <c r="D54" s="113">
        <v>5.4738562091503269</v>
      </c>
      <c r="E54" s="115">
        <v>469</v>
      </c>
      <c r="F54" s="114">
        <v>278</v>
      </c>
      <c r="G54" s="114">
        <v>385</v>
      </c>
      <c r="H54" s="114">
        <v>318</v>
      </c>
      <c r="I54" s="140">
        <v>462</v>
      </c>
      <c r="J54" s="115">
        <v>7</v>
      </c>
      <c r="K54" s="116">
        <v>1.5151515151515151</v>
      </c>
    </row>
    <row r="55" spans="1:11" ht="14.1" customHeight="1" x14ac:dyDescent="0.2">
      <c r="A55" s="306">
        <v>72</v>
      </c>
      <c r="B55" s="307" t="s">
        <v>281</v>
      </c>
      <c r="C55" s="308"/>
      <c r="D55" s="113">
        <v>2.2759103641456582</v>
      </c>
      <c r="E55" s="115">
        <v>195</v>
      </c>
      <c r="F55" s="114">
        <v>104</v>
      </c>
      <c r="G55" s="114">
        <v>124</v>
      </c>
      <c r="H55" s="114">
        <v>124</v>
      </c>
      <c r="I55" s="140">
        <v>184</v>
      </c>
      <c r="J55" s="115">
        <v>11</v>
      </c>
      <c r="K55" s="116">
        <v>5.9782608695652177</v>
      </c>
    </row>
    <row r="56" spans="1:11" ht="14.1" customHeight="1" x14ac:dyDescent="0.2">
      <c r="A56" s="306" t="s">
        <v>282</v>
      </c>
      <c r="B56" s="307" t="s">
        <v>283</v>
      </c>
      <c r="C56" s="308"/>
      <c r="D56" s="113">
        <v>0.92203548085901033</v>
      </c>
      <c r="E56" s="115">
        <v>79</v>
      </c>
      <c r="F56" s="114">
        <v>32</v>
      </c>
      <c r="G56" s="114">
        <v>41</v>
      </c>
      <c r="H56" s="114">
        <v>36</v>
      </c>
      <c r="I56" s="140">
        <v>100</v>
      </c>
      <c r="J56" s="115">
        <v>-21</v>
      </c>
      <c r="K56" s="116">
        <v>-21</v>
      </c>
    </row>
    <row r="57" spans="1:11" ht="14.1" customHeight="1" x14ac:dyDescent="0.2">
      <c r="A57" s="306" t="s">
        <v>284</v>
      </c>
      <c r="B57" s="307" t="s">
        <v>285</v>
      </c>
      <c r="C57" s="308"/>
      <c r="D57" s="113">
        <v>0.7469654528478058</v>
      </c>
      <c r="E57" s="115">
        <v>64</v>
      </c>
      <c r="F57" s="114">
        <v>49</v>
      </c>
      <c r="G57" s="114">
        <v>58</v>
      </c>
      <c r="H57" s="114">
        <v>60</v>
      </c>
      <c r="I57" s="140">
        <v>55</v>
      </c>
      <c r="J57" s="115">
        <v>9</v>
      </c>
      <c r="K57" s="116">
        <v>16.363636363636363</v>
      </c>
    </row>
    <row r="58" spans="1:11" ht="14.1" customHeight="1" x14ac:dyDescent="0.2">
      <c r="A58" s="306">
        <v>73</v>
      </c>
      <c r="B58" s="307" t="s">
        <v>286</v>
      </c>
      <c r="C58" s="308"/>
      <c r="D58" s="113">
        <v>0.94537815126050417</v>
      </c>
      <c r="E58" s="115">
        <v>81</v>
      </c>
      <c r="F58" s="114">
        <v>101</v>
      </c>
      <c r="G58" s="114">
        <v>86</v>
      </c>
      <c r="H58" s="114">
        <v>66</v>
      </c>
      <c r="I58" s="140">
        <v>121</v>
      </c>
      <c r="J58" s="115">
        <v>-40</v>
      </c>
      <c r="K58" s="116">
        <v>-33.057851239669418</v>
      </c>
    </row>
    <row r="59" spans="1:11" ht="14.1" customHeight="1" x14ac:dyDescent="0.2">
      <c r="A59" s="306" t="s">
        <v>287</v>
      </c>
      <c r="B59" s="307" t="s">
        <v>288</v>
      </c>
      <c r="C59" s="308"/>
      <c r="D59" s="113">
        <v>0.68860877684407096</v>
      </c>
      <c r="E59" s="115">
        <v>59</v>
      </c>
      <c r="F59" s="114">
        <v>49</v>
      </c>
      <c r="G59" s="114">
        <v>57</v>
      </c>
      <c r="H59" s="114">
        <v>45</v>
      </c>
      <c r="I59" s="140">
        <v>73</v>
      </c>
      <c r="J59" s="115">
        <v>-14</v>
      </c>
      <c r="K59" s="116">
        <v>-19.17808219178082</v>
      </c>
    </row>
    <row r="60" spans="1:11" ht="14.1" customHeight="1" x14ac:dyDescent="0.2">
      <c r="A60" s="306">
        <v>81</v>
      </c>
      <c r="B60" s="307" t="s">
        <v>289</v>
      </c>
      <c r="C60" s="308"/>
      <c r="D60" s="113">
        <v>6.4309056956115782</v>
      </c>
      <c r="E60" s="115">
        <v>551</v>
      </c>
      <c r="F60" s="114">
        <v>511</v>
      </c>
      <c r="G60" s="114">
        <v>574</v>
      </c>
      <c r="H60" s="114">
        <v>519</v>
      </c>
      <c r="I60" s="140">
        <v>593</v>
      </c>
      <c r="J60" s="115">
        <v>-42</v>
      </c>
      <c r="K60" s="116">
        <v>-7.0826306913996628</v>
      </c>
    </row>
    <row r="61" spans="1:11" ht="14.1" customHeight="1" x14ac:dyDescent="0.2">
      <c r="A61" s="306" t="s">
        <v>290</v>
      </c>
      <c r="B61" s="307" t="s">
        <v>291</v>
      </c>
      <c r="C61" s="308"/>
      <c r="D61" s="113">
        <v>1.8907563025210083</v>
      </c>
      <c r="E61" s="115">
        <v>162</v>
      </c>
      <c r="F61" s="114">
        <v>157</v>
      </c>
      <c r="G61" s="114">
        <v>180</v>
      </c>
      <c r="H61" s="114">
        <v>157</v>
      </c>
      <c r="I61" s="140">
        <v>182</v>
      </c>
      <c r="J61" s="115">
        <v>-20</v>
      </c>
      <c r="K61" s="116">
        <v>-10.989010989010989</v>
      </c>
    </row>
    <row r="62" spans="1:11" ht="14.1" customHeight="1" x14ac:dyDescent="0.2">
      <c r="A62" s="306" t="s">
        <v>292</v>
      </c>
      <c r="B62" s="307" t="s">
        <v>293</v>
      </c>
      <c r="C62" s="308"/>
      <c r="D62" s="113">
        <v>2.0541549953314657</v>
      </c>
      <c r="E62" s="115">
        <v>176</v>
      </c>
      <c r="F62" s="114">
        <v>199</v>
      </c>
      <c r="G62" s="114">
        <v>214</v>
      </c>
      <c r="H62" s="114">
        <v>174</v>
      </c>
      <c r="I62" s="140">
        <v>174</v>
      </c>
      <c r="J62" s="115">
        <v>2</v>
      </c>
      <c r="K62" s="116">
        <v>1.1494252873563218</v>
      </c>
    </row>
    <row r="63" spans="1:11" ht="14.1" customHeight="1" x14ac:dyDescent="0.2">
      <c r="A63" s="306"/>
      <c r="B63" s="307" t="s">
        <v>294</v>
      </c>
      <c r="C63" s="308"/>
      <c r="D63" s="113">
        <v>1.727357609710551</v>
      </c>
      <c r="E63" s="115">
        <v>148</v>
      </c>
      <c r="F63" s="114">
        <v>175</v>
      </c>
      <c r="G63" s="114">
        <v>185</v>
      </c>
      <c r="H63" s="114">
        <v>160</v>
      </c>
      <c r="I63" s="140">
        <v>157</v>
      </c>
      <c r="J63" s="115">
        <v>-9</v>
      </c>
      <c r="K63" s="116">
        <v>-5.7324840764331206</v>
      </c>
    </row>
    <row r="64" spans="1:11" ht="14.1" customHeight="1" x14ac:dyDescent="0.2">
      <c r="A64" s="306" t="s">
        <v>295</v>
      </c>
      <c r="B64" s="307" t="s">
        <v>296</v>
      </c>
      <c r="C64" s="308"/>
      <c r="D64" s="113">
        <v>0.96872082166199813</v>
      </c>
      <c r="E64" s="115">
        <v>83</v>
      </c>
      <c r="F64" s="114">
        <v>46</v>
      </c>
      <c r="G64" s="114">
        <v>59</v>
      </c>
      <c r="H64" s="114">
        <v>69</v>
      </c>
      <c r="I64" s="140">
        <v>98</v>
      </c>
      <c r="J64" s="115">
        <v>-15</v>
      </c>
      <c r="K64" s="116">
        <v>-15.306122448979592</v>
      </c>
    </row>
    <row r="65" spans="1:11" ht="14.1" customHeight="1" x14ac:dyDescent="0.2">
      <c r="A65" s="306" t="s">
        <v>297</v>
      </c>
      <c r="B65" s="307" t="s">
        <v>298</v>
      </c>
      <c r="C65" s="308"/>
      <c r="D65" s="113">
        <v>0.75863678804855272</v>
      </c>
      <c r="E65" s="115">
        <v>65</v>
      </c>
      <c r="F65" s="114">
        <v>57</v>
      </c>
      <c r="G65" s="114">
        <v>67</v>
      </c>
      <c r="H65" s="114">
        <v>61</v>
      </c>
      <c r="I65" s="140">
        <v>62</v>
      </c>
      <c r="J65" s="115">
        <v>3</v>
      </c>
      <c r="K65" s="116">
        <v>4.838709677419355</v>
      </c>
    </row>
    <row r="66" spans="1:11" ht="14.1" customHeight="1" x14ac:dyDescent="0.2">
      <c r="A66" s="306">
        <v>82</v>
      </c>
      <c r="B66" s="307" t="s">
        <v>299</v>
      </c>
      <c r="C66" s="308"/>
      <c r="D66" s="113">
        <v>2.9411764705882355</v>
      </c>
      <c r="E66" s="115">
        <v>252</v>
      </c>
      <c r="F66" s="114">
        <v>267</v>
      </c>
      <c r="G66" s="114">
        <v>234</v>
      </c>
      <c r="H66" s="114">
        <v>214</v>
      </c>
      <c r="I66" s="140">
        <v>253</v>
      </c>
      <c r="J66" s="115">
        <v>-1</v>
      </c>
      <c r="K66" s="116">
        <v>-0.39525691699604742</v>
      </c>
    </row>
    <row r="67" spans="1:11" ht="14.1" customHeight="1" x14ac:dyDescent="0.2">
      <c r="A67" s="306" t="s">
        <v>300</v>
      </c>
      <c r="B67" s="307" t="s">
        <v>301</v>
      </c>
      <c r="C67" s="308"/>
      <c r="D67" s="113">
        <v>1.5289449112978524</v>
      </c>
      <c r="E67" s="115">
        <v>131</v>
      </c>
      <c r="F67" s="114">
        <v>168</v>
      </c>
      <c r="G67" s="114">
        <v>137</v>
      </c>
      <c r="H67" s="114">
        <v>125</v>
      </c>
      <c r="I67" s="140">
        <v>140</v>
      </c>
      <c r="J67" s="115">
        <v>-9</v>
      </c>
      <c r="K67" s="116">
        <v>-6.4285714285714288</v>
      </c>
    </row>
    <row r="68" spans="1:11" ht="14.1" customHeight="1" x14ac:dyDescent="0.2">
      <c r="A68" s="306" t="s">
        <v>302</v>
      </c>
      <c r="B68" s="307" t="s">
        <v>303</v>
      </c>
      <c r="C68" s="308"/>
      <c r="D68" s="113">
        <v>1.03874883286648</v>
      </c>
      <c r="E68" s="115">
        <v>89</v>
      </c>
      <c r="F68" s="114">
        <v>75</v>
      </c>
      <c r="G68" s="114">
        <v>67</v>
      </c>
      <c r="H68" s="114">
        <v>58</v>
      </c>
      <c r="I68" s="140">
        <v>74</v>
      </c>
      <c r="J68" s="115">
        <v>15</v>
      </c>
      <c r="K68" s="116">
        <v>20.27027027027027</v>
      </c>
    </row>
    <row r="69" spans="1:11" ht="14.1" customHeight="1" x14ac:dyDescent="0.2">
      <c r="A69" s="306">
        <v>83</v>
      </c>
      <c r="B69" s="307" t="s">
        <v>304</v>
      </c>
      <c r="C69" s="308"/>
      <c r="D69" s="113">
        <v>2.7544351073762838</v>
      </c>
      <c r="E69" s="115">
        <v>236</v>
      </c>
      <c r="F69" s="114">
        <v>172</v>
      </c>
      <c r="G69" s="114">
        <v>412</v>
      </c>
      <c r="H69" s="114">
        <v>183</v>
      </c>
      <c r="I69" s="140">
        <v>211</v>
      </c>
      <c r="J69" s="115">
        <v>25</v>
      </c>
      <c r="K69" s="116">
        <v>11.848341232227488</v>
      </c>
    </row>
    <row r="70" spans="1:11" ht="14.1" customHeight="1" x14ac:dyDescent="0.2">
      <c r="A70" s="306" t="s">
        <v>305</v>
      </c>
      <c r="B70" s="307" t="s">
        <v>306</v>
      </c>
      <c r="C70" s="308"/>
      <c r="D70" s="113">
        <v>2.0891690009337069</v>
      </c>
      <c r="E70" s="115">
        <v>179</v>
      </c>
      <c r="F70" s="114">
        <v>131</v>
      </c>
      <c r="G70" s="114">
        <v>360</v>
      </c>
      <c r="H70" s="114">
        <v>133</v>
      </c>
      <c r="I70" s="140">
        <v>160</v>
      </c>
      <c r="J70" s="115">
        <v>19</v>
      </c>
      <c r="K70" s="116">
        <v>11.875</v>
      </c>
    </row>
    <row r="71" spans="1:11" ht="14.1" customHeight="1" x14ac:dyDescent="0.2">
      <c r="A71" s="306"/>
      <c r="B71" s="307" t="s">
        <v>307</v>
      </c>
      <c r="C71" s="308"/>
      <c r="D71" s="113">
        <v>0.89869281045751637</v>
      </c>
      <c r="E71" s="115">
        <v>77</v>
      </c>
      <c r="F71" s="114">
        <v>69</v>
      </c>
      <c r="G71" s="114">
        <v>196</v>
      </c>
      <c r="H71" s="114">
        <v>74</v>
      </c>
      <c r="I71" s="140">
        <v>64</v>
      </c>
      <c r="J71" s="115">
        <v>13</v>
      </c>
      <c r="K71" s="116">
        <v>20.3125</v>
      </c>
    </row>
    <row r="72" spans="1:11" ht="14.1" customHeight="1" x14ac:dyDescent="0.2">
      <c r="A72" s="306">
        <v>84</v>
      </c>
      <c r="B72" s="307" t="s">
        <v>308</v>
      </c>
      <c r="C72" s="308"/>
      <c r="D72" s="113">
        <v>2.3926237161531279</v>
      </c>
      <c r="E72" s="115">
        <v>205</v>
      </c>
      <c r="F72" s="114">
        <v>101</v>
      </c>
      <c r="G72" s="114">
        <v>161</v>
      </c>
      <c r="H72" s="114">
        <v>89</v>
      </c>
      <c r="I72" s="140">
        <v>162</v>
      </c>
      <c r="J72" s="115">
        <v>43</v>
      </c>
      <c r="K72" s="116">
        <v>26.543209876543209</v>
      </c>
    </row>
    <row r="73" spans="1:11" ht="14.1" customHeight="1" x14ac:dyDescent="0.2">
      <c r="A73" s="306" t="s">
        <v>309</v>
      </c>
      <c r="B73" s="307" t="s">
        <v>310</v>
      </c>
      <c r="C73" s="308"/>
      <c r="D73" s="113">
        <v>0.61858076563958919</v>
      </c>
      <c r="E73" s="115">
        <v>53</v>
      </c>
      <c r="F73" s="114">
        <v>38</v>
      </c>
      <c r="G73" s="114">
        <v>84</v>
      </c>
      <c r="H73" s="114">
        <v>23</v>
      </c>
      <c r="I73" s="140">
        <v>28</v>
      </c>
      <c r="J73" s="115">
        <v>25</v>
      </c>
      <c r="K73" s="116">
        <v>89.285714285714292</v>
      </c>
    </row>
    <row r="74" spans="1:11" ht="14.1" customHeight="1" x14ac:dyDescent="0.2">
      <c r="A74" s="306" t="s">
        <v>311</v>
      </c>
      <c r="B74" s="307" t="s">
        <v>312</v>
      </c>
      <c r="C74" s="308"/>
      <c r="D74" s="113">
        <v>0.12838468720821661</v>
      </c>
      <c r="E74" s="115">
        <v>11</v>
      </c>
      <c r="F74" s="114">
        <v>11</v>
      </c>
      <c r="G74" s="114">
        <v>10</v>
      </c>
      <c r="H74" s="114">
        <v>8</v>
      </c>
      <c r="I74" s="140">
        <v>13</v>
      </c>
      <c r="J74" s="115">
        <v>-2</v>
      </c>
      <c r="K74" s="116">
        <v>-15.384615384615385</v>
      </c>
    </row>
    <row r="75" spans="1:11" ht="14.1" customHeight="1" x14ac:dyDescent="0.2">
      <c r="A75" s="306" t="s">
        <v>313</v>
      </c>
      <c r="B75" s="307" t="s">
        <v>314</v>
      </c>
      <c r="C75" s="308"/>
      <c r="D75" s="113">
        <v>0.1984126984126984</v>
      </c>
      <c r="E75" s="115">
        <v>17</v>
      </c>
      <c r="F75" s="114">
        <v>10</v>
      </c>
      <c r="G75" s="114">
        <v>9</v>
      </c>
      <c r="H75" s="114">
        <v>7</v>
      </c>
      <c r="I75" s="140">
        <v>15</v>
      </c>
      <c r="J75" s="115">
        <v>2</v>
      </c>
      <c r="K75" s="116">
        <v>13.333333333333334</v>
      </c>
    </row>
    <row r="76" spans="1:11" ht="14.1" customHeight="1" x14ac:dyDescent="0.2">
      <c r="A76" s="306">
        <v>91</v>
      </c>
      <c r="B76" s="307" t="s">
        <v>315</v>
      </c>
      <c r="C76" s="308"/>
      <c r="D76" s="113">
        <v>0.43183940242763774</v>
      </c>
      <c r="E76" s="115">
        <v>37</v>
      </c>
      <c r="F76" s="114">
        <v>23</v>
      </c>
      <c r="G76" s="114">
        <v>93</v>
      </c>
      <c r="H76" s="114">
        <v>42</v>
      </c>
      <c r="I76" s="140">
        <v>39</v>
      </c>
      <c r="J76" s="115">
        <v>-2</v>
      </c>
      <c r="K76" s="116">
        <v>-5.1282051282051286</v>
      </c>
    </row>
    <row r="77" spans="1:11" ht="14.1" customHeight="1" x14ac:dyDescent="0.2">
      <c r="A77" s="306">
        <v>92</v>
      </c>
      <c r="B77" s="307" t="s">
        <v>316</v>
      </c>
      <c r="C77" s="308"/>
      <c r="D77" s="113">
        <v>2.4976657329598506</v>
      </c>
      <c r="E77" s="115">
        <v>214</v>
      </c>
      <c r="F77" s="114">
        <v>152</v>
      </c>
      <c r="G77" s="114">
        <v>212</v>
      </c>
      <c r="H77" s="114">
        <v>190</v>
      </c>
      <c r="I77" s="140">
        <v>199</v>
      </c>
      <c r="J77" s="115">
        <v>15</v>
      </c>
      <c r="K77" s="116">
        <v>7.5376884422110555</v>
      </c>
    </row>
    <row r="78" spans="1:11" ht="14.1" customHeight="1" x14ac:dyDescent="0.2">
      <c r="A78" s="306">
        <v>93</v>
      </c>
      <c r="B78" s="307" t="s">
        <v>317</v>
      </c>
      <c r="C78" s="308"/>
      <c r="D78" s="113">
        <v>0.12838468720821661</v>
      </c>
      <c r="E78" s="115">
        <v>11</v>
      </c>
      <c r="F78" s="114">
        <v>9</v>
      </c>
      <c r="G78" s="114">
        <v>9</v>
      </c>
      <c r="H78" s="114">
        <v>7</v>
      </c>
      <c r="I78" s="140">
        <v>9</v>
      </c>
      <c r="J78" s="115">
        <v>2</v>
      </c>
      <c r="K78" s="116">
        <v>22.222222222222221</v>
      </c>
    </row>
    <row r="79" spans="1:11" ht="14.1" customHeight="1" x14ac:dyDescent="0.2">
      <c r="A79" s="306">
        <v>94</v>
      </c>
      <c r="B79" s="307" t="s">
        <v>318</v>
      </c>
      <c r="C79" s="308"/>
      <c r="D79" s="113">
        <v>1.7507002801120448</v>
      </c>
      <c r="E79" s="115">
        <v>150</v>
      </c>
      <c r="F79" s="114">
        <v>331</v>
      </c>
      <c r="G79" s="114">
        <v>160</v>
      </c>
      <c r="H79" s="114">
        <v>90</v>
      </c>
      <c r="I79" s="140">
        <v>90</v>
      </c>
      <c r="J79" s="115">
        <v>60</v>
      </c>
      <c r="K79" s="116">
        <v>66.666666666666671</v>
      </c>
    </row>
    <row r="80" spans="1:11" ht="14.1" customHeight="1" x14ac:dyDescent="0.2">
      <c r="A80" s="306" t="s">
        <v>319</v>
      </c>
      <c r="B80" s="307" t="s">
        <v>320</v>
      </c>
      <c r="C80" s="308"/>
      <c r="D80" s="113">
        <v>3.5014005602240897E-2</v>
      </c>
      <c r="E80" s="115">
        <v>3</v>
      </c>
      <c r="F80" s="114" t="s">
        <v>513</v>
      </c>
      <c r="G80" s="114">
        <v>0</v>
      </c>
      <c r="H80" s="114">
        <v>0</v>
      </c>
      <c r="I80" s="140">
        <v>0</v>
      </c>
      <c r="J80" s="115">
        <v>3</v>
      </c>
      <c r="K80" s="116" t="s">
        <v>514</v>
      </c>
    </row>
    <row r="81" spans="1:11" ht="14.1" customHeight="1" x14ac:dyDescent="0.2">
      <c r="A81" s="310" t="s">
        <v>321</v>
      </c>
      <c r="B81" s="311" t="s">
        <v>333</v>
      </c>
      <c r="C81" s="312"/>
      <c r="D81" s="125" t="s">
        <v>513</v>
      </c>
      <c r="E81" s="143" t="s">
        <v>513</v>
      </c>
      <c r="F81" s="144" t="s">
        <v>513</v>
      </c>
      <c r="G81" s="144">
        <v>4</v>
      </c>
      <c r="H81" s="144">
        <v>5</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80864</v>
      </c>
      <c r="C10" s="114">
        <v>47905</v>
      </c>
      <c r="D10" s="114">
        <v>32959</v>
      </c>
      <c r="E10" s="114">
        <v>65234</v>
      </c>
      <c r="F10" s="114">
        <v>14954</v>
      </c>
      <c r="G10" s="114">
        <v>8487</v>
      </c>
      <c r="H10" s="114">
        <v>22538</v>
      </c>
      <c r="I10" s="115">
        <v>20811</v>
      </c>
      <c r="J10" s="114">
        <v>15259</v>
      </c>
      <c r="K10" s="114">
        <v>5552</v>
      </c>
      <c r="L10" s="423">
        <v>5279</v>
      </c>
      <c r="M10" s="424">
        <v>6217</v>
      </c>
    </row>
    <row r="11" spans="1:13" ht="11.1" customHeight="1" x14ac:dyDescent="0.2">
      <c r="A11" s="422" t="s">
        <v>387</v>
      </c>
      <c r="B11" s="115">
        <v>81297</v>
      </c>
      <c r="C11" s="114">
        <v>48358</v>
      </c>
      <c r="D11" s="114">
        <v>32939</v>
      </c>
      <c r="E11" s="114">
        <v>65496</v>
      </c>
      <c r="F11" s="114">
        <v>15134</v>
      </c>
      <c r="G11" s="114">
        <v>8201</v>
      </c>
      <c r="H11" s="114">
        <v>23009</v>
      </c>
      <c r="I11" s="115">
        <v>21216</v>
      </c>
      <c r="J11" s="114">
        <v>15470</v>
      </c>
      <c r="K11" s="114">
        <v>5746</v>
      </c>
      <c r="L11" s="423">
        <v>5546</v>
      </c>
      <c r="M11" s="424">
        <v>5185</v>
      </c>
    </row>
    <row r="12" spans="1:13" ht="11.1" customHeight="1" x14ac:dyDescent="0.2">
      <c r="A12" s="422" t="s">
        <v>388</v>
      </c>
      <c r="B12" s="115">
        <v>82731</v>
      </c>
      <c r="C12" s="114">
        <v>49198</v>
      </c>
      <c r="D12" s="114">
        <v>33533</v>
      </c>
      <c r="E12" s="114">
        <v>66843</v>
      </c>
      <c r="F12" s="114">
        <v>15211</v>
      </c>
      <c r="G12" s="114">
        <v>9148</v>
      </c>
      <c r="H12" s="114">
        <v>23366</v>
      </c>
      <c r="I12" s="115">
        <v>21227</v>
      </c>
      <c r="J12" s="114">
        <v>15254</v>
      </c>
      <c r="K12" s="114">
        <v>5973</v>
      </c>
      <c r="L12" s="423">
        <v>8153</v>
      </c>
      <c r="M12" s="424">
        <v>6985</v>
      </c>
    </row>
    <row r="13" spans="1:13" s="110" customFormat="1" ht="11.1" customHeight="1" x14ac:dyDescent="0.2">
      <c r="A13" s="422" t="s">
        <v>389</v>
      </c>
      <c r="B13" s="115">
        <v>82311</v>
      </c>
      <c r="C13" s="114">
        <v>48712</v>
      </c>
      <c r="D13" s="114">
        <v>33599</v>
      </c>
      <c r="E13" s="114">
        <v>66194</v>
      </c>
      <c r="F13" s="114">
        <v>15436</v>
      </c>
      <c r="G13" s="114">
        <v>8940</v>
      </c>
      <c r="H13" s="114">
        <v>23566</v>
      </c>
      <c r="I13" s="115">
        <v>21157</v>
      </c>
      <c r="J13" s="114">
        <v>15238</v>
      </c>
      <c r="K13" s="114">
        <v>5919</v>
      </c>
      <c r="L13" s="423">
        <v>4702</v>
      </c>
      <c r="M13" s="424">
        <v>5312</v>
      </c>
    </row>
    <row r="14" spans="1:13" ht="15" customHeight="1" x14ac:dyDescent="0.2">
      <c r="A14" s="422" t="s">
        <v>390</v>
      </c>
      <c r="B14" s="115">
        <v>82082</v>
      </c>
      <c r="C14" s="114">
        <v>48526</v>
      </c>
      <c r="D14" s="114">
        <v>33556</v>
      </c>
      <c r="E14" s="114">
        <v>64058</v>
      </c>
      <c r="F14" s="114">
        <v>17438</v>
      </c>
      <c r="G14" s="114">
        <v>8586</v>
      </c>
      <c r="H14" s="114">
        <v>23774</v>
      </c>
      <c r="I14" s="115">
        <v>20901</v>
      </c>
      <c r="J14" s="114">
        <v>14978</v>
      </c>
      <c r="K14" s="114">
        <v>5923</v>
      </c>
      <c r="L14" s="423">
        <v>6371</v>
      </c>
      <c r="M14" s="424">
        <v>6753</v>
      </c>
    </row>
    <row r="15" spans="1:13" ht="11.1" customHeight="1" x14ac:dyDescent="0.2">
      <c r="A15" s="422" t="s">
        <v>387</v>
      </c>
      <c r="B15" s="115">
        <v>82679</v>
      </c>
      <c r="C15" s="114">
        <v>49074</v>
      </c>
      <c r="D15" s="114">
        <v>33605</v>
      </c>
      <c r="E15" s="114">
        <v>64275</v>
      </c>
      <c r="F15" s="114">
        <v>17792</v>
      </c>
      <c r="G15" s="114">
        <v>8381</v>
      </c>
      <c r="H15" s="114">
        <v>24211</v>
      </c>
      <c r="I15" s="115">
        <v>20885</v>
      </c>
      <c r="J15" s="114">
        <v>14958</v>
      </c>
      <c r="K15" s="114">
        <v>5927</v>
      </c>
      <c r="L15" s="423">
        <v>5703</v>
      </c>
      <c r="M15" s="424">
        <v>5208</v>
      </c>
    </row>
    <row r="16" spans="1:13" ht="11.1" customHeight="1" x14ac:dyDescent="0.2">
      <c r="A16" s="422" t="s">
        <v>388</v>
      </c>
      <c r="B16" s="115">
        <v>84193</v>
      </c>
      <c r="C16" s="114">
        <v>49994</v>
      </c>
      <c r="D16" s="114">
        <v>34199</v>
      </c>
      <c r="E16" s="114">
        <v>66065</v>
      </c>
      <c r="F16" s="114">
        <v>18004</v>
      </c>
      <c r="G16" s="114">
        <v>9435</v>
      </c>
      <c r="H16" s="114">
        <v>24541</v>
      </c>
      <c r="I16" s="115">
        <v>21041</v>
      </c>
      <c r="J16" s="114">
        <v>14911</v>
      </c>
      <c r="K16" s="114">
        <v>6130</v>
      </c>
      <c r="L16" s="423">
        <v>8921</v>
      </c>
      <c r="M16" s="424">
        <v>7649</v>
      </c>
    </row>
    <row r="17" spans="1:13" s="110" customFormat="1" ht="11.1" customHeight="1" x14ac:dyDescent="0.2">
      <c r="A17" s="422" t="s">
        <v>389</v>
      </c>
      <c r="B17" s="115">
        <v>83632</v>
      </c>
      <c r="C17" s="114">
        <v>49460</v>
      </c>
      <c r="D17" s="114">
        <v>34172</v>
      </c>
      <c r="E17" s="114">
        <v>65451</v>
      </c>
      <c r="F17" s="114">
        <v>18132</v>
      </c>
      <c r="G17" s="114">
        <v>9222</v>
      </c>
      <c r="H17" s="114">
        <v>24664</v>
      </c>
      <c r="I17" s="115">
        <v>21084</v>
      </c>
      <c r="J17" s="114">
        <v>14956</v>
      </c>
      <c r="K17" s="114">
        <v>6128</v>
      </c>
      <c r="L17" s="423">
        <v>4928</v>
      </c>
      <c r="M17" s="424">
        <v>5478</v>
      </c>
    </row>
    <row r="18" spans="1:13" ht="15" customHeight="1" x14ac:dyDescent="0.2">
      <c r="A18" s="422" t="s">
        <v>391</v>
      </c>
      <c r="B18" s="115">
        <v>83922</v>
      </c>
      <c r="C18" s="114">
        <v>49669</v>
      </c>
      <c r="D18" s="114">
        <v>34253</v>
      </c>
      <c r="E18" s="114">
        <v>65045</v>
      </c>
      <c r="F18" s="114">
        <v>18763</v>
      </c>
      <c r="G18" s="114">
        <v>8976</v>
      </c>
      <c r="H18" s="114">
        <v>24978</v>
      </c>
      <c r="I18" s="115">
        <v>20894</v>
      </c>
      <c r="J18" s="114">
        <v>14877</v>
      </c>
      <c r="K18" s="114">
        <v>6017</v>
      </c>
      <c r="L18" s="423">
        <v>7032</v>
      </c>
      <c r="M18" s="424">
        <v>6922</v>
      </c>
    </row>
    <row r="19" spans="1:13" ht="11.1" customHeight="1" x14ac:dyDescent="0.2">
      <c r="A19" s="422" t="s">
        <v>387</v>
      </c>
      <c r="B19" s="115">
        <v>83840</v>
      </c>
      <c r="C19" s="114">
        <v>49591</v>
      </c>
      <c r="D19" s="114">
        <v>34249</v>
      </c>
      <c r="E19" s="114">
        <v>64655</v>
      </c>
      <c r="F19" s="114">
        <v>19068</v>
      </c>
      <c r="G19" s="114">
        <v>8647</v>
      </c>
      <c r="H19" s="114">
        <v>25184</v>
      </c>
      <c r="I19" s="115">
        <v>21138</v>
      </c>
      <c r="J19" s="114">
        <v>15066</v>
      </c>
      <c r="K19" s="114">
        <v>6072</v>
      </c>
      <c r="L19" s="423">
        <v>5420</v>
      </c>
      <c r="M19" s="424">
        <v>5293</v>
      </c>
    </row>
    <row r="20" spans="1:13" ht="11.1" customHeight="1" x14ac:dyDescent="0.2">
      <c r="A20" s="422" t="s">
        <v>388</v>
      </c>
      <c r="B20" s="115">
        <v>84961</v>
      </c>
      <c r="C20" s="114">
        <v>50260</v>
      </c>
      <c r="D20" s="114">
        <v>34701</v>
      </c>
      <c r="E20" s="114">
        <v>65369</v>
      </c>
      <c r="F20" s="114">
        <v>19231</v>
      </c>
      <c r="G20" s="114">
        <v>9828</v>
      </c>
      <c r="H20" s="114">
        <v>25484</v>
      </c>
      <c r="I20" s="115">
        <v>21204</v>
      </c>
      <c r="J20" s="114">
        <v>14952</v>
      </c>
      <c r="K20" s="114">
        <v>6252</v>
      </c>
      <c r="L20" s="423">
        <v>8390</v>
      </c>
      <c r="M20" s="424">
        <v>7343</v>
      </c>
    </row>
    <row r="21" spans="1:13" s="110" customFormat="1" ht="11.1" customHeight="1" x14ac:dyDescent="0.2">
      <c r="A21" s="422" t="s">
        <v>389</v>
      </c>
      <c r="B21" s="115">
        <v>84787</v>
      </c>
      <c r="C21" s="114">
        <v>50007</v>
      </c>
      <c r="D21" s="114">
        <v>34780</v>
      </c>
      <c r="E21" s="114">
        <v>65199</v>
      </c>
      <c r="F21" s="114">
        <v>19494</v>
      </c>
      <c r="G21" s="114">
        <v>9583</v>
      </c>
      <c r="H21" s="114">
        <v>25745</v>
      </c>
      <c r="I21" s="115">
        <v>21226</v>
      </c>
      <c r="J21" s="114">
        <v>14983</v>
      </c>
      <c r="K21" s="114">
        <v>6243</v>
      </c>
      <c r="L21" s="423">
        <v>5066</v>
      </c>
      <c r="M21" s="424">
        <v>5752</v>
      </c>
    </row>
    <row r="22" spans="1:13" ht="15" customHeight="1" x14ac:dyDescent="0.2">
      <c r="A22" s="422" t="s">
        <v>392</v>
      </c>
      <c r="B22" s="115">
        <v>84539</v>
      </c>
      <c r="C22" s="114">
        <v>49858</v>
      </c>
      <c r="D22" s="114">
        <v>34681</v>
      </c>
      <c r="E22" s="114">
        <v>64889</v>
      </c>
      <c r="F22" s="114">
        <v>19547</v>
      </c>
      <c r="G22" s="114">
        <v>9196</v>
      </c>
      <c r="H22" s="114">
        <v>25994</v>
      </c>
      <c r="I22" s="115">
        <v>20974</v>
      </c>
      <c r="J22" s="114">
        <v>14872</v>
      </c>
      <c r="K22" s="114">
        <v>6102</v>
      </c>
      <c r="L22" s="423">
        <v>5776</v>
      </c>
      <c r="M22" s="424">
        <v>6117</v>
      </c>
    </row>
    <row r="23" spans="1:13" ht="11.1" customHeight="1" x14ac:dyDescent="0.2">
      <c r="A23" s="422" t="s">
        <v>387</v>
      </c>
      <c r="B23" s="115">
        <v>84893</v>
      </c>
      <c r="C23" s="114">
        <v>50107</v>
      </c>
      <c r="D23" s="114">
        <v>34786</v>
      </c>
      <c r="E23" s="114">
        <v>64757</v>
      </c>
      <c r="F23" s="114">
        <v>19753</v>
      </c>
      <c r="G23" s="114">
        <v>8819</v>
      </c>
      <c r="H23" s="114">
        <v>26504</v>
      </c>
      <c r="I23" s="115">
        <v>21292</v>
      </c>
      <c r="J23" s="114">
        <v>15164</v>
      </c>
      <c r="K23" s="114">
        <v>6128</v>
      </c>
      <c r="L23" s="423">
        <v>5453</v>
      </c>
      <c r="M23" s="424">
        <v>5324</v>
      </c>
    </row>
    <row r="24" spans="1:13" ht="11.1" customHeight="1" x14ac:dyDescent="0.2">
      <c r="A24" s="422" t="s">
        <v>388</v>
      </c>
      <c r="B24" s="115">
        <v>86127</v>
      </c>
      <c r="C24" s="114">
        <v>50810</v>
      </c>
      <c r="D24" s="114">
        <v>35317</v>
      </c>
      <c r="E24" s="114">
        <v>65457</v>
      </c>
      <c r="F24" s="114">
        <v>19939</v>
      </c>
      <c r="G24" s="114">
        <v>9870</v>
      </c>
      <c r="H24" s="114">
        <v>26859</v>
      </c>
      <c r="I24" s="115">
        <v>21462</v>
      </c>
      <c r="J24" s="114">
        <v>15097</v>
      </c>
      <c r="K24" s="114">
        <v>6365</v>
      </c>
      <c r="L24" s="423">
        <v>7892</v>
      </c>
      <c r="M24" s="424">
        <v>6832</v>
      </c>
    </row>
    <row r="25" spans="1:13" s="110" customFormat="1" ht="11.1" customHeight="1" x14ac:dyDescent="0.2">
      <c r="A25" s="422" t="s">
        <v>389</v>
      </c>
      <c r="B25" s="115">
        <v>85422</v>
      </c>
      <c r="C25" s="114">
        <v>50102</v>
      </c>
      <c r="D25" s="114">
        <v>35320</v>
      </c>
      <c r="E25" s="114">
        <v>64628</v>
      </c>
      <c r="F25" s="114">
        <v>20062</v>
      </c>
      <c r="G25" s="114">
        <v>9542</v>
      </c>
      <c r="H25" s="114">
        <v>27003</v>
      </c>
      <c r="I25" s="115">
        <v>21298</v>
      </c>
      <c r="J25" s="114">
        <v>14981</v>
      </c>
      <c r="K25" s="114">
        <v>6317</v>
      </c>
      <c r="L25" s="423">
        <v>4389</v>
      </c>
      <c r="M25" s="424">
        <v>4963</v>
      </c>
    </row>
    <row r="26" spans="1:13" ht="15" customHeight="1" x14ac:dyDescent="0.2">
      <c r="A26" s="422" t="s">
        <v>393</v>
      </c>
      <c r="B26" s="115">
        <v>84853</v>
      </c>
      <c r="C26" s="114">
        <v>49795</v>
      </c>
      <c r="D26" s="114">
        <v>35058</v>
      </c>
      <c r="E26" s="114">
        <v>64156</v>
      </c>
      <c r="F26" s="114">
        <v>19967</v>
      </c>
      <c r="G26" s="114">
        <v>9058</v>
      </c>
      <c r="H26" s="114">
        <v>27243</v>
      </c>
      <c r="I26" s="115">
        <v>20968</v>
      </c>
      <c r="J26" s="114">
        <v>14708</v>
      </c>
      <c r="K26" s="114">
        <v>6260</v>
      </c>
      <c r="L26" s="423">
        <v>5650</v>
      </c>
      <c r="M26" s="424">
        <v>6257</v>
      </c>
    </row>
    <row r="27" spans="1:13" ht="11.1" customHeight="1" x14ac:dyDescent="0.2">
      <c r="A27" s="422" t="s">
        <v>387</v>
      </c>
      <c r="B27" s="115">
        <v>84701</v>
      </c>
      <c r="C27" s="114">
        <v>49750</v>
      </c>
      <c r="D27" s="114">
        <v>34951</v>
      </c>
      <c r="E27" s="114">
        <v>63846</v>
      </c>
      <c r="F27" s="114">
        <v>20138</v>
      </c>
      <c r="G27" s="114">
        <v>8587</v>
      </c>
      <c r="H27" s="114">
        <v>27494</v>
      </c>
      <c r="I27" s="115">
        <v>21153</v>
      </c>
      <c r="J27" s="114">
        <v>14850</v>
      </c>
      <c r="K27" s="114">
        <v>6303</v>
      </c>
      <c r="L27" s="423">
        <v>5434</v>
      </c>
      <c r="M27" s="424">
        <v>5326</v>
      </c>
    </row>
    <row r="28" spans="1:13" ht="11.1" customHeight="1" x14ac:dyDescent="0.2">
      <c r="A28" s="422" t="s">
        <v>388</v>
      </c>
      <c r="B28" s="115">
        <v>86330</v>
      </c>
      <c r="C28" s="114">
        <v>50696</v>
      </c>
      <c r="D28" s="114">
        <v>35634</v>
      </c>
      <c r="E28" s="114">
        <v>65918</v>
      </c>
      <c r="F28" s="114">
        <v>20314</v>
      </c>
      <c r="G28" s="114">
        <v>9601</v>
      </c>
      <c r="H28" s="114">
        <v>27876</v>
      </c>
      <c r="I28" s="115">
        <v>21096</v>
      </c>
      <c r="J28" s="114">
        <v>14593</v>
      </c>
      <c r="K28" s="114">
        <v>6503</v>
      </c>
      <c r="L28" s="423">
        <v>8233</v>
      </c>
      <c r="M28" s="424">
        <v>7014</v>
      </c>
    </row>
    <row r="29" spans="1:13" s="110" customFormat="1" ht="11.1" customHeight="1" x14ac:dyDescent="0.2">
      <c r="A29" s="422" t="s">
        <v>389</v>
      </c>
      <c r="B29" s="115">
        <v>85361</v>
      </c>
      <c r="C29" s="114">
        <v>49757</v>
      </c>
      <c r="D29" s="114">
        <v>35604</v>
      </c>
      <c r="E29" s="114">
        <v>64769</v>
      </c>
      <c r="F29" s="114">
        <v>20568</v>
      </c>
      <c r="G29" s="114">
        <v>9281</v>
      </c>
      <c r="H29" s="114">
        <v>27852</v>
      </c>
      <c r="I29" s="115">
        <v>21033</v>
      </c>
      <c r="J29" s="114">
        <v>14564</v>
      </c>
      <c r="K29" s="114">
        <v>6469</v>
      </c>
      <c r="L29" s="423">
        <v>5120</v>
      </c>
      <c r="M29" s="424">
        <v>6015</v>
      </c>
    </row>
    <row r="30" spans="1:13" ht="15" customHeight="1" x14ac:dyDescent="0.2">
      <c r="A30" s="422" t="s">
        <v>394</v>
      </c>
      <c r="B30" s="115">
        <v>84820</v>
      </c>
      <c r="C30" s="114">
        <v>49302</v>
      </c>
      <c r="D30" s="114">
        <v>35518</v>
      </c>
      <c r="E30" s="114">
        <v>63950</v>
      </c>
      <c r="F30" s="114">
        <v>20855</v>
      </c>
      <c r="G30" s="114">
        <v>8819</v>
      </c>
      <c r="H30" s="114">
        <v>27933</v>
      </c>
      <c r="I30" s="115">
        <v>20466</v>
      </c>
      <c r="J30" s="114">
        <v>14153</v>
      </c>
      <c r="K30" s="114">
        <v>6313</v>
      </c>
      <c r="L30" s="423">
        <v>6335</v>
      </c>
      <c r="M30" s="424">
        <v>6898</v>
      </c>
    </row>
    <row r="31" spans="1:13" ht="11.1" customHeight="1" x14ac:dyDescent="0.2">
      <c r="A31" s="422" t="s">
        <v>387</v>
      </c>
      <c r="B31" s="115">
        <v>85503</v>
      </c>
      <c r="C31" s="114">
        <v>49823</v>
      </c>
      <c r="D31" s="114">
        <v>35680</v>
      </c>
      <c r="E31" s="114">
        <v>64265</v>
      </c>
      <c r="F31" s="114">
        <v>21225</v>
      </c>
      <c r="G31" s="114">
        <v>8604</v>
      </c>
      <c r="H31" s="114">
        <v>28440</v>
      </c>
      <c r="I31" s="115">
        <v>20631</v>
      </c>
      <c r="J31" s="114">
        <v>14312</v>
      </c>
      <c r="K31" s="114">
        <v>6319</v>
      </c>
      <c r="L31" s="423">
        <v>6048</v>
      </c>
      <c r="M31" s="424">
        <v>5728</v>
      </c>
    </row>
    <row r="32" spans="1:13" ht="11.1" customHeight="1" x14ac:dyDescent="0.2">
      <c r="A32" s="422" t="s">
        <v>388</v>
      </c>
      <c r="B32" s="115">
        <v>87621</v>
      </c>
      <c r="C32" s="114">
        <v>51031</v>
      </c>
      <c r="D32" s="114">
        <v>36590</v>
      </c>
      <c r="E32" s="114">
        <v>66268</v>
      </c>
      <c r="F32" s="114">
        <v>21344</v>
      </c>
      <c r="G32" s="114">
        <v>9884</v>
      </c>
      <c r="H32" s="114">
        <v>28914</v>
      </c>
      <c r="I32" s="115">
        <v>20420</v>
      </c>
      <c r="J32" s="114">
        <v>13867</v>
      </c>
      <c r="K32" s="114">
        <v>6553</v>
      </c>
      <c r="L32" s="423">
        <v>9368</v>
      </c>
      <c r="M32" s="424">
        <v>7694</v>
      </c>
    </row>
    <row r="33" spans="1:13" s="110" customFormat="1" ht="11.1" customHeight="1" x14ac:dyDescent="0.2">
      <c r="A33" s="422" t="s">
        <v>389</v>
      </c>
      <c r="B33" s="115">
        <v>87283</v>
      </c>
      <c r="C33" s="114">
        <v>50644</v>
      </c>
      <c r="D33" s="114">
        <v>36639</v>
      </c>
      <c r="E33" s="114">
        <v>65715</v>
      </c>
      <c r="F33" s="114">
        <v>21562</v>
      </c>
      <c r="G33" s="114">
        <v>9573</v>
      </c>
      <c r="H33" s="114">
        <v>29123</v>
      </c>
      <c r="I33" s="115">
        <v>20397</v>
      </c>
      <c r="J33" s="114">
        <v>13808</v>
      </c>
      <c r="K33" s="114">
        <v>6589</v>
      </c>
      <c r="L33" s="423">
        <v>5058</v>
      </c>
      <c r="M33" s="424">
        <v>5491</v>
      </c>
    </row>
    <row r="34" spans="1:13" ht="15" customHeight="1" x14ac:dyDescent="0.2">
      <c r="A34" s="422" t="s">
        <v>395</v>
      </c>
      <c r="B34" s="115">
        <v>87105</v>
      </c>
      <c r="C34" s="114">
        <v>50542</v>
      </c>
      <c r="D34" s="114">
        <v>36563</v>
      </c>
      <c r="E34" s="114">
        <v>65520</v>
      </c>
      <c r="F34" s="114">
        <v>21581</v>
      </c>
      <c r="G34" s="114">
        <v>9115</v>
      </c>
      <c r="H34" s="114">
        <v>29447</v>
      </c>
      <c r="I34" s="115">
        <v>20150</v>
      </c>
      <c r="J34" s="114">
        <v>13581</v>
      </c>
      <c r="K34" s="114">
        <v>6569</v>
      </c>
      <c r="L34" s="423">
        <v>6526</v>
      </c>
      <c r="M34" s="424">
        <v>6844</v>
      </c>
    </row>
    <row r="35" spans="1:13" ht="11.1" customHeight="1" x14ac:dyDescent="0.2">
      <c r="A35" s="422" t="s">
        <v>387</v>
      </c>
      <c r="B35" s="115">
        <v>87513</v>
      </c>
      <c r="C35" s="114">
        <v>50867</v>
      </c>
      <c r="D35" s="114">
        <v>36646</v>
      </c>
      <c r="E35" s="114">
        <v>65585</v>
      </c>
      <c r="F35" s="114">
        <v>21925</v>
      </c>
      <c r="G35" s="114">
        <v>8792</v>
      </c>
      <c r="H35" s="114">
        <v>29907</v>
      </c>
      <c r="I35" s="115">
        <v>20493</v>
      </c>
      <c r="J35" s="114">
        <v>13847</v>
      </c>
      <c r="K35" s="114">
        <v>6646</v>
      </c>
      <c r="L35" s="423">
        <v>5926</v>
      </c>
      <c r="M35" s="424">
        <v>5608</v>
      </c>
    </row>
    <row r="36" spans="1:13" ht="11.1" customHeight="1" x14ac:dyDescent="0.2">
      <c r="A36" s="422" t="s">
        <v>388</v>
      </c>
      <c r="B36" s="115">
        <v>89352</v>
      </c>
      <c r="C36" s="114">
        <v>51954</v>
      </c>
      <c r="D36" s="114">
        <v>37398</v>
      </c>
      <c r="E36" s="114">
        <v>67132</v>
      </c>
      <c r="F36" s="114">
        <v>22218</v>
      </c>
      <c r="G36" s="114">
        <v>9789</v>
      </c>
      <c r="H36" s="114">
        <v>30319</v>
      </c>
      <c r="I36" s="115">
        <v>20536</v>
      </c>
      <c r="J36" s="114">
        <v>13647</v>
      </c>
      <c r="K36" s="114">
        <v>6889</v>
      </c>
      <c r="L36" s="423">
        <v>8957</v>
      </c>
      <c r="M36" s="424">
        <v>7560</v>
      </c>
    </row>
    <row r="37" spans="1:13" s="110" customFormat="1" ht="11.1" customHeight="1" x14ac:dyDescent="0.2">
      <c r="A37" s="422" t="s">
        <v>389</v>
      </c>
      <c r="B37" s="115">
        <v>89159</v>
      </c>
      <c r="C37" s="114">
        <v>51654</v>
      </c>
      <c r="D37" s="114">
        <v>37505</v>
      </c>
      <c r="E37" s="114">
        <v>66727</v>
      </c>
      <c r="F37" s="114">
        <v>22430</v>
      </c>
      <c r="G37" s="114">
        <v>9528</v>
      </c>
      <c r="H37" s="114">
        <v>30548</v>
      </c>
      <c r="I37" s="115">
        <v>20781</v>
      </c>
      <c r="J37" s="114">
        <v>13785</v>
      </c>
      <c r="K37" s="114">
        <v>6996</v>
      </c>
      <c r="L37" s="423">
        <v>6323</v>
      </c>
      <c r="M37" s="424">
        <v>6564</v>
      </c>
    </row>
    <row r="38" spans="1:13" ht="15" customHeight="1" x14ac:dyDescent="0.2">
      <c r="A38" s="425" t="s">
        <v>396</v>
      </c>
      <c r="B38" s="115">
        <v>91057</v>
      </c>
      <c r="C38" s="114">
        <v>53219</v>
      </c>
      <c r="D38" s="114">
        <v>37838</v>
      </c>
      <c r="E38" s="114">
        <v>68399</v>
      </c>
      <c r="F38" s="114">
        <v>22658</v>
      </c>
      <c r="G38" s="114">
        <v>9406</v>
      </c>
      <c r="H38" s="114">
        <v>30967</v>
      </c>
      <c r="I38" s="115">
        <v>20379</v>
      </c>
      <c r="J38" s="114">
        <v>13613</v>
      </c>
      <c r="K38" s="114">
        <v>6766</v>
      </c>
      <c r="L38" s="423">
        <v>6990</v>
      </c>
      <c r="M38" s="424">
        <v>7441</v>
      </c>
    </row>
    <row r="39" spans="1:13" ht="11.1" customHeight="1" x14ac:dyDescent="0.2">
      <c r="A39" s="422" t="s">
        <v>387</v>
      </c>
      <c r="B39" s="115">
        <v>91220</v>
      </c>
      <c r="C39" s="114">
        <v>53393</v>
      </c>
      <c r="D39" s="114">
        <v>37827</v>
      </c>
      <c r="E39" s="114">
        <v>68315</v>
      </c>
      <c r="F39" s="114">
        <v>22905</v>
      </c>
      <c r="G39" s="114">
        <v>9164</v>
      </c>
      <c r="H39" s="114">
        <v>31400</v>
      </c>
      <c r="I39" s="115">
        <v>20582</v>
      </c>
      <c r="J39" s="114">
        <v>13672</v>
      </c>
      <c r="K39" s="114">
        <v>6910</v>
      </c>
      <c r="L39" s="423">
        <v>6832</v>
      </c>
      <c r="M39" s="424">
        <v>6368</v>
      </c>
    </row>
    <row r="40" spans="1:13" ht="11.1" customHeight="1" x14ac:dyDescent="0.2">
      <c r="A40" s="425" t="s">
        <v>388</v>
      </c>
      <c r="B40" s="115">
        <v>92479</v>
      </c>
      <c r="C40" s="114">
        <v>54012</v>
      </c>
      <c r="D40" s="114">
        <v>38467</v>
      </c>
      <c r="E40" s="114">
        <v>69199</v>
      </c>
      <c r="F40" s="114">
        <v>23280</v>
      </c>
      <c r="G40" s="114">
        <v>10025</v>
      </c>
      <c r="H40" s="114">
        <v>31644</v>
      </c>
      <c r="I40" s="115">
        <v>20459</v>
      </c>
      <c r="J40" s="114">
        <v>13442</v>
      </c>
      <c r="K40" s="114">
        <v>7017</v>
      </c>
      <c r="L40" s="423">
        <v>9235</v>
      </c>
      <c r="M40" s="424">
        <v>8003</v>
      </c>
    </row>
    <row r="41" spans="1:13" s="110" customFormat="1" ht="11.1" customHeight="1" x14ac:dyDescent="0.2">
      <c r="A41" s="422" t="s">
        <v>389</v>
      </c>
      <c r="B41" s="115">
        <v>92499</v>
      </c>
      <c r="C41" s="114">
        <v>53796</v>
      </c>
      <c r="D41" s="114">
        <v>38703</v>
      </c>
      <c r="E41" s="114">
        <v>68877</v>
      </c>
      <c r="F41" s="114">
        <v>23622</v>
      </c>
      <c r="G41" s="114">
        <v>9883</v>
      </c>
      <c r="H41" s="114">
        <v>31848</v>
      </c>
      <c r="I41" s="115">
        <v>20617</v>
      </c>
      <c r="J41" s="114">
        <v>13474</v>
      </c>
      <c r="K41" s="114">
        <v>7143</v>
      </c>
      <c r="L41" s="423">
        <v>6480</v>
      </c>
      <c r="M41" s="424">
        <v>6782</v>
      </c>
    </row>
    <row r="42" spans="1:13" ht="15" customHeight="1" x14ac:dyDescent="0.2">
      <c r="A42" s="422" t="s">
        <v>397</v>
      </c>
      <c r="B42" s="115">
        <v>92433</v>
      </c>
      <c r="C42" s="114">
        <v>53807</v>
      </c>
      <c r="D42" s="114">
        <v>38626</v>
      </c>
      <c r="E42" s="114">
        <v>68828</v>
      </c>
      <c r="F42" s="114">
        <v>23605</v>
      </c>
      <c r="G42" s="114">
        <v>9507</v>
      </c>
      <c r="H42" s="114">
        <v>32128</v>
      </c>
      <c r="I42" s="115">
        <v>20235</v>
      </c>
      <c r="J42" s="114">
        <v>13181</v>
      </c>
      <c r="K42" s="114">
        <v>7054</v>
      </c>
      <c r="L42" s="423">
        <v>7359</v>
      </c>
      <c r="M42" s="424">
        <v>7481</v>
      </c>
    </row>
    <row r="43" spans="1:13" ht="11.1" customHeight="1" x14ac:dyDescent="0.2">
      <c r="A43" s="422" t="s">
        <v>387</v>
      </c>
      <c r="B43" s="115">
        <v>93204</v>
      </c>
      <c r="C43" s="114">
        <v>54304</v>
      </c>
      <c r="D43" s="114">
        <v>38900</v>
      </c>
      <c r="E43" s="114">
        <v>69202</v>
      </c>
      <c r="F43" s="114">
        <v>24002</v>
      </c>
      <c r="G43" s="114">
        <v>9183</v>
      </c>
      <c r="H43" s="114">
        <v>32682</v>
      </c>
      <c r="I43" s="115">
        <v>20523</v>
      </c>
      <c r="J43" s="114">
        <v>13347</v>
      </c>
      <c r="K43" s="114">
        <v>7176</v>
      </c>
      <c r="L43" s="423">
        <v>7319</v>
      </c>
      <c r="M43" s="424">
        <v>6742</v>
      </c>
    </row>
    <row r="44" spans="1:13" ht="11.1" customHeight="1" x14ac:dyDescent="0.2">
      <c r="A44" s="422" t="s">
        <v>388</v>
      </c>
      <c r="B44" s="115">
        <v>94890</v>
      </c>
      <c r="C44" s="114">
        <v>55294</v>
      </c>
      <c r="D44" s="114">
        <v>39596</v>
      </c>
      <c r="E44" s="114">
        <v>70559</v>
      </c>
      <c r="F44" s="114">
        <v>24331</v>
      </c>
      <c r="G44" s="114">
        <v>10267</v>
      </c>
      <c r="H44" s="114">
        <v>32949</v>
      </c>
      <c r="I44" s="115">
        <v>20420</v>
      </c>
      <c r="J44" s="114">
        <v>13101</v>
      </c>
      <c r="K44" s="114">
        <v>7319</v>
      </c>
      <c r="L44" s="423">
        <v>13145</v>
      </c>
      <c r="M44" s="424">
        <v>11490</v>
      </c>
    </row>
    <row r="45" spans="1:13" s="110" customFormat="1" ht="11.1" customHeight="1" x14ac:dyDescent="0.2">
      <c r="A45" s="422" t="s">
        <v>389</v>
      </c>
      <c r="B45" s="115">
        <v>94393</v>
      </c>
      <c r="C45" s="114">
        <v>54794</v>
      </c>
      <c r="D45" s="114">
        <v>39599</v>
      </c>
      <c r="E45" s="114">
        <v>69721</v>
      </c>
      <c r="F45" s="114">
        <v>24672</v>
      </c>
      <c r="G45" s="114">
        <v>10007</v>
      </c>
      <c r="H45" s="114">
        <v>33169</v>
      </c>
      <c r="I45" s="115">
        <v>20586</v>
      </c>
      <c r="J45" s="114">
        <v>13185</v>
      </c>
      <c r="K45" s="114">
        <v>7401</v>
      </c>
      <c r="L45" s="423">
        <v>7428</v>
      </c>
      <c r="M45" s="424">
        <v>7944</v>
      </c>
    </row>
    <row r="46" spans="1:13" ht="15" customHeight="1" x14ac:dyDescent="0.2">
      <c r="A46" s="422" t="s">
        <v>398</v>
      </c>
      <c r="B46" s="115">
        <v>94252</v>
      </c>
      <c r="C46" s="114">
        <v>54741</v>
      </c>
      <c r="D46" s="114">
        <v>39511</v>
      </c>
      <c r="E46" s="114">
        <v>69801</v>
      </c>
      <c r="F46" s="114">
        <v>24451</v>
      </c>
      <c r="G46" s="114">
        <v>9610</v>
      </c>
      <c r="H46" s="114">
        <v>33399</v>
      </c>
      <c r="I46" s="115">
        <v>20266</v>
      </c>
      <c r="J46" s="114">
        <v>12966</v>
      </c>
      <c r="K46" s="114">
        <v>7300</v>
      </c>
      <c r="L46" s="423">
        <v>7593</v>
      </c>
      <c r="M46" s="424">
        <v>7948</v>
      </c>
    </row>
    <row r="47" spans="1:13" ht="11.1" customHeight="1" x14ac:dyDescent="0.2">
      <c r="A47" s="422" t="s">
        <v>387</v>
      </c>
      <c r="B47" s="115">
        <v>94415</v>
      </c>
      <c r="C47" s="114">
        <v>54874</v>
      </c>
      <c r="D47" s="114">
        <v>39541</v>
      </c>
      <c r="E47" s="114">
        <v>69756</v>
      </c>
      <c r="F47" s="114">
        <v>24659</v>
      </c>
      <c r="G47" s="114">
        <v>9231</v>
      </c>
      <c r="H47" s="114">
        <v>33792</v>
      </c>
      <c r="I47" s="115">
        <v>20557</v>
      </c>
      <c r="J47" s="114">
        <v>13159</v>
      </c>
      <c r="K47" s="114">
        <v>7398</v>
      </c>
      <c r="L47" s="423">
        <v>6964</v>
      </c>
      <c r="M47" s="424">
        <v>6834</v>
      </c>
    </row>
    <row r="48" spans="1:13" ht="11.1" customHeight="1" x14ac:dyDescent="0.2">
      <c r="A48" s="422" t="s">
        <v>388</v>
      </c>
      <c r="B48" s="115">
        <v>96248</v>
      </c>
      <c r="C48" s="114">
        <v>55963</v>
      </c>
      <c r="D48" s="114">
        <v>40285</v>
      </c>
      <c r="E48" s="114">
        <v>71353</v>
      </c>
      <c r="F48" s="114">
        <v>24895</v>
      </c>
      <c r="G48" s="114">
        <v>10319</v>
      </c>
      <c r="H48" s="114">
        <v>34089</v>
      </c>
      <c r="I48" s="115">
        <v>20527</v>
      </c>
      <c r="J48" s="114">
        <v>12876</v>
      </c>
      <c r="K48" s="114">
        <v>7651</v>
      </c>
      <c r="L48" s="423">
        <v>10341</v>
      </c>
      <c r="M48" s="424">
        <v>8582</v>
      </c>
    </row>
    <row r="49" spans="1:17" s="110" customFormat="1" ht="11.1" customHeight="1" x14ac:dyDescent="0.2">
      <c r="A49" s="422" t="s">
        <v>389</v>
      </c>
      <c r="B49" s="115">
        <v>96039</v>
      </c>
      <c r="C49" s="114">
        <v>55779</v>
      </c>
      <c r="D49" s="114">
        <v>40260</v>
      </c>
      <c r="E49" s="114">
        <v>70951</v>
      </c>
      <c r="F49" s="114">
        <v>25088</v>
      </c>
      <c r="G49" s="114">
        <v>10143</v>
      </c>
      <c r="H49" s="114">
        <v>34131</v>
      </c>
      <c r="I49" s="115">
        <v>20725</v>
      </c>
      <c r="J49" s="114">
        <v>13042</v>
      </c>
      <c r="K49" s="114">
        <v>7683</v>
      </c>
      <c r="L49" s="423">
        <v>7118</v>
      </c>
      <c r="M49" s="424">
        <v>7795</v>
      </c>
    </row>
    <row r="50" spans="1:17" ht="15" customHeight="1" x14ac:dyDescent="0.2">
      <c r="A50" s="422" t="s">
        <v>399</v>
      </c>
      <c r="B50" s="143">
        <v>95640</v>
      </c>
      <c r="C50" s="144">
        <v>55559</v>
      </c>
      <c r="D50" s="144">
        <v>40081</v>
      </c>
      <c r="E50" s="144">
        <v>70937</v>
      </c>
      <c r="F50" s="144">
        <v>24703</v>
      </c>
      <c r="G50" s="144">
        <v>9735</v>
      </c>
      <c r="H50" s="144">
        <v>34225</v>
      </c>
      <c r="I50" s="143">
        <v>19800</v>
      </c>
      <c r="J50" s="144">
        <v>12365</v>
      </c>
      <c r="K50" s="144">
        <v>7435</v>
      </c>
      <c r="L50" s="426">
        <v>8118</v>
      </c>
      <c r="M50" s="427">
        <v>8568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1.4726477952722488</v>
      </c>
      <c r="C6" s="480">
        <f>'Tabelle 3.3'!J11</f>
        <v>-2.299417744004737</v>
      </c>
      <c r="D6" s="481">
        <f t="shared" ref="D6:E9" si="0">IF(OR(AND(B6&gt;=-50,B6&lt;=50),ISNUMBER(B6)=FALSE),B6,"")</f>
        <v>1.4726477952722488</v>
      </c>
      <c r="E6" s="481">
        <f t="shared" si="0"/>
        <v>-2.299417744004737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1.4726477952722488</v>
      </c>
      <c r="C14" s="480">
        <f>'Tabelle 3.3'!J11</f>
        <v>-2.299417744004737</v>
      </c>
      <c r="D14" s="481">
        <f>IF(OR(AND(B14&gt;=-50,B14&lt;=50),ISNUMBER(B14)=FALSE),B14,"")</f>
        <v>1.4726477952722488</v>
      </c>
      <c r="E14" s="481">
        <f>IF(OR(AND(C14&gt;=-50,C14&lt;=50),ISNUMBER(C14)=FALSE),C14,"")</f>
        <v>-2.299417744004737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-2.2222222222222223</v>
      </c>
      <c r="C15" s="480">
        <f>'Tabelle 3.3'!J12</f>
        <v>-1.9047619047619047</v>
      </c>
      <c r="D15" s="481">
        <f t="shared" ref="D15:E45" si="3">IF(OR(AND(B15&gt;=-50,B15&lt;=50),ISNUMBER(B15)=FALSE),B15,"")</f>
        <v>-2.2222222222222223</v>
      </c>
      <c r="E15" s="481">
        <f t="shared" si="3"/>
        <v>-1.9047619047619047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2.9670329670329672</v>
      </c>
      <c r="C16" s="480">
        <f>'Tabelle 3.3'!J13</f>
        <v>12.76595744680851</v>
      </c>
      <c r="D16" s="481">
        <f t="shared" si="3"/>
        <v>2.9670329670329672</v>
      </c>
      <c r="E16" s="481">
        <f t="shared" si="3"/>
        <v>12.76595744680851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0.92901183136143972</v>
      </c>
      <c r="C17" s="480">
        <f>'Tabelle 3.3'!J14</f>
        <v>-3.8596491228070176</v>
      </c>
      <c r="D17" s="481">
        <f t="shared" si="3"/>
        <v>0.92901183136143972</v>
      </c>
      <c r="E17" s="481">
        <f t="shared" si="3"/>
        <v>-3.8596491228070176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4.2525042525042522</v>
      </c>
      <c r="C18" s="480">
        <f>'Tabelle 3.3'!J15</f>
        <v>-4.2813455657492359</v>
      </c>
      <c r="D18" s="481">
        <f t="shared" si="3"/>
        <v>4.2525042525042522</v>
      </c>
      <c r="E18" s="481">
        <f t="shared" si="3"/>
        <v>-4.2813455657492359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0.56742619026509444</v>
      </c>
      <c r="C19" s="480">
        <f>'Tabelle 3.3'!J16</f>
        <v>-1.8912529550827424</v>
      </c>
      <c r="D19" s="481">
        <f t="shared" si="3"/>
        <v>0.56742619026509444</v>
      </c>
      <c r="E19" s="481">
        <f t="shared" si="3"/>
        <v>-1.8912529550827424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-0.88781275221953193</v>
      </c>
      <c r="C20" s="480">
        <f>'Tabelle 3.3'!J17</f>
        <v>-10.476190476190476</v>
      </c>
      <c r="D20" s="481">
        <f t="shared" si="3"/>
        <v>-0.88781275221953193</v>
      </c>
      <c r="E20" s="481">
        <f t="shared" si="3"/>
        <v>-10.476190476190476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2.7863777089783284</v>
      </c>
      <c r="C21" s="480">
        <f>'Tabelle 3.3'!J18</f>
        <v>-4.694835680751174</v>
      </c>
      <c r="D21" s="481">
        <f t="shared" si="3"/>
        <v>2.7863777089783284</v>
      </c>
      <c r="E21" s="481">
        <f t="shared" si="3"/>
        <v>-4.694835680751174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5.7214266414482573</v>
      </c>
      <c r="C22" s="480">
        <f>'Tabelle 3.3'!J19</f>
        <v>3.3721277230677411</v>
      </c>
      <c r="D22" s="481">
        <f t="shared" si="3"/>
        <v>5.7214266414482573</v>
      </c>
      <c r="E22" s="481">
        <f t="shared" si="3"/>
        <v>3.3721277230677411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1.7075773745997866</v>
      </c>
      <c r="C23" s="480">
        <f>'Tabelle 3.3'!J20</f>
        <v>-5.4665409990574929</v>
      </c>
      <c r="D23" s="481">
        <f t="shared" si="3"/>
        <v>1.7075773745997866</v>
      </c>
      <c r="E23" s="481">
        <f t="shared" si="3"/>
        <v>-5.4665409990574929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-4.4409613375130617</v>
      </c>
      <c r="C24" s="480">
        <f>'Tabelle 3.3'!J21</f>
        <v>-11.239537664408131</v>
      </c>
      <c r="D24" s="481">
        <f t="shared" si="3"/>
        <v>-4.4409613375130617</v>
      </c>
      <c r="E24" s="481">
        <f t="shared" si="3"/>
        <v>-11.239537664408131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0.8</v>
      </c>
      <c r="C25" s="480">
        <f>'Tabelle 3.3'!J22</f>
        <v>-12.741312741312742</v>
      </c>
      <c r="D25" s="481">
        <f t="shared" si="3"/>
        <v>0.8</v>
      </c>
      <c r="E25" s="481">
        <f t="shared" si="3"/>
        <v>-12.741312741312742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-2.391629297458894</v>
      </c>
      <c r="C26" s="480">
        <f>'Tabelle 3.3'!J23</f>
        <v>0</v>
      </c>
      <c r="D26" s="481">
        <f t="shared" si="3"/>
        <v>-2.391629297458894</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-3.4253757427472911</v>
      </c>
      <c r="C27" s="480">
        <f>'Tabelle 3.3'!J24</f>
        <v>-2.2812111157196182</v>
      </c>
      <c r="D27" s="481">
        <f t="shared" si="3"/>
        <v>-3.4253757427472911</v>
      </c>
      <c r="E27" s="481">
        <f t="shared" si="3"/>
        <v>-2.2812111157196182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-9.4893292682926838</v>
      </c>
      <c r="C28" s="480">
        <f>'Tabelle 3.3'!J25</f>
        <v>0.10830324909747292</v>
      </c>
      <c r="D28" s="481">
        <f t="shared" si="3"/>
        <v>-9.4893292682926838</v>
      </c>
      <c r="E28" s="481">
        <f t="shared" si="3"/>
        <v>0.10830324909747292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-5.3249804228660924</v>
      </c>
      <c r="C29" s="480">
        <f>'Tabelle 3.3'!J26</f>
        <v>-15.189873417721518</v>
      </c>
      <c r="D29" s="481">
        <f t="shared" si="3"/>
        <v>-5.3249804228660924</v>
      </c>
      <c r="E29" s="481">
        <f t="shared" si="3"/>
        <v>-15.189873417721518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3.1742406942224251</v>
      </c>
      <c r="C30" s="480">
        <f>'Tabelle 3.3'!J27</f>
        <v>-13.157894736842104</v>
      </c>
      <c r="D30" s="481">
        <f t="shared" si="3"/>
        <v>3.1742406942224251</v>
      </c>
      <c r="E30" s="481">
        <f t="shared" si="3"/>
        <v>-13.157894736842104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4.9056603773584904</v>
      </c>
      <c r="C31" s="480">
        <f>'Tabelle 3.3'!J28</f>
        <v>0.51020408163265307</v>
      </c>
      <c r="D31" s="481">
        <f t="shared" si="3"/>
        <v>4.9056603773584904</v>
      </c>
      <c r="E31" s="481">
        <f t="shared" si="3"/>
        <v>0.51020408163265307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4.9168560832635482</v>
      </c>
      <c r="C32" s="480">
        <f>'Tabelle 3.3'!J29</f>
        <v>2.9709655638082375</v>
      </c>
      <c r="D32" s="481">
        <f t="shared" si="3"/>
        <v>4.9168560832635482</v>
      </c>
      <c r="E32" s="481">
        <f t="shared" si="3"/>
        <v>2.9709655638082375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3.8425492033739457</v>
      </c>
      <c r="C33" s="480">
        <f>'Tabelle 3.3'!J30</f>
        <v>3.4623217922606924</v>
      </c>
      <c r="D33" s="481">
        <f t="shared" si="3"/>
        <v>3.8425492033739457</v>
      </c>
      <c r="E33" s="481">
        <f t="shared" si="3"/>
        <v>3.4623217922606924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2.7612344342176502</v>
      </c>
      <c r="C34" s="480">
        <f>'Tabelle 3.3'!J31</f>
        <v>-5.3989813242784379</v>
      </c>
      <c r="D34" s="481">
        <f t="shared" si="3"/>
        <v>2.7612344342176502</v>
      </c>
      <c r="E34" s="481">
        <f t="shared" si="3"/>
        <v>-5.3989813242784379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-2.2222222222222223</v>
      </c>
      <c r="C37" s="480">
        <f>'Tabelle 3.3'!J34</f>
        <v>-1.9047619047619047</v>
      </c>
      <c r="D37" s="481">
        <f t="shared" si="3"/>
        <v>-2.2222222222222223</v>
      </c>
      <c r="E37" s="481">
        <f t="shared" si="3"/>
        <v>-1.9047619047619047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1.2799128569969704</v>
      </c>
      <c r="C38" s="480">
        <f>'Tabelle 3.3'!J35</f>
        <v>-3.6988968202465933</v>
      </c>
      <c r="D38" s="481">
        <f t="shared" si="3"/>
        <v>1.2799128569969704</v>
      </c>
      <c r="E38" s="481">
        <f t="shared" si="3"/>
        <v>-3.6988968202465933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1.5757294327064468</v>
      </c>
      <c r="C39" s="480">
        <f>'Tabelle 3.3'!J36</f>
        <v>-2.1859390944733872</v>
      </c>
      <c r="D39" s="481">
        <f t="shared" si="3"/>
        <v>1.5757294327064468</v>
      </c>
      <c r="E39" s="481">
        <f t="shared" si="3"/>
        <v>-2.1859390944733872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1.5757294327064468</v>
      </c>
      <c r="C45" s="480">
        <f>'Tabelle 3.3'!J36</f>
        <v>-2.1859390944733872</v>
      </c>
      <c r="D45" s="481">
        <f t="shared" si="3"/>
        <v>1.5757294327064468</v>
      </c>
      <c r="E45" s="481">
        <f t="shared" si="3"/>
        <v>-2.1859390944733872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84853</v>
      </c>
      <c r="C51" s="487">
        <v>14708</v>
      </c>
      <c r="D51" s="487">
        <v>6260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84701</v>
      </c>
      <c r="C52" s="487">
        <v>14850</v>
      </c>
      <c r="D52" s="487">
        <v>6303</v>
      </c>
      <c r="E52" s="488">
        <f t="shared" ref="E52:G70" si="11">IF($A$51=37802,IF(COUNTBLANK(B$51:B$70)&gt;0,#N/A,B52/B$51*100),IF(COUNTBLANK(B$51:B$75)&gt;0,#N/A,B52/B$51*100))</f>
        <v>99.820866675309063</v>
      </c>
      <c r="F52" s="488">
        <f t="shared" si="11"/>
        <v>100.9654609736198</v>
      </c>
      <c r="G52" s="488">
        <f t="shared" si="11"/>
        <v>100.68690095846647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86330</v>
      </c>
      <c r="C53" s="487">
        <v>14593</v>
      </c>
      <c r="D53" s="487">
        <v>6503</v>
      </c>
      <c r="E53" s="488">
        <f t="shared" si="11"/>
        <v>101.74065737216127</v>
      </c>
      <c r="F53" s="488">
        <f t="shared" si="11"/>
        <v>99.218112591786777</v>
      </c>
      <c r="G53" s="488">
        <f t="shared" si="11"/>
        <v>103.8817891373802</v>
      </c>
      <c r="H53" s="489">
        <f>IF(ISERROR(L53)=TRUE,IF(MONTH(A53)=MONTH(MAX(A$51:A$75)),A53,""),"")</f>
        <v>41883</v>
      </c>
      <c r="I53" s="488">
        <f t="shared" si="12"/>
        <v>101.74065737216127</v>
      </c>
      <c r="J53" s="488">
        <f t="shared" si="10"/>
        <v>99.218112591786777</v>
      </c>
      <c r="K53" s="488">
        <f t="shared" si="10"/>
        <v>103.8817891373802</v>
      </c>
      <c r="L53" s="488" t="e">
        <f t="shared" si="13"/>
        <v>#N/A</v>
      </c>
    </row>
    <row r="54" spans="1:14" ht="15" customHeight="1" x14ac:dyDescent="0.2">
      <c r="A54" s="490" t="s">
        <v>462</v>
      </c>
      <c r="B54" s="487">
        <v>85361</v>
      </c>
      <c r="C54" s="487">
        <v>14564</v>
      </c>
      <c r="D54" s="487">
        <v>6469</v>
      </c>
      <c r="E54" s="488">
        <f t="shared" si="11"/>
        <v>100.59868242725656</v>
      </c>
      <c r="F54" s="488">
        <f t="shared" si="11"/>
        <v>99.020940984498225</v>
      </c>
      <c r="G54" s="488">
        <f t="shared" si="11"/>
        <v>103.33865814696486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84820</v>
      </c>
      <c r="C55" s="487">
        <v>14153</v>
      </c>
      <c r="D55" s="487">
        <v>6313</v>
      </c>
      <c r="E55" s="488">
        <f t="shared" si="11"/>
        <v>99.961109212402619</v>
      </c>
      <c r="F55" s="488">
        <f t="shared" si="11"/>
        <v>96.2265433777536</v>
      </c>
      <c r="G55" s="488">
        <f t="shared" si="11"/>
        <v>100.84664536741215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85503</v>
      </c>
      <c r="C56" s="487">
        <v>14312</v>
      </c>
      <c r="D56" s="487">
        <v>6319</v>
      </c>
      <c r="E56" s="488">
        <f t="shared" si="11"/>
        <v>100.76603066479677</v>
      </c>
      <c r="F56" s="488">
        <f t="shared" si="11"/>
        <v>97.307587707370132</v>
      </c>
      <c r="G56" s="488">
        <f t="shared" si="11"/>
        <v>100.94249201277957</v>
      </c>
      <c r="H56" s="489" t="str">
        <f t="shared" si="14"/>
        <v/>
      </c>
      <c r="I56" s="488" t="str">
        <f t="shared" si="12"/>
        <v/>
      </c>
      <c r="J56" s="488" t="str">
        <f t="shared" si="10"/>
        <v/>
      </c>
      <c r="K56" s="488" t="str">
        <f t="shared" si="10"/>
        <v/>
      </c>
      <c r="L56" s="488" t="e">
        <f t="shared" si="13"/>
        <v>#N/A</v>
      </c>
    </row>
    <row r="57" spans="1:14" ht="15" customHeight="1" x14ac:dyDescent="0.2">
      <c r="A57" s="490">
        <v>42248</v>
      </c>
      <c r="B57" s="487">
        <v>87621</v>
      </c>
      <c r="C57" s="487">
        <v>13867</v>
      </c>
      <c r="D57" s="487">
        <v>6553</v>
      </c>
      <c r="E57" s="488">
        <f t="shared" si="11"/>
        <v>103.26211212331916</v>
      </c>
      <c r="F57" s="488">
        <f t="shared" si="11"/>
        <v>94.282023388632041</v>
      </c>
      <c r="G57" s="488">
        <f t="shared" si="11"/>
        <v>104.68051118210862</v>
      </c>
      <c r="H57" s="489">
        <f t="shared" si="14"/>
        <v>42248</v>
      </c>
      <c r="I57" s="488">
        <f t="shared" si="12"/>
        <v>103.26211212331916</v>
      </c>
      <c r="J57" s="488">
        <f t="shared" si="10"/>
        <v>94.282023388632041</v>
      </c>
      <c r="K57" s="488">
        <f t="shared" si="10"/>
        <v>104.68051118210862</v>
      </c>
      <c r="L57" s="488" t="e">
        <f t="shared" si="13"/>
        <v>#N/A</v>
      </c>
    </row>
    <row r="58" spans="1:14" ht="15" customHeight="1" x14ac:dyDescent="0.2">
      <c r="A58" s="490" t="s">
        <v>465</v>
      </c>
      <c r="B58" s="487">
        <v>87283</v>
      </c>
      <c r="C58" s="487">
        <v>13808</v>
      </c>
      <c r="D58" s="487">
        <v>6589</v>
      </c>
      <c r="E58" s="488">
        <f t="shared" si="11"/>
        <v>102.86377617762483</v>
      </c>
      <c r="F58" s="488">
        <f t="shared" si="11"/>
        <v>93.880881153113947</v>
      </c>
      <c r="G58" s="488">
        <f t="shared" si="11"/>
        <v>105.2555910543131</v>
      </c>
      <c r="H58" s="489" t="str">
        <f t="shared" si="14"/>
        <v/>
      </c>
      <c r="I58" s="488" t="str">
        <f t="shared" si="12"/>
        <v/>
      </c>
      <c r="J58" s="488" t="str">
        <f t="shared" si="10"/>
        <v/>
      </c>
      <c r="K58" s="488" t="str">
        <f t="shared" si="10"/>
        <v/>
      </c>
      <c r="L58" s="488" t="e">
        <f t="shared" si="13"/>
        <v>#N/A</v>
      </c>
    </row>
    <row r="59" spans="1:14" ht="15" customHeight="1" x14ac:dyDescent="0.2">
      <c r="A59" s="490" t="s">
        <v>466</v>
      </c>
      <c r="B59" s="487">
        <v>87105</v>
      </c>
      <c r="C59" s="487">
        <v>13581</v>
      </c>
      <c r="D59" s="487">
        <v>6569</v>
      </c>
      <c r="E59" s="488">
        <f t="shared" si="11"/>
        <v>102.65400162634202</v>
      </c>
      <c r="F59" s="488">
        <f t="shared" si="11"/>
        <v>92.337503399510467</v>
      </c>
      <c r="G59" s="488">
        <f t="shared" si="11"/>
        <v>104.93610223642173</v>
      </c>
      <c r="H59" s="489" t="str">
        <f t="shared" si="14"/>
        <v/>
      </c>
      <c r="I59" s="488" t="str">
        <f t="shared" si="12"/>
        <v/>
      </c>
      <c r="J59" s="488" t="str">
        <f t="shared" si="10"/>
        <v/>
      </c>
      <c r="K59" s="488" t="str">
        <f t="shared" si="10"/>
        <v/>
      </c>
      <c r="L59" s="488" t="e">
        <f t="shared" si="13"/>
        <v>#N/A</v>
      </c>
    </row>
    <row r="60" spans="1:14" ht="15" customHeight="1" x14ac:dyDescent="0.2">
      <c r="A60" s="490" t="s">
        <v>467</v>
      </c>
      <c r="B60" s="487">
        <v>87513</v>
      </c>
      <c r="C60" s="487">
        <v>13847</v>
      </c>
      <c r="D60" s="487">
        <v>6646</v>
      </c>
      <c r="E60" s="488">
        <f t="shared" si="11"/>
        <v>103.13483318209138</v>
      </c>
      <c r="F60" s="488">
        <f t="shared" si="11"/>
        <v>94.146042969812356</v>
      </c>
      <c r="G60" s="488">
        <f t="shared" si="11"/>
        <v>106.16613418530352</v>
      </c>
      <c r="H60" s="489" t="str">
        <f t="shared" si="14"/>
        <v/>
      </c>
      <c r="I60" s="488" t="str">
        <f t="shared" si="12"/>
        <v/>
      </c>
      <c r="J60" s="488" t="str">
        <f t="shared" si="10"/>
        <v/>
      </c>
      <c r="K60" s="488" t="str">
        <f t="shared" si="10"/>
        <v/>
      </c>
      <c r="L60" s="488" t="e">
        <f t="shared" si="13"/>
        <v>#N/A</v>
      </c>
    </row>
    <row r="61" spans="1:14" ht="15" customHeight="1" x14ac:dyDescent="0.2">
      <c r="A61" s="490">
        <v>42614</v>
      </c>
      <c r="B61" s="487">
        <v>89352</v>
      </c>
      <c r="C61" s="487">
        <v>13647</v>
      </c>
      <c r="D61" s="487">
        <v>6889</v>
      </c>
      <c r="E61" s="488">
        <f t="shared" si="11"/>
        <v>105.30211070910869</v>
      </c>
      <c r="F61" s="488">
        <f t="shared" si="11"/>
        <v>92.786238781615452</v>
      </c>
      <c r="G61" s="488">
        <f t="shared" si="11"/>
        <v>110.04792332268372</v>
      </c>
      <c r="H61" s="489">
        <f t="shared" si="14"/>
        <v>42614</v>
      </c>
      <c r="I61" s="488">
        <f t="shared" si="12"/>
        <v>105.30211070910869</v>
      </c>
      <c r="J61" s="488">
        <f t="shared" si="10"/>
        <v>92.786238781615452</v>
      </c>
      <c r="K61" s="488">
        <f t="shared" si="10"/>
        <v>110.04792332268372</v>
      </c>
      <c r="L61" s="488" t="e">
        <f t="shared" si="13"/>
        <v>#N/A</v>
      </c>
    </row>
    <row r="62" spans="1:14" ht="15" customHeight="1" x14ac:dyDescent="0.2">
      <c r="A62" s="490" t="s">
        <v>468</v>
      </c>
      <c r="B62" s="487">
        <v>89159</v>
      </c>
      <c r="C62" s="487">
        <v>13785</v>
      </c>
      <c r="D62" s="487">
        <v>6996</v>
      </c>
      <c r="E62" s="488">
        <f t="shared" si="11"/>
        <v>105.07465852709981</v>
      </c>
      <c r="F62" s="488">
        <f t="shared" si="11"/>
        <v>93.724503671471311</v>
      </c>
      <c r="G62" s="488">
        <f t="shared" si="11"/>
        <v>111.75718849840254</v>
      </c>
      <c r="H62" s="489" t="str">
        <f t="shared" si="14"/>
        <v/>
      </c>
      <c r="I62" s="488" t="str">
        <f t="shared" si="12"/>
        <v/>
      </c>
      <c r="J62" s="488" t="str">
        <f t="shared" si="10"/>
        <v/>
      </c>
      <c r="K62" s="488" t="str">
        <f t="shared" si="10"/>
        <v/>
      </c>
      <c r="L62" s="488" t="e">
        <f t="shared" si="13"/>
        <v>#N/A</v>
      </c>
    </row>
    <row r="63" spans="1:14" ht="15" customHeight="1" x14ac:dyDescent="0.2">
      <c r="A63" s="490" t="s">
        <v>469</v>
      </c>
      <c r="B63" s="487">
        <v>91057</v>
      </c>
      <c r="C63" s="487">
        <v>13613</v>
      </c>
      <c r="D63" s="487">
        <v>6766</v>
      </c>
      <c r="E63" s="488">
        <f t="shared" si="11"/>
        <v>107.31146806830635</v>
      </c>
      <c r="F63" s="488">
        <f t="shared" si="11"/>
        <v>92.555072069621986</v>
      </c>
      <c r="G63" s="488">
        <f t="shared" si="11"/>
        <v>108.08306709265176</v>
      </c>
      <c r="H63" s="489" t="str">
        <f t="shared" si="14"/>
        <v/>
      </c>
      <c r="I63" s="488" t="str">
        <f t="shared" si="12"/>
        <v/>
      </c>
      <c r="J63" s="488" t="str">
        <f t="shared" si="10"/>
        <v/>
      </c>
      <c r="K63" s="488" t="str">
        <f t="shared" si="10"/>
        <v/>
      </c>
      <c r="L63" s="488" t="e">
        <f t="shared" si="13"/>
        <v>#N/A</v>
      </c>
    </row>
    <row r="64" spans="1:14" ht="15" customHeight="1" x14ac:dyDescent="0.2">
      <c r="A64" s="490" t="s">
        <v>470</v>
      </c>
      <c r="B64" s="487">
        <v>91220</v>
      </c>
      <c r="C64" s="487">
        <v>13672</v>
      </c>
      <c r="D64" s="487">
        <v>6910</v>
      </c>
      <c r="E64" s="488">
        <f t="shared" si="11"/>
        <v>107.50356498886309</v>
      </c>
      <c r="F64" s="488">
        <f t="shared" si="11"/>
        <v>92.956214305140065</v>
      </c>
      <c r="G64" s="488">
        <f t="shared" si="11"/>
        <v>110.38338658146965</v>
      </c>
      <c r="H64" s="489" t="str">
        <f t="shared" si="14"/>
        <v/>
      </c>
      <c r="I64" s="488" t="str">
        <f t="shared" si="12"/>
        <v/>
      </c>
      <c r="J64" s="488" t="str">
        <f t="shared" si="10"/>
        <v/>
      </c>
      <c r="K64" s="488" t="str">
        <f t="shared" si="10"/>
        <v/>
      </c>
      <c r="L64" s="488" t="e">
        <f t="shared" si="13"/>
        <v>#N/A</v>
      </c>
    </row>
    <row r="65" spans="1:12" ht="15" customHeight="1" x14ac:dyDescent="0.2">
      <c r="A65" s="490">
        <v>42979</v>
      </c>
      <c r="B65" s="487">
        <v>92479</v>
      </c>
      <c r="C65" s="487">
        <v>13442</v>
      </c>
      <c r="D65" s="487">
        <v>7017</v>
      </c>
      <c r="E65" s="488">
        <f t="shared" si="11"/>
        <v>108.98730746113867</v>
      </c>
      <c r="F65" s="488">
        <f t="shared" si="11"/>
        <v>91.392439488713634</v>
      </c>
      <c r="G65" s="488">
        <f t="shared" si="11"/>
        <v>112.09265175718851</v>
      </c>
      <c r="H65" s="489">
        <f t="shared" si="14"/>
        <v>42979</v>
      </c>
      <c r="I65" s="488">
        <f t="shared" si="12"/>
        <v>108.98730746113867</v>
      </c>
      <c r="J65" s="488">
        <f t="shared" si="10"/>
        <v>91.392439488713634</v>
      </c>
      <c r="K65" s="488">
        <f t="shared" si="10"/>
        <v>112.09265175718851</v>
      </c>
      <c r="L65" s="488" t="e">
        <f t="shared" si="13"/>
        <v>#N/A</v>
      </c>
    </row>
    <row r="66" spans="1:12" ht="15" customHeight="1" x14ac:dyDescent="0.2">
      <c r="A66" s="490" t="s">
        <v>471</v>
      </c>
      <c r="B66" s="487">
        <v>92499</v>
      </c>
      <c r="C66" s="487">
        <v>13474</v>
      </c>
      <c r="D66" s="487">
        <v>7143</v>
      </c>
      <c r="E66" s="488">
        <f t="shared" si="11"/>
        <v>109.01087763544011</v>
      </c>
      <c r="F66" s="488">
        <f t="shared" si="11"/>
        <v>91.610008158825124</v>
      </c>
      <c r="G66" s="488">
        <f t="shared" si="11"/>
        <v>114.10543130990416</v>
      </c>
      <c r="H66" s="489" t="str">
        <f t="shared" si="14"/>
        <v/>
      </c>
      <c r="I66" s="488" t="str">
        <f t="shared" si="12"/>
        <v/>
      </c>
      <c r="J66" s="488" t="str">
        <f t="shared" si="10"/>
        <v/>
      </c>
      <c r="K66" s="488" t="str">
        <f t="shared" si="10"/>
        <v/>
      </c>
      <c r="L66" s="488" t="e">
        <f t="shared" si="13"/>
        <v>#N/A</v>
      </c>
    </row>
    <row r="67" spans="1:12" ht="15" customHeight="1" x14ac:dyDescent="0.2">
      <c r="A67" s="490" t="s">
        <v>472</v>
      </c>
      <c r="B67" s="487">
        <v>92433</v>
      </c>
      <c r="C67" s="487">
        <v>13181</v>
      </c>
      <c r="D67" s="487">
        <v>7054</v>
      </c>
      <c r="E67" s="488">
        <f t="shared" si="11"/>
        <v>108.93309606024538</v>
      </c>
      <c r="F67" s="488">
        <f t="shared" si="11"/>
        <v>89.617895023116674</v>
      </c>
      <c r="G67" s="488">
        <f t="shared" si="11"/>
        <v>112.68370607028754</v>
      </c>
      <c r="H67" s="489" t="str">
        <f t="shared" si="14"/>
        <v/>
      </c>
      <c r="I67" s="488" t="str">
        <f t="shared" si="12"/>
        <v/>
      </c>
      <c r="J67" s="488" t="str">
        <f t="shared" si="12"/>
        <v/>
      </c>
      <c r="K67" s="488" t="str">
        <f t="shared" si="12"/>
        <v/>
      </c>
      <c r="L67" s="488" t="e">
        <f t="shared" si="13"/>
        <v>#N/A</v>
      </c>
    </row>
    <row r="68" spans="1:12" ht="15" customHeight="1" x14ac:dyDescent="0.2">
      <c r="A68" s="490" t="s">
        <v>473</v>
      </c>
      <c r="B68" s="487">
        <v>93204</v>
      </c>
      <c r="C68" s="487">
        <v>13347</v>
      </c>
      <c r="D68" s="487">
        <v>7176</v>
      </c>
      <c r="E68" s="488">
        <f t="shared" si="11"/>
        <v>109.84172627956583</v>
      </c>
      <c r="F68" s="488">
        <f t="shared" si="11"/>
        <v>90.746532499320097</v>
      </c>
      <c r="G68" s="488">
        <f t="shared" si="11"/>
        <v>114.63258785942492</v>
      </c>
      <c r="H68" s="489" t="str">
        <f t="shared" si="14"/>
        <v/>
      </c>
      <c r="I68" s="488" t="str">
        <f t="shared" si="12"/>
        <v/>
      </c>
      <c r="J68" s="488" t="str">
        <f t="shared" si="12"/>
        <v/>
      </c>
      <c r="K68" s="488" t="str">
        <f t="shared" si="12"/>
        <v/>
      </c>
      <c r="L68" s="488" t="e">
        <f t="shared" si="13"/>
        <v>#N/A</v>
      </c>
    </row>
    <row r="69" spans="1:12" ht="15" customHeight="1" x14ac:dyDescent="0.2">
      <c r="A69" s="490">
        <v>43344</v>
      </c>
      <c r="B69" s="487">
        <v>94890</v>
      </c>
      <c r="C69" s="487">
        <v>13101</v>
      </c>
      <c r="D69" s="487">
        <v>7319</v>
      </c>
      <c r="E69" s="488">
        <f t="shared" si="11"/>
        <v>111.82869197317716</v>
      </c>
      <c r="F69" s="488">
        <f t="shared" si="11"/>
        <v>89.073973347837907</v>
      </c>
      <c r="G69" s="488">
        <f t="shared" si="11"/>
        <v>116.91693290734824</v>
      </c>
      <c r="H69" s="489">
        <f t="shared" si="14"/>
        <v>43344</v>
      </c>
      <c r="I69" s="488">
        <f t="shared" si="12"/>
        <v>111.82869197317716</v>
      </c>
      <c r="J69" s="488">
        <f t="shared" si="12"/>
        <v>89.073973347837907</v>
      </c>
      <c r="K69" s="488">
        <f t="shared" si="12"/>
        <v>116.91693290734824</v>
      </c>
      <c r="L69" s="488" t="e">
        <f t="shared" si="13"/>
        <v>#N/A</v>
      </c>
    </row>
    <row r="70" spans="1:12" ht="15" customHeight="1" x14ac:dyDescent="0.2">
      <c r="A70" s="490" t="s">
        <v>474</v>
      </c>
      <c r="B70" s="487">
        <v>94393</v>
      </c>
      <c r="C70" s="487">
        <v>13185</v>
      </c>
      <c r="D70" s="487">
        <v>7401</v>
      </c>
      <c r="E70" s="488">
        <f t="shared" si="11"/>
        <v>111.24297314178639</v>
      </c>
      <c r="F70" s="488">
        <f t="shared" si="11"/>
        <v>89.645091106880614</v>
      </c>
      <c r="G70" s="488">
        <f t="shared" si="11"/>
        <v>118.22683706070288</v>
      </c>
      <c r="H70" s="489" t="str">
        <f t="shared" si="14"/>
        <v/>
      </c>
      <c r="I70" s="488" t="str">
        <f t="shared" si="12"/>
        <v/>
      </c>
      <c r="J70" s="488" t="str">
        <f t="shared" si="12"/>
        <v/>
      </c>
      <c r="K70" s="488" t="str">
        <f t="shared" si="12"/>
        <v/>
      </c>
      <c r="L70" s="488" t="e">
        <f t="shared" si="13"/>
        <v>#N/A</v>
      </c>
    </row>
    <row r="71" spans="1:12" ht="15" customHeight="1" x14ac:dyDescent="0.2">
      <c r="A71" s="490" t="s">
        <v>475</v>
      </c>
      <c r="B71" s="487">
        <v>94252</v>
      </c>
      <c r="C71" s="487">
        <v>12966</v>
      </c>
      <c r="D71" s="487">
        <v>7300</v>
      </c>
      <c r="E71" s="491">
        <f t="shared" ref="E71:G75" si="15">IF($A$51=37802,IF(COUNTBLANK(B$51:B$70)&gt;0,#N/A,IF(ISBLANK(B71)=FALSE,B71/B$51*100,#N/A)),IF(COUNTBLANK(B$51:B$75)&gt;0,#N/A,B71/B$51*100))</f>
        <v>111.07680341296124</v>
      </c>
      <c r="F71" s="491">
        <f t="shared" si="15"/>
        <v>88.156105520804999</v>
      </c>
      <c r="G71" s="491">
        <f t="shared" si="15"/>
        <v>116.61341853035142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94415</v>
      </c>
      <c r="C72" s="487">
        <v>13159</v>
      </c>
      <c r="D72" s="487">
        <v>7398</v>
      </c>
      <c r="E72" s="491">
        <f t="shared" si="15"/>
        <v>111.26890033351798</v>
      </c>
      <c r="F72" s="491">
        <f t="shared" si="15"/>
        <v>89.468316562415012</v>
      </c>
      <c r="G72" s="491">
        <f t="shared" si="15"/>
        <v>118.17891373801916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96248</v>
      </c>
      <c r="C73" s="487">
        <v>12876</v>
      </c>
      <c r="D73" s="487">
        <v>7651</v>
      </c>
      <c r="E73" s="491">
        <f t="shared" si="15"/>
        <v>113.42910680824485</v>
      </c>
      <c r="F73" s="491">
        <f t="shared" si="15"/>
        <v>87.54419363611639</v>
      </c>
      <c r="G73" s="491">
        <f t="shared" si="15"/>
        <v>122.22044728434504</v>
      </c>
      <c r="H73" s="492">
        <f>IF(A$51=37802,IF(ISERROR(L73)=TRUE,IF(ISBLANK(A73)=FALSE,IF(MONTH(A73)=MONTH(MAX(A$51:A$75)),A73,""),""),""),IF(ISERROR(L73)=TRUE,IF(MONTH(A73)=MONTH(MAX(A$51:A$75)),A73,""),""))</f>
        <v>43709</v>
      </c>
      <c r="I73" s="488">
        <f t="shared" si="12"/>
        <v>113.42910680824485</v>
      </c>
      <c r="J73" s="488">
        <f t="shared" si="12"/>
        <v>87.54419363611639</v>
      </c>
      <c r="K73" s="488">
        <f t="shared" si="12"/>
        <v>122.22044728434504</v>
      </c>
      <c r="L73" s="488" t="e">
        <f t="shared" si="13"/>
        <v>#N/A</v>
      </c>
    </row>
    <row r="74" spans="1:12" ht="15" customHeight="1" x14ac:dyDescent="0.2">
      <c r="A74" s="490" t="s">
        <v>477</v>
      </c>
      <c r="B74" s="487">
        <v>96039</v>
      </c>
      <c r="C74" s="487">
        <v>13042</v>
      </c>
      <c r="D74" s="487">
        <v>7683</v>
      </c>
      <c r="E74" s="491">
        <f t="shared" si="15"/>
        <v>113.18279848679479</v>
      </c>
      <c r="F74" s="491">
        <f t="shared" si="15"/>
        <v>88.672831112319827</v>
      </c>
      <c r="G74" s="491">
        <f t="shared" si="15"/>
        <v>122.73162939297124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95640</v>
      </c>
      <c r="C75" s="493">
        <v>12365</v>
      </c>
      <c r="D75" s="493">
        <v>7435</v>
      </c>
      <c r="E75" s="491">
        <f t="shared" si="15"/>
        <v>112.71257350948109</v>
      </c>
      <c r="F75" s="491">
        <f t="shared" si="15"/>
        <v>84.069893935273328</v>
      </c>
      <c r="G75" s="491">
        <f t="shared" si="15"/>
        <v>118.76996805111821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113.42910680824485</v>
      </c>
      <c r="J77" s="488">
        <f>IF(J75&lt;&gt;"",J75,IF(J74&lt;&gt;"",J74,IF(J73&lt;&gt;"",J73,IF(J72&lt;&gt;"",J72,IF(J71&lt;&gt;"",J71,IF(J70&lt;&gt;"",J70,""))))))</f>
        <v>87.54419363611639</v>
      </c>
      <c r="K77" s="488">
        <f>IF(K75&lt;&gt;"",K75,IF(K74&lt;&gt;"",K74,IF(K73&lt;&gt;"",K73,IF(K72&lt;&gt;"",K72,IF(K71&lt;&gt;"",K71,IF(K70&lt;&gt;"",K70,""))))))</f>
        <v>122.22044728434504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+13,4%</v>
      </c>
      <c r="J79" s="488" t="str">
        <f>"GeB - ausschließlich: "&amp;IF(J77&gt;100,"+","")&amp;TEXT(J77-100,"0,0")&amp;"%"</f>
        <v>GeB - ausschließlich: -12,5%</v>
      </c>
      <c r="K79" s="488" t="str">
        <f>"GeB - im Nebenjob: "&amp;IF(K77&gt;100,"+","")&amp;TEXT(K77-100,"0,0")&amp;"%"</f>
        <v>GeB - im Nebenjob: +22,2%</v>
      </c>
    </row>
    <row r="81" spans="9:9" ht="15" customHeight="1" x14ac:dyDescent="0.2">
      <c r="I81" s="488" t="str">
        <f>IF(ISERROR(HLOOKUP(1,I$78:K$79,2,FALSE)),"",HLOOKUP(1,I$78:K$79,2,FALSE))</f>
        <v>GeB - im Nebenjob: +22,2%</v>
      </c>
    </row>
    <row r="82" spans="9:9" ht="15" customHeight="1" x14ac:dyDescent="0.2">
      <c r="I82" s="488" t="str">
        <f>IF(ISERROR(HLOOKUP(2,I$78:K$79,2,FALSE)),"",HLOOKUP(2,I$78:K$79,2,FALSE))</f>
        <v>SvB: +13,4%</v>
      </c>
    </row>
    <row r="83" spans="9:9" ht="15" customHeight="1" x14ac:dyDescent="0.2">
      <c r="I83" s="488" t="str">
        <f>IF(ISERROR(HLOOKUP(3,I$78:K$79,2,FALSE)),"",HLOOKUP(3,I$78:K$79,2,FALSE))</f>
        <v>GeB - ausschließlich: -12,5%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95640</v>
      </c>
      <c r="E12" s="114">
        <v>96039</v>
      </c>
      <c r="F12" s="114">
        <v>96248</v>
      </c>
      <c r="G12" s="114">
        <v>94415</v>
      </c>
      <c r="H12" s="114">
        <v>94252</v>
      </c>
      <c r="I12" s="115">
        <v>1388</v>
      </c>
      <c r="J12" s="116">
        <v>1.4726477952722488</v>
      </c>
      <c r="N12" s="117"/>
    </row>
    <row r="13" spans="1:15" s="110" customFormat="1" ht="13.5" customHeight="1" x14ac:dyDescent="0.2">
      <c r="A13" s="118" t="s">
        <v>105</v>
      </c>
      <c r="B13" s="119" t="s">
        <v>106</v>
      </c>
      <c r="C13" s="113">
        <v>58.091802593057295</v>
      </c>
      <c r="D13" s="114">
        <v>55559</v>
      </c>
      <c r="E13" s="114">
        <v>55779</v>
      </c>
      <c r="F13" s="114">
        <v>55963</v>
      </c>
      <c r="G13" s="114">
        <v>54874</v>
      </c>
      <c r="H13" s="114">
        <v>54741</v>
      </c>
      <c r="I13" s="115">
        <v>818</v>
      </c>
      <c r="J13" s="116">
        <v>1.4943095668694397</v>
      </c>
    </row>
    <row r="14" spans="1:15" s="110" customFormat="1" ht="13.5" customHeight="1" x14ac:dyDescent="0.2">
      <c r="A14" s="120"/>
      <c r="B14" s="119" t="s">
        <v>107</v>
      </c>
      <c r="C14" s="113">
        <v>41.908197406942705</v>
      </c>
      <c r="D14" s="114">
        <v>40081</v>
      </c>
      <c r="E14" s="114">
        <v>40260</v>
      </c>
      <c r="F14" s="114">
        <v>40285</v>
      </c>
      <c r="G14" s="114">
        <v>39541</v>
      </c>
      <c r="H14" s="114">
        <v>39511</v>
      </c>
      <c r="I14" s="115">
        <v>570</v>
      </c>
      <c r="J14" s="116">
        <v>1.4426362278859053</v>
      </c>
    </row>
    <row r="15" spans="1:15" s="110" customFormat="1" ht="13.5" customHeight="1" x14ac:dyDescent="0.2">
      <c r="A15" s="118" t="s">
        <v>105</v>
      </c>
      <c r="B15" s="121" t="s">
        <v>108</v>
      </c>
      <c r="C15" s="113">
        <v>10.17879548306148</v>
      </c>
      <c r="D15" s="114">
        <v>9735</v>
      </c>
      <c r="E15" s="114">
        <v>10143</v>
      </c>
      <c r="F15" s="114">
        <v>10319</v>
      </c>
      <c r="G15" s="114">
        <v>9231</v>
      </c>
      <c r="H15" s="114">
        <v>9610</v>
      </c>
      <c r="I15" s="115">
        <v>125</v>
      </c>
      <c r="J15" s="116">
        <v>1.3007284079084287</v>
      </c>
    </row>
    <row r="16" spans="1:15" s="110" customFormat="1" ht="13.5" customHeight="1" x14ac:dyDescent="0.2">
      <c r="A16" s="118"/>
      <c r="B16" s="121" t="s">
        <v>109</v>
      </c>
      <c r="C16" s="113">
        <v>67.424717691342536</v>
      </c>
      <c r="D16" s="114">
        <v>64485</v>
      </c>
      <c r="E16" s="114">
        <v>64671</v>
      </c>
      <c r="F16" s="114">
        <v>64973</v>
      </c>
      <c r="G16" s="114">
        <v>64613</v>
      </c>
      <c r="H16" s="114">
        <v>64471</v>
      </c>
      <c r="I16" s="115">
        <v>14</v>
      </c>
      <c r="J16" s="116">
        <v>2.1715189775247785E-2</v>
      </c>
    </row>
    <row r="17" spans="1:10" s="110" customFormat="1" ht="13.5" customHeight="1" x14ac:dyDescent="0.2">
      <c r="A17" s="118"/>
      <c r="B17" s="121" t="s">
        <v>110</v>
      </c>
      <c r="C17" s="113">
        <v>21.234838979506481</v>
      </c>
      <c r="D17" s="114">
        <v>20309</v>
      </c>
      <c r="E17" s="114">
        <v>20150</v>
      </c>
      <c r="F17" s="114">
        <v>19929</v>
      </c>
      <c r="G17" s="114">
        <v>19587</v>
      </c>
      <c r="H17" s="114">
        <v>19216</v>
      </c>
      <c r="I17" s="115">
        <v>1093</v>
      </c>
      <c r="J17" s="116">
        <v>5.6879683597002497</v>
      </c>
    </row>
    <row r="18" spans="1:10" s="110" customFormat="1" ht="13.5" customHeight="1" x14ac:dyDescent="0.2">
      <c r="A18" s="120"/>
      <c r="B18" s="121" t="s">
        <v>111</v>
      </c>
      <c r="C18" s="113">
        <v>1.1616478460895023</v>
      </c>
      <c r="D18" s="114">
        <v>1111</v>
      </c>
      <c r="E18" s="114">
        <v>1075</v>
      </c>
      <c r="F18" s="114">
        <v>1027</v>
      </c>
      <c r="G18" s="114">
        <v>984</v>
      </c>
      <c r="H18" s="114">
        <v>955</v>
      </c>
      <c r="I18" s="115">
        <v>156</v>
      </c>
      <c r="J18" s="116">
        <v>16.335078534031414</v>
      </c>
    </row>
    <row r="19" spans="1:10" s="110" customFormat="1" ht="13.5" customHeight="1" x14ac:dyDescent="0.2">
      <c r="A19" s="120"/>
      <c r="B19" s="121" t="s">
        <v>112</v>
      </c>
      <c r="C19" s="113">
        <v>0.35863655374320369</v>
      </c>
      <c r="D19" s="114">
        <v>343</v>
      </c>
      <c r="E19" s="114">
        <v>312</v>
      </c>
      <c r="F19" s="114">
        <v>325</v>
      </c>
      <c r="G19" s="114">
        <v>280</v>
      </c>
      <c r="H19" s="114">
        <v>252</v>
      </c>
      <c r="I19" s="115">
        <v>91</v>
      </c>
      <c r="J19" s="116">
        <v>36.111111111111114</v>
      </c>
    </row>
    <row r="20" spans="1:10" s="110" customFormat="1" ht="13.5" customHeight="1" x14ac:dyDescent="0.2">
      <c r="A20" s="118" t="s">
        <v>113</v>
      </c>
      <c r="B20" s="122" t="s">
        <v>114</v>
      </c>
      <c r="C20" s="113">
        <v>74.170849017147631</v>
      </c>
      <c r="D20" s="114">
        <v>70937</v>
      </c>
      <c r="E20" s="114">
        <v>70951</v>
      </c>
      <c r="F20" s="114">
        <v>71353</v>
      </c>
      <c r="G20" s="114">
        <v>69756</v>
      </c>
      <c r="H20" s="114">
        <v>69801</v>
      </c>
      <c r="I20" s="115">
        <v>1136</v>
      </c>
      <c r="J20" s="116">
        <v>1.6274838469362902</v>
      </c>
    </row>
    <row r="21" spans="1:10" s="110" customFormat="1" ht="13.5" customHeight="1" x14ac:dyDescent="0.2">
      <c r="A21" s="120"/>
      <c r="B21" s="122" t="s">
        <v>115</v>
      </c>
      <c r="C21" s="113">
        <v>25.829150982852362</v>
      </c>
      <c r="D21" s="114">
        <v>24703</v>
      </c>
      <c r="E21" s="114">
        <v>25088</v>
      </c>
      <c r="F21" s="114">
        <v>24895</v>
      </c>
      <c r="G21" s="114">
        <v>24659</v>
      </c>
      <c r="H21" s="114">
        <v>24451</v>
      </c>
      <c r="I21" s="115">
        <v>252</v>
      </c>
      <c r="J21" s="116">
        <v>1.0306326939593473</v>
      </c>
    </row>
    <row r="22" spans="1:10" s="110" customFormat="1" ht="13.5" customHeight="1" x14ac:dyDescent="0.2">
      <c r="A22" s="118" t="s">
        <v>113</v>
      </c>
      <c r="B22" s="122" t="s">
        <v>116</v>
      </c>
      <c r="C22" s="113">
        <v>84.663320786281886</v>
      </c>
      <c r="D22" s="114">
        <v>80972</v>
      </c>
      <c r="E22" s="114">
        <v>81332</v>
      </c>
      <c r="F22" s="114">
        <v>81438</v>
      </c>
      <c r="G22" s="114">
        <v>80147</v>
      </c>
      <c r="H22" s="114">
        <v>80316</v>
      </c>
      <c r="I22" s="115">
        <v>656</v>
      </c>
      <c r="J22" s="116">
        <v>0.81677374371233624</v>
      </c>
    </row>
    <row r="23" spans="1:10" s="110" customFormat="1" ht="13.5" customHeight="1" x14ac:dyDescent="0.2">
      <c r="A23" s="123"/>
      <c r="B23" s="124" t="s">
        <v>117</v>
      </c>
      <c r="C23" s="125">
        <v>15.267670430782099</v>
      </c>
      <c r="D23" s="114">
        <v>14602</v>
      </c>
      <c r="E23" s="114">
        <v>14642</v>
      </c>
      <c r="F23" s="114">
        <v>14749</v>
      </c>
      <c r="G23" s="114">
        <v>14200</v>
      </c>
      <c r="H23" s="114">
        <v>13874</v>
      </c>
      <c r="I23" s="115">
        <v>728</v>
      </c>
      <c r="J23" s="116">
        <v>5.2472250252270438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19800</v>
      </c>
      <c r="E26" s="114">
        <v>20725</v>
      </c>
      <c r="F26" s="114">
        <v>20527</v>
      </c>
      <c r="G26" s="114">
        <v>20557</v>
      </c>
      <c r="H26" s="140">
        <v>20266</v>
      </c>
      <c r="I26" s="115">
        <v>-466</v>
      </c>
      <c r="J26" s="116">
        <v>-2.299417744004737</v>
      </c>
    </row>
    <row r="27" spans="1:10" s="110" customFormat="1" ht="13.5" customHeight="1" x14ac:dyDescent="0.2">
      <c r="A27" s="118" t="s">
        <v>105</v>
      </c>
      <c r="B27" s="119" t="s">
        <v>106</v>
      </c>
      <c r="C27" s="113">
        <v>39.434343434343432</v>
      </c>
      <c r="D27" s="115">
        <v>7808</v>
      </c>
      <c r="E27" s="114">
        <v>8256</v>
      </c>
      <c r="F27" s="114">
        <v>8214</v>
      </c>
      <c r="G27" s="114">
        <v>8183</v>
      </c>
      <c r="H27" s="140">
        <v>8086</v>
      </c>
      <c r="I27" s="115">
        <v>-278</v>
      </c>
      <c r="J27" s="116">
        <v>-3.4380410586198367</v>
      </c>
    </row>
    <row r="28" spans="1:10" s="110" customFormat="1" ht="13.5" customHeight="1" x14ac:dyDescent="0.2">
      <c r="A28" s="120"/>
      <c r="B28" s="119" t="s">
        <v>107</v>
      </c>
      <c r="C28" s="113">
        <v>60.565656565656568</v>
      </c>
      <c r="D28" s="115">
        <v>11992</v>
      </c>
      <c r="E28" s="114">
        <v>12469</v>
      </c>
      <c r="F28" s="114">
        <v>12313</v>
      </c>
      <c r="G28" s="114">
        <v>12374</v>
      </c>
      <c r="H28" s="140">
        <v>12180</v>
      </c>
      <c r="I28" s="115">
        <v>-188</v>
      </c>
      <c r="J28" s="116">
        <v>-1.5435139573070606</v>
      </c>
    </row>
    <row r="29" spans="1:10" s="110" customFormat="1" ht="13.5" customHeight="1" x14ac:dyDescent="0.2">
      <c r="A29" s="118" t="s">
        <v>105</v>
      </c>
      <c r="B29" s="121" t="s">
        <v>108</v>
      </c>
      <c r="C29" s="113">
        <v>15.646464646464647</v>
      </c>
      <c r="D29" s="115">
        <v>3098</v>
      </c>
      <c r="E29" s="114">
        <v>3461</v>
      </c>
      <c r="F29" s="114">
        <v>3273</v>
      </c>
      <c r="G29" s="114">
        <v>3319</v>
      </c>
      <c r="H29" s="140">
        <v>3186</v>
      </c>
      <c r="I29" s="115">
        <v>-88</v>
      </c>
      <c r="J29" s="116">
        <v>-2.7620841180163214</v>
      </c>
    </row>
    <row r="30" spans="1:10" s="110" customFormat="1" ht="13.5" customHeight="1" x14ac:dyDescent="0.2">
      <c r="A30" s="118"/>
      <c r="B30" s="121" t="s">
        <v>109</v>
      </c>
      <c r="C30" s="113">
        <v>50.005050505050505</v>
      </c>
      <c r="D30" s="115">
        <v>9901</v>
      </c>
      <c r="E30" s="114">
        <v>10325</v>
      </c>
      <c r="F30" s="114">
        <v>10266</v>
      </c>
      <c r="G30" s="114">
        <v>10291</v>
      </c>
      <c r="H30" s="140">
        <v>10239</v>
      </c>
      <c r="I30" s="115">
        <v>-338</v>
      </c>
      <c r="J30" s="116">
        <v>-3.3011036234007229</v>
      </c>
    </row>
    <row r="31" spans="1:10" s="110" customFormat="1" ht="13.5" customHeight="1" x14ac:dyDescent="0.2">
      <c r="A31" s="118"/>
      <c r="B31" s="121" t="s">
        <v>110</v>
      </c>
      <c r="C31" s="113">
        <v>19.328282828282827</v>
      </c>
      <c r="D31" s="115">
        <v>3827</v>
      </c>
      <c r="E31" s="114">
        <v>3919</v>
      </c>
      <c r="F31" s="114">
        <v>3986</v>
      </c>
      <c r="G31" s="114">
        <v>3989</v>
      </c>
      <c r="H31" s="140">
        <v>3918</v>
      </c>
      <c r="I31" s="115">
        <v>-91</v>
      </c>
      <c r="J31" s="116">
        <v>-2.3226135783563042</v>
      </c>
    </row>
    <row r="32" spans="1:10" s="110" customFormat="1" ht="13.5" customHeight="1" x14ac:dyDescent="0.2">
      <c r="A32" s="120"/>
      <c r="B32" s="121" t="s">
        <v>111</v>
      </c>
      <c r="C32" s="113">
        <v>15.020202020202021</v>
      </c>
      <c r="D32" s="115">
        <v>2974</v>
      </c>
      <c r="E32" s="114">
        <v>3020</v>
      </c>
      <c r="F32" s="114">
        <v>3002</v>
      </c>
      <c r="G32" s="114">
        <v>2958</v>
      </c>
      <c r="H32" s="140">
        <v>2923</v>
      </c>
      <c r="I32" s="115">
        <v>51</v>
      </c>
      <c r="J32" s="116">
        <v>1.7447827574409853</v>
      </c>
    </row>
    <row r="33" spans="1:10" s="110" customFormat="1" ht="13.5" customHeight="1" x14ac:dyDescent="0.2">
      <c r="A33" s="120"/>
      <c r="B33" s="121" t="s">
        <v>112</v>
      </c>
      <c r="C33" s="113">
        <v>1.4343434343434343</v>
      </c>
      <c r="D33" s="115">
        <v>284</v>
      </c>
      <c r="E33" s="114">
        <v>262</v>
      </c>
      <c r="F33" s="114">
        <v>270</v>
      </c>
      <c r="G33" s="114">
        <v>235</v>
      </c>
      <c r="H33" s="140">
        <v>235</v>
      </c>
      <c r="I33" s="115">
        <v>49</v>
      </c>
      <c r="J33" s="116">
        <v>20.851063829787233</v>
      </c>
    </row>
    <row r="34" spans="1:10" s="110" customFormat="1" ht="13.5" customHeight="1" x14ac:dyDescent="0.2">
      <c r="A34" s="118" t="s">
        <v>113</v>
      </c>
      <c r="B34" s="122" t="s">
        <v>116</v>
      </c>
      <c r="C34" s="113">
        <v>84.388888888888886</v>
      </c>
      <c r="D34" s="115">
        <v>16709</v>
      </c>
      <c r="E34" s="114">
        <v>17476</v>
      </c>
      <c r="F34" s="114">
        <v>17335</v>
      </c>
      <c r="G34" s="114">
        <v>17469</v>
      </c>
      <c r="H34" s="140">
        <v>17258</v>
      </c>
      <c r="I34" s="115">
        <v>-549</v>
      </c>
      <c r="J34" s="116">
        <v>-3.1811333874145324</v>
      </c>
    </row>
    <row r="35" spans="1:10" s="110" customFormat="1" ht="13.5" customHeight="1" x14ac:dyDescent="0.2">
      <c r="A35" s="118"/>
      <c r="B35" s="119" t="s">
        <v>117</v>
      </c>
      <c r="C35" s="113">
        <v>15.181818181818182</v>
      </c>
      <c r="D35" s="115">
        <v>3006</v>
      </c>
      <c r="E35" s="114">
        <v>3147</v>
      </c>
      <c r="F35" s="114">
        <v>3108</v>
      </c>
      <c r="G35" s="114">
        <v>3005</v>
      </c>
      <c r="H35" s="140">
        <v>2934</v>
      </c>
      <c r="I35" s="115">
        <v>72</v>
      </c>
      <c r="J35" s="116">
        <v>2.4539877300613497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12365</v>
      </c>
      <c r="E37" s="114">
        <v>13042</v>
      </c>
      <c r="F37" s="114">
        <v>12876</v>
      </c>
      <c r="G37" s="114">
        <v>13159</v>
      </c>
      <c r="H37" s="140">
        <v>12966</v>
      </c>
      <c r="I37" s="115">
        <v>-601</v>
      </c>
      <c r="J37" s="116">
        <v>-4.6351997532006788</v>
      </c>
    </row>
    <row r="38" spans="1:10" s="110" customFormat="1" ht="13.5" customHeight="1" x14ac:dyDescent="0.2">
      <c r="A38" s="118" t="s">
        <v>105</v>
      </c>
      <c r="B38" s="119" t="s">
        <v>106</v>
      </c>
      <c r="C38" s="113">
        <v>36.587141124140722</v>
      </c>
      <c r="D38" s="115">
        <v>4524</v>
      </c>
      <c r="E38" s="114">
        <v>4817</v>
      </c>
      <c r="F38" s="114">
        <v>4756</v>
      </c>
      <c r="G38" s="114">
        <v>4864</v>
      </c>
      <c r="H38" s="140">
        <v>4793</v>
      </c>
      <c r="I38" s="115">
        <v>-269</v>
      </c>
      <c r="J38" s="116">
        <v>-5.6123513457124972</v>
      </c>
    </row>
    <row r="39" spans="1:10" s="110" customFormat="1" ht="13.5" customHeight="1" x14ac:dyDescent="0.2">
      <c r="A39" s="120"/>
      <c r="B39" s="119" t="s">
        <v>107</v>
      </c>
      <c r="C39" s="113">
        <v>63.412858875859278</v>
      </c>
      <c r="D39" s="115">
        <v>7841</v>
      </c>
      <c r="E39" s="114">
        <v>8225</v>
      </c>
      <c r="F39" s="114">
        <v>8120</v>
      </c>
      <c r="G39" s="114">
        <v>8295</v>
      </c>
      <c r="H39" s="140">
        <v>8173</v>
      </c>
      <c r="I39" s="115">
        <v>-332</v>
      </c>
      <c r="J39" s="116">
        <v>-4.0621558791141563</v>
      </c>
    </row>
    <row r="40" spans="1:10" s="110" customFormat="1" ht="13.5" customHeight="1" x14ac:dyDescent="0.2">
      <c r="A40" s="118" t="s">
        <v>105</v>
      </c>
      <c r="B40" s="121" t="s">
        <v>108</v>
      </c>
      <c r="C40" s="113">
        <v>18.188435099069956</v>
      </c>
      <c r="D40" s="115">
        <v>2249</v>
      </c>
      <c r="E40" s="114">
        <v>2531</v>
      </c>
      <c r="F40" s="114">
        <v>2359</v>
      </c>
      <c r="G40" s="114">
        <v>2527</v>
      </c>
      <c r="H40" s="140">
        <v>2367</v>
      </c>
      <c r="I40" s="115">
        <v>-118</v>
      </c>
      <c r="J40" s="116">
        <v>-4.9852133502323612</v>
      </c>
    </row>
    <row r="41" spans="1:10" s="110" customFormat="1" ht="13.5" customHeight="1" x14ac:dyDescent="0.2">
      <c r="A41" s="118"/>
      <c r="B41" s="121" t="s">
        <v>109</v>
      </c>
      <c r="C41" s="113">
        <v>38.43914274160938</v>
      </c>
      <c r="D41" s="115">
        <v>4753</v>
      </c>
      <c r="E41" s="114">
        <v>5027</v>
      </c>
      <c r="F41" s="114">
        <v>4984</v>
      </c>
      <c r="G41" s="114">
        <v>5111</v>
      </c>
      <c r="H41" s="140">
        <v>5125</v>
      </c>
      <c r="I41" s="115">
        <v>-372</v>
      </c>
      <c r="J41" s="116">
        <v>-7.2585365853658539</v>
      </c>
    </row>
    <row r="42" spans="1:10" s="110" customFormat="1" ht="13.5" customHeight="1" x14ac:dyDescent="0.2">
      <c r="A42" s="118"/>
      <c r="B42" s="121" t="s">
        <v>110</v>
      </c>
      <c r="C42" s="113">
        <v>20.056611403154065</v>
      </c>
      <c r="D42" s="115">
        <v>2480</v>
      </c>
      <c r="E42" s="114">
        <v>2558</v>
      </c>
      <c r="F42" s="114">
        <v>2629</v>
      </c>
      <c r="G42" s="114">
        <v>2667</v>
      </c>
      <c r="H42" s="140">
        <v>2650</v>
      </c>
      <c r="I42" s="115">
        <v>-170</v>
      </c>
      <c r="J42" s="116">
        <v>-6.4150943396226419</v>
      </c>
    </row>
    <row r="43" spans="1:10" s="110" customFormat="1" ht="13.5" customHeight="1" x14ac:dyDescent="0.2">
      <c r="A43" s="120"/>
      <c r="B43" s="121" t="s">
        <v>111</v>
      </c>
      <c r="C43" s="113">
        <v>23.315810756166599</v>
      </c>
      <c r="D43" s="115">
        <v>2883</v>
      </c>
      <c r="E43" s="114">
        <v>2926</v>
      </c>
      <c r="F43" s="114">
        <v>2904</v>
      </c>
      <c r="G43" s="114">
        <v>2854</v>
      </c>
      <c r="H43" s="140">
        <v>2824</v>
      </c>
      <c r="I43" s="115">
        <v>59</v>
      </c>
      <c r="J43" s="116">
        <v>2.0892351274787537</v>
      </c>
    </row>
    <row r="44" spans="1:10" s="110" customFormat="1" ht="13.5" customHeight="1" x14ac:dyDescent="0.2">
      <c r="A44" s="120"/>
      <c r="B44" s="121" t="s">
        <v>112</v>
      </c>
      <c r="C44" s="113">
        <v>2.1350586332389812</v>
      </c>
      <c r="D44" s="115">
        <v>264</v>
      </c>
      <c r="E44" s="114">
        <v>242</v>
      </c>
      <c r="F44" s="114">
        <v>244</v>
      </c>
      <c r="G44" s="114">
        <v>211</v>
      </c>
      <c r="H44" s="140">
        <v>213</v>
      </c>
      <c r="I44" s="115">
        <v>51</v>
      </c>
      <c r="J44" s="116">
        <v>23.943661971830984</v>
      </c>
    </row>
    <row r="45" spans="1:10" s="110" customFormat="1" ht="13.5" customHeight="1" x14ac:dyDescent="0.2">
      <c r="A45" s="118" t="s">
        <v>113</v>
      </c>
      <c r="B45" s="122" t="s">
        <v>116</v>
      </c>
      <c r="C45" s="113">
        <v>83.9708855640922</v>
      </c>
      <c r="D45" s="115">
        <v>10383</v>
      </c>
      <c r="E45" s="114">
        <v>10905</v>
      </c>
      <c r="F45" s="114">
        <v>10777</v>
      </c>
      <c r="G45" s="114">
        <v>11097</v>
      </c>
      <c r="H45" s="140">
        <v>10929</v>
      </c>
      <c r="I45" s="115">
        <v>-546</v>
      </c>
      <c r="J45" s="116">
        <v>-4.9958825144111998</v>
      </c>
    </row>
    <row r="46" spans="1:10" s="110" customFormat="1" ht="13.5" customHeight="1" x14ac:dyDescent="0.2">
      <c r="A46" s="118"/>
      <c r="B46" s="119" t="s">
        <v>117</v>
      </c>
      <c r="C46" s="113">
        <v>15.357864941366762</v>
      </c>
      <c r="D46" s="115">
        <v>1899</v>
      </c>
      <c r="E46" s="114">
        <v>2036</v>
      </c>
      <c r="F46" s="114">
        <v>2016</v>
      </c>
      <c r="G46" s="114">
        <v>1981</v>
      </c>
      <c r="H46" s="140">
        <v>1964</v>
      </c>
      <c r="I46" s="115">
        <v>-65</v>
      </c>
      <c r="J46" s="116">
        <v>-3.3095723014256619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7435</v>
      </c>
      <c r="E48" s="114">
        <v>7683</v>
      </c>
      <c r="F48" s="114">
        <v>7651</v>
      </c>
      <c r="G48" s="114">
        <v>7398</v>
      </c>
      <c r="H48" s="140">
        <v>7300</v>
      </c>
      <c r="I48" s="115">
        <v>135</v>
      </c>
      <c r="J48" s="116">
        <v>1.8493150684931507</v>
      </c>
    </row>
    <row r="49" spans="1:12" s="110" customFormat="1" ht="13.5" customHeight="1" x14ac:dyDescent="0.2">
      <c r="A49" s="118" t="s">
        <v>105</v>
      </c>
      <c r="B49" s="119" t="s">
        <v>106</v>
      </c>
      <c r="C49" s="113">
        <v>44.169468728984533</v>
      </c>
      <c r="D49" s="115">
        <v>3284</v>
      </c>
      <c r="E49" s="114">
        <v>3439</v>
      </c>
      <c r="F49" s="114">
        <v>3458</v>
      </c>
      <c r="G49" s="114">
        <v>3319</v>
      </c>
      <c r="H49" s="140">
        <v>3293</v>
      </c>
      <c r="I49" s="115">
        <v>-9</v>
      </c>
      <c r="J49" s="116">
        <v>-0.2733070148800486</v>
      </c>
    </row>
    <row r="50" spans="1:12" s="110" customFormat="1" ht="13.5" customHeight="1" x14ac:dyDescent="0.2">
      <c r="A50" s="120"/>
      <c r="B50" s="119" t="s">
        <v>107</v>
      </c>
      <c r="C50" s="113">
        <v>55.830531271015467</v>
      </c>
      <c r="D50" s="115">
        <v>4151</v>
      </c>
      <c r="E50" s="114">
        <v>4244</v>
      </c>
      <c r="F50" s="114">
        <v>4193</v>
      </c>
      <c r="G50" s="114">
        <v>4079</v>
      </c>
      <c r="H50" s="140">
        <v>4007</v>
      </c>
      <c r="I50" s="115">
        <v>144</v>
      </c>
      <c r="J50" s="116">
        <v>3.5937110057399551</v>
      </c>
    </row>
    <row r="51" spans="1:12" s="110" customFormat="1" ht="13.5" customHeight="1" x14ac:dyDescent="0.2">
      <c r="A51" s="118" t="s">
        <v>105</v>
      </c>
      <c r="B51" s="121" t="s">
        <v>108</v>
      </c>
      <c r="C51" s="113">
        <v>11.418964357767317</v>
      </c>
      <c r="D51" s="115">
        <v>849</v>
      </c>
      <c r="E51" s="114">
        <v>930</v>
      </c>
      <c r="F51" s="114">
        <v>914</v>
      </c>
      <c r="G51" s="114">
        <v>792</v>
      </c>
      <c r="H51" s="140">
        <v>819</v>
      </c>
      <c r="I51" s="115">
        <v>30</v>
      </c>
      <c r="J51" s="116">
        <v>3.6630036630036629</v>
      </c>
    </row>
    <row r="52" spans="1:12" s="110" customFormat="1" ht="13.5" customHeight="1" x14ac:dyDescent="0.2">
      <c r="A52" s="118"/>
      <c r="B52" s="121" t="s">
        <v>109</v>
      </c>
      <c r="C52" s="113">
        <v>69.240080699394753</v>
      </c>
      <c r="D52" s="115">
        <v>5148</v>
      </c>
      <c r="E52" s="114">
        <v>5298</v>
      </c>
      <c r="F52" s="114">
        <v>5282</v>
      </c>
      <c r="G52" s="114">
        <v>5180</v>
      </c>
      <c r="H52" s="140">
        <v>5114</v>
      </c>
      <c r="I52" s="115">
        <v>34</v>
      </c>
      <c r="J52" s="116">
        <v>0.66484161126319907</v>
      </c>
    </row>
    <row r="53" spans="1:12" s="110" customFormat="1" ht="13.5" customHeight="1" x14ac:dyDescent="0.2">
      <c r="A53" s="118"/>
      <c r="B53" s="121" t="s">
        <v>110</v>
      </c>
      <c r="C53" s="113">
        <v>18.117014122394082</v>
      </c>
      <c r="D53" s="115">
        <v>1347</v>
      </c>
      <c r="E53" s="114">
        <v>1361</v>
      </c>
      <c r="F53" s="114">
        <v>1357</v>
      </c>
      <c r="G53" s="114">
        <v>1322</v>
      </c>
      <c r="H53" s="140">
        <v>1268</v>
      </c>
      <c r="I53" s="115">
        <v>79</v>
      </c>
      <c r="J53" s="116">
        <v>6.2302839116719246</v>
      </c>
    </row>
    <row r="54" spans="1:12" s="110" customFormat="1" ht="13.5" customHeight="1" x14ac:dyDescent="0.2">
      <c r="A54" s="120"/>
      <c r="B54" s="121" t="s">
        <v>111</v>
      </c>
      <c r="C54" s="113">
        <v>1.2239408204438467</v>
      </c>
      <c r="D54" s="115">
        <v>91</v>
      </c>
      <c r="E54" s="114">
        <v>94</v>
      </c>
      <c r="F54" s="114">
        <v>98</v>
      </c>
      <c r="G54" s="114">
        <v>104</v>
      </c>
      <c r="H54" s="140">
        <v>99</v>
      </c>
      <c r="I54" s="115">
        <v>-8</v>
      </c>
      <c r="J54" s="116">
        <v>-8.0808080808080813</v>
      </c>
    </row>
    <row r="55" spans="1:12" s="110" customFormat="1" ht="13.5" customHeight="1" x14ac:dyDescent="0.2">
      <c r="A55" s="120"/>
      <c r="B55" s="121" t="s">
        <v>112</v>
      </c>
      <c r="C55" s="113">
        <v>0.26899798251513113</v>
      </c>
      <c r="D55" s="115">
        <v>20</v>
      </c>
      <c r="E55" s="114">
        <v>20</v>
      </c>
      <c r="F55" s="114">
        <v>26</v>
      </c>
      <c r="G55" s="114">
        <v>24</v>
      </c>
      <c r="H55" s="140">
        <v>22</v>
      </c>
      <c r="I55" s="115">
        <v>-2</v>
      </c>
      <c r="J55" s="116">
        <v>-9.0909090909090917</v>
      </c>
    </row>
    <row r="56" spans="1:12" s="110" customFormat="1" ht="13.5" customHeight="1" x14ac:dyDescent="0.2">
      <c r="A56" s="118" t="s">
        <v>113</v>
      </c>
      <c r="B56" s="122" t="s">
        <v>116</v>
      </c>
      <c r="C56" s="113">
        <v>85.084061869535972</v>
      </c>
      <c r="D56" s="115">
        <v>6326</v>
      </c>
      <c r="E56" s="114">
        <v>6571</v>
      </c>
      <c r="F56" s="114">
        <v>6558</v>
      </c>
      <c r="G56" s="114">
        <v>6372</v>
      </c>
      <c r="H56" s="140">
        <v>6329</v>
      </c>
      <c r="I56" s="115">
        <v>-3</v>
      </c>
      <c r="J56" s="116">
        <v>-4.7400853215357877E-2</v>
      </c>
    </row>
    <row r="57" spans="1:12" s="110" customFormat="1" ht="13.5" customHeight="1" x14ac:dyDescent="0.2">
      <c r="A57" s="142"/>
      <c r="B57" s="124" t="s">
        <v>117</v>
      </c>
      <c r="C57" s="125">
        <v>14.889038332212509</v>
      </c>
      <c r="D57" s="143">
        <v>1107</v>
      </c>
      <c r="E57" s="144">
        <v>1111</v>
      </c>
      <c r="F57" s="144">
        <v>1092</v>
      </c>
      <c r="G57" s="144">
        <v>1024</v>
      </c>
      <c r="H57" s="145">
        <v>970</v>
      </c>
      <c r="I57" s="143">
        <v>137</v>
      </c>
      <c r="J57" s="146">
        <v>14.123711340206185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95640</v>
      </c>
      <c r="E12" s="236">
        <v>96039</v>
      </c>
      <c r="F12" s="114">
        <v>96248</v>
      </c>
      <c r="G12" s="114">
        <v>94415</v>
      </c>
      <c r="H12" s="140">
        <v>94252</v>
      </c>
      <c r="I12" s="115">
        <v>1388</v>
      </c>
      <c r="J12" s="116">
        <v>1.4726477952722488</v>
      </c>
    </row>
    <row r="13" spans="1:15" s="110" customFormat="1" ht="12" customHeight="1" x14ac:dyDescent="0.2">
      <c r="A13" s="118" t="s">
        <v>105</v>
      </c>
      <c r="B13" s="119" t="s">
        <v>106</v>
      </c>
      <c r="C13" s="113">
        <v>58.091802593057295</v>
      </c>
      <c r="D13" s="115">
        <v>55559</v>
      </c>
      <c r="E13" s="114">
        <v>55779</v>
      </c>
      <c r="F13" s="114">
        <v>55963</v>
      </c>
      <c r="G13" s="114">
        <v>54874</v>
      </c>
      <c r="H13" s="140">
        <v>54741</v>
      </c>
      <c r="I13" s="115">
        <v>818</v>
      </c>
      <c r="J13" s="116">
        <v>1.4943095668694397</v>
      </c>
    </row>
    <row r="14" spans="1:15" s="110" customFormat="1" ht="12" customHeight="1" x14ac:dyDescent="0.2">
      <c r="A14" s="118"/>
      <c r="B14" s="119" t="s">
        <v>107</v>
      </c>
      <c r="C14" s="113">
        <v>41.908197406942705</v>
      </c>
      <c r="D14" s="115">
        <v>40081</v>
      </c>
      <c r="E14" s="114">
        <v>40260</v>
      </c>
      <c r="F14" s="114">
        <v>40285</v>
      </c>
      <c r="G14" s="114">
        <v>39541</v>
      </c>
      <c r="H14" s="140">
        <v>39511</v>
      </c>
      <c r="I14" s="115">
        <v>570</v>
      </c>
      <c r="J14" s="116">
        <v>1.4426362278859053</v>
      </c>
    </row>
    <row r="15" spans="1:15" s="110" customFormat="1" ht="12" customHeight="1" x14ac:dyDescent="0.2">
      <c r="A15" s="118" t="s">
        <v>105</v>
      </c>
      <c r="B15" s="121" t="s">
        <v>108</v>
      </c>
      <c r="C15" s="113">
        <v>10.17879548306148</v>
      </c>
      <c r="D15" s="115">
        <v>9735</v>
      </c>
      <c r="E15" s="114">
        <v>10143</v>
      </c>
      <c r="F15" s="114">
        <v>10319</v>
      </c>
      <c r="G15" s="114">
        <v>9231</v>
      </c>
      <c r="H15" s="140">
        <v>9610</v>
      </c>
      <c r="I15" s="115">
        <v>125</v>
      </c>
      <c r="J15" s="116">
        <v>1.3007284079084287</v>
      </c>
    </row>
    <row r="16" spans="1:15" s="110" customFormat="1" ht="12" customHeight="1" x14ac:dyDescent="0.2">
      <c r="A16" s="118"/>
      <c r="B16" s="121" t="s">
        <v>109</v>
      </c>
      <c r="C16" s="113">
        <v>67.424717691342536</v>
      </c>
      <c r="D16" s="115">
        <v>64485</v>
      </c>
      <c r="E16" s="114">
        <v>64671</v>
      </c>
      <c r="F16" s="114">
        <v>64973</v>
      </c>
      <c r="G16" s="114">
        <v>64613</v>
      </c>
      <c r="H16" s="140">
        <v>64471</v>
      </c>
      <c r="I16" s="115">
        <v>14</v>
      </c>
      <c r="J16" s="116">
        <v>2.1715189775247785E-2</v>
      </c>
    </row>
    <row r="17" spans="1:10" s="110" customFormat="1" ht="12" customHeight="1" x14ac:dyDescent="0.2">
      <c r="A17" s="118"/>
      <c r="B17" s="121" t="s">
        <v>110</v>
      </c>
      <c r="C17" s="113">
        <v>21.234838979506481</v>
      </c>
      <c r="D17" s="115">
        <v>20309</v>
      </c>
      <c r="E17" s="114">
        <v>20150</v>
      </c>
      <c r="F17" s="114">
        <v>19929</v>
      </c>
      <c r="G17" s="114">
        <v>19587</v>
      </c>
      <c r="H17" s="140">
        <v>19216</v>
      </c>
      <c r="I17" s="115">
        <v>1093</v>
      </c>
      <c r="J17" s="116">
        <v>5.6879683597002497</v>
      </c>
    </row>
    <row r="18" spans="1:10" s="110" customFormat="1" ht="12" customHeight="1" x14ac:dyDescent="0.2">
      <c r="A18" s="120"/>
      <c r="B18" s="121" t="s">
        <v>111</v>
      </c>
      <c r="C18" s="113">
        <v>1.1616478460895023</v>
      </c>
      <c r="D18" s="115">
        <v>1111</v>
      </c>
      <c r="E18" s="114">
        <v>1075</v>
      </c>
      <c r="F18" s="114">
        <v>1027</v>
      </c>
      <c r="G18" s="114">
        <v>984</v>
      </c>
      <c r="H18" s="140">
        <v>955</v>
      </c>
      <c r="I18" s="115">
        <v>156</v>
      </c>
      <c r="J18" s="116">
        <v>16.335078534031414</v>
      </c>
    </row>
    <row r="19" spans="1:10" s="110" customFormat="1" ht="12" customHeight="1" x14ac:dyDescent="0.2">
      <c r="A19" s="120"/>
      <c r="B19" s="121" t="s">
        <v>112</v>
      </c>
      <c r="C19" s="113">
        <v>0.35863655374320369</v>
      </c>
      <c r="D19" s="115">
        <v>343</v>
      </c>
      <c r="E19" s="114">
        <v>312</v>
      </c>
      <c r="F19" s="114">
        <v>325</v>
      </c>
      <c r="G19" s="114">
        <v>280</v>
      </c>
      <c r="H19" s="140">
        <v>252</v>
      </c>
      <c r="I19" s="115">
        <v>91</v>
      </c>
      <c r="J19" s="116">
        <v>36.111111111111114</v>
      </c>
    </row>
    <row r="20" spans="1:10" s="110" customFormat="1" ht="12" customHeight="1" x14ac:dyDescent="0.2">
      <c r="A20" s="118" t="s">
        <v>113</v>
      </c>
      <c r="B20" s="119" t="s">
        <v>181</v>
      </c>
      <c r="C20" s="113">
        <v>74.170849017147631</v>
      </c>
      <c r="D20" s="115">
        <v>70937</v>
      </c>
      <c r="E20" s="114">
        <v>70951</v>
      </c>
      <c r="F20" s="114">
        <v>71353</v>
      </c>
      <c r="G20" s="114">
        <v>69756</v>
      </c>
      <c r="H20" s="140">
        <v>69801</v>
      </c>
      <c r="I20" s="115">
        <v>1136</v>
      </c>
      <c r="J20" s="116">
        <v>1.6274838469362902</v>
      </c>
    </row>
    <row r="21" spans="1:10" s="110" customFormat="1" ht="12" customHeight="1" x14ac:dyDescent="0.2">
      <c r="A21" s="118"/>
      <c r="B21" s="119" t="s">
        <v>182</v>
      </c>
      <c r="C21" s="113">
        <v>25.829150982852362</v>
      </c>
      <c r="D21" s="115">
        <v>24703</v>
      </c>
      <c r="E21" s="114">
        <v>25088</v>
      </c>
      <c r="F21" s="114">
        <v>24895</v>
      </c>
      <c r="G21" s="114">
        <v>24659</v>
      </c>
      <c r="H21" s="140">
        <v>24451</v>
      </c>
      <c r="I21" s="115">
        <v>252</v>
      </c>
      <c r="J21" s="116">
        <v>1.0306326939593473</v>
      </c>
    </row>
    <row r="22" spans="1:10" s="110" customFormat="1" ht="12" customHeight="1" x14ac:dyDescent="0.2">
      <c r="A22" s="118" t="s">
        <v>113</v>
      </c>
      <c r="B22" s="119" t="s">
        <v>116</v>
      </c>
      <c r="C22" s="113">
        <v>84.663320786281886</v>
      </c>
      <c r="D22" s="115">
        <v>80972</v>
      </c>
      <c r="E22" s="114">
        <v>81332</v>
      </c>
      <c r="F22" s="114">
        <v>81438</v>
      </c>
      <c r="G22" s="114">
        <v>80147</v>
      </c>
      <c r="H22" s="140">
        <v>80316</v>
      </c>
      <c r="I22" s="115">
        <v>656</v>
      </c>
      <c r="J22" s="116">
        <v>0.81677374371233624</v>
      </c>
    </row>
    <row r="23" spans="1:10" s="110" customFormat="1" ht="12" customHeight="1" x14ac:dyDescent="0.2">
      <c r="A23" s="118"/>
      <c r="B23" s="119" t="s">
        <v>117</v>
      </c>
      <c r="C23" s="113">
        <v>15.267670430782099</v>
      </c>
      <c r="D23" s="115">
        <v>14602</v>
      </c>
      <c r="E23" s="114">
        <v>14642</v>
      </c>
      <c r="F23" s="114">
        <v>14749</v>
      </c>
      <c r="G23" s="114">
        <v>14200</v>
      </c>
      <c r="H23" s="140">
        <v>13874</v>
      </c>
      <c r="I23" s="115">
        <v>728</v>
      </c>
      <c r="J23" s="116">
        <v>5.2472250252270438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84721</v>
      </c>
      <c r="E64" s="236">
        <v>84944</v>
      </c>
      <c r="F64" s="236">
        <v>84942</v>
      </c>
      <c r="G64" s="236">
        <v>83232</v>
      </c>
      <c r="H64" s="140">
        <v>83268</v>
      </c>
      <c r="I64" s="115">
        <v>1453</v>
      </c>
      <c r="J64" s="116">
        <v>1.7449680549550848</v>
      </c>
    </row>
    <row r="65" spans="1:12" s="110" customFormat="1" ht="12" customHeight="1" x14ac:dyDescent="0.2">
      <c r="A65" s="118" t="s">
        <v>105</v>
      </c>
      <c r="B65" s="119" t="s">
        <v>106</v>
      </c>
      <c r="C65" s="113">
        <v>55.009973914377781</v>
      </c>
      <c r="D65" s="235">
        <v>46605</v>
      </c>
      <c r="E65" s="236">
        <v>46737</v>
      </c>
      <c r="F65" s="236">
        <v>46857</v>
      </c>
      <c r="G65" s="236">
        <v>45914</v>
      </c>
      <c r="H65" s="140">
        <v>45883</v>
      </c>
      <c r="I65" s="115">
        <v>722</v>
      </c>
      <c r="J65" s="116">
        <v>1.5735675522524681</v>
      </c>
    </row>
    <row r="66" spans="1:12" s="110" customFormat="1" ht="12" customHeight="1" x14ac:dyDescent="0.2">
      <c r="A66" s="118"/>
      <c r="B66" s="119" t="s">
        <v>107</v>
      </c>
      <c r="C66" s="113">
        <v>44.990026085622219</v>
      </c>
      <c r="D66" s="235">
        <v>38116</v>
      </c>
      <c r="E66" s="236">
        <v>38207</v>
      </c>
      <c r="F66" s="236">
        <v>38085</v>
      </c>
      <c r="G66" s="236">
        <v>37318</v>
      </c>
      <c r="H66" s="140">
        <v>37385</v>
      </c>
      <c r="I66" s="115">
        <v>731</v>
      </c>
      <c r="J66" s="116">
        <v>1.9553296776782132</v>
      </c>
    </row>
    <row r="67" spans="1:12" s="110" customFormat="1" ht="12" customHeight="1" x14ac:dyDescent="0.2">
      <c r="A67" s="118" t="s">
        <v>105</v>
      </c>
      <c r="B67" s="121" t="s">
        <v>108</v>
      </c>
      <c r="C67" s="113">
        <v>9.8724047166582078</v>
      </c>
      <c r="D67" s="235">
        <v>8364</v>
      </c>
      <c r="E67" s="236">
        <v>8710</v>
      </c>
      <c r="F67" s="236">
        <v>8792</v>
      </c>
      <c r="G67" s="236">
        <v>7997</v>
      </c>
      <c r="H67" s="140">
        <v>8312</v>
      </c>
      <c r="I67" s="115">
        <v>52</v>
      </c>
      <c r="J67" s="116">
        <v>0.6256015399422522</v>
      </c>
    </row>
    <row r="68" spans="1:12" s="110" customFormat="1" ht="12" customHeight="1" x14ac:dyDescent="0.2">
      <c r="A68" s="118"/>
      <c r="B68" s="121" t="s">
        <v>109</v>
      </c>
      <c r="C68" s="113">
        <v>68.501316084559903</v>
      </c>
      <c r="D68" s="235">
        <v>58035</v>
      </c>
      <c r="E68" s="236">
        <v>58097</v>
      </c>
      <c r="F68" s="236">
        <v>58266</v>
      </c>
      <c r="G68" s="236">
        <v>57729</v>
      </c>
      <c r="H68" s="140">
        <v>57715</v>
      </c>
      <c r="I68" s="115">
        <v>320</v>
      </c>
      <c r="J68" s="116">
        <v>0.55444858355713422</v>
      </c>
    </row>
    <row r="69" spans="1:12" s="110" customFormat="1" ht="12" customHeight="1" x14ac:dyDescent="0.2">
      <c r="A69" s="118"/>
      <c r="B69" s="121" t="s">
        <v>110</v>
      </c>
      <c r="C69" s="113">
        <v>20.309014293976698</v>
      </c>
      <c r="D69" s="235">
        <v>17206</v>
      </c>
      <c r="E69" s="236">
        <v>17044</v>
      </c>
      <c r="F69" s="236">
        <v>16827</v>
      </c>
      <c r="G69" s="236">
        <v>16471</v>
      </c>
      <c r="H69" s="140">
        <v>16225</v>
      </c>
      <c r="I69" s="115">
        <v>981</v>
      </c>
      <c r="J69" s="116">
        <v>6.046224961479199</v>
      </c>
    </row>
    <row r="70" spans="1:12" s="110" customFormat="1" ht="12" customHeight="1" x14ac:dyDescent="0.2">
      <c r="A70" s="120"/>
      <c r="B70" s="121" t="s">
        <v>111</v>
      </c>
      <c r="C70" s="113">
        <v>1.3172649048051841</v>
      </c>
      <c r="D70" s="235">
        <v>1116</v>
      </c>
      <c r="E70" s="236">
        <v>1093</v>
      </c>
      <c r="F70" s="236">
        <v>1057</v>
      </c>
      <c r="G70" s="236">
        <v>1035</v>
      </c>
      <c r="H70" s="140">
        <v>1016</v>
      </c>
      <c r="I70" s="115">
        <v>100</v>
      </c>
      <c r="J70" s="116">
        <v>9.8425196850393704</v>
      </c>
    </row>
    <row r="71" spans="1:12" s="110" customFormat="1" ht="12" customHeight="1" x14ac:dyDescent="0.2">
      <c r="A71" s="120"/>
      <c r="B71" s="121" t="s">
        <v>112</v>
      </c>
      <c r="C71" s="113">
        <v>0.39305485062735329</v>
      </c>
      <c r="D71" s="235">
        <v>333</v>
      </c>
      <c r="E71" s="236">
        <v>306</v>
      </c>
      <c r="F71" s="236">
        <v>308</v>
      </c>
      <c r="G71" s="236">
        <v>265</v>
      </c>
      <c r="H71" s="140">
        <v>255</v>
      </c>
      <c r="I71" s="115">
        <v>78</v>
      </c>
      <c r="J71" s="116">
        <v>30.588235294117649</v>
      </c>
    </row>
    <row r="72" spans="1:12" s="110" customFormat="1" ht="12" customHeight="1" x14ac:dyDescent="0.2">
      <c r="A72" s="118" t="s">
        <v>113</v>
      </c>
      <c r="B72" s="119" t="s">
        <v>181</v>
      </c>
      <c r="C72" s="113">
        <v>71.73310041194037</v>
      </c>
      <c r="D72" s="235">
        <v>60773</v>
      </c>
      <c r="E72" s="236">
        <v>60972</v>
      </c>
      <c r="F72" s="236">
        <v>61306</v>
      </c>
      <c r="G72" s="236">
        <v>59913</v>
      </c>
      <c r="H72" s="140">
        <v>60084</v>
      </c>
      <c r="I72" s="115">
        <v>689</v>
      </c>
      <c r="J72" s="116">
        <v>1.1467279142533786</v>
      </c>
    </row>
    <row r="73" spans="1:12" s="110" customFormat="1" ht="12" customHeight="1" x14ac:dyDescent="0.2">
      <c r="A73" s="118"/>
      <c r="B73" s="119" t="s">
        <v>182</v>
      </c>
      <c r="C73" s="113">
        <v>28.26689958805963</v>
      </c>
      <c r="D73" s="115">
        <v>23948</v>
      </c>
      <c r="E73" s="114">
        <v>23972</v>
      </c>
      <c r="F73" s="114">
        <v>23636</v>
      </c>
      <c r="G73" s="114">
        <v>23319</v>
      </c>
      <c r="H73" s="140">
        <v>23184</v>
      </c>
      <c r="I73" s="115">
        <v>764</v>
      </c>
      <c r="J73" s="116">
        <v>3.2953761214630779</v>
      </c>
    </row>
    <row r="74" spans="1:12" s="110" customFormat="1" ht="12" customHeight="1" x14ac:dyDescent="0.2">
      <c r="A74" s="118" t="s">
        <v>113</v>
      </c>
      <c r="B74" s="119" t="s">
        <v>116</v>
      </c>
      <c r="C74" s="113">
        <v>84.221149419860481</v>
      </c>
      <c r="D74" s="115">
        <v>71353</v>
      </c>
      <c r="E74" s="114">
        <v>71687</v>
      </c>
      <c r="F74" s="114">
        <v>71699</v>
      </c>
      <c r="G74" s="114">
        <v>70527</v>
      </c>
      <c r="H74" s="140">
        <v>70903</v>
      </c>
      <c r="I74" s="115">
        <v>450</v>
      </c>
      <c r="J74" s="116">
        <v>0.63466990113253319</v>
      </c>
    </row>
    <row r="75" spans="1:12" s="110" customFormat="1" ht="12" customHeight="1" x14ac:dyDescent="0.2">
      <c r="A75" s="142"/>
      <c r="B75" s="124" t="s">
        <v>117</v>
      </c>
      <c r="C75" s="125">
        <v>15.682062298603652</v>
      </c>
      <c r="D75" s="143">
        <v>13286</v>
      </c>
      <c r="E75" s="144">
        <v>13168</v>
      </c>
      <c r="F75" s="144">
        <v>13160</v>
      </c>
      <c r="G75" s="144">
        <v>12618</v>
      </c>
      <c r="H75" s="145">
        <v>12276</v>
      </c>
      <c r="I75" s="143">
        <v>1010</v>
      </c>
      <c r="J75" s="146">
        <v>8.2274356467904859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95640</v>
      </c>
      <c r="G11" s="114">
        <v>96039</v>
      </c>
      <c r="H11" s="114">
        <v>96248</v>
      </c>
      <c r="I11" s="114">
        <v>94415</v>
      </c>
      <c r="J11" s="140">
        <v>94252</v>
      </c>
      <c r="K11" s="114">
        <v>1388</v>
      </c>
      <c r="L11" s="116">
        <v>1.4726477952722488</v>
      </c>
    </row>
    <row r="12" spans="1:17" s="110" customFormat="1" ht="24.95" customHeight="1" x14ac:dyDescent="0.2">
      <c r="A12" s="604" t="s">
        <v>185</v>
      </c>
      <c r="B12" s="605"/>
      <c r="C12" s="605"/>
      <c r="D12" s="606"/>
      <c r="E12" s="113">
        <v>58.091802593057295</v>
      </c>
      <c r="F12" s="115">
        <v>55559</v>
      </c>
      <c r="G12" s="114">
        <v>55779</v>
      </c>
      <c r="H12" s="114">
        <v>55963</v>
      </c>
      <c r="I12" s="114">
        <v>54874</v>
      </c>
      <c r="J12" s="140">
        <v>54741</v>
      </c>
      <c r="K12" s="114">
        <v>818</v>
      </c>
      <c r="L12" s="116">
        <v>1.4943095668694397</v>
      </c>
    </row>
    <row r="13" spans="1:17" s="110" customFormat="1" ht="15" customHeight="1" x14ac:dyDescent="0.2">
      <c r="A13" s="120"/>
      <c r="B13" s="612" t="s">
        <v>107</v>
      </c>
      <c r="C13" s="612"/>
      <c r="E13" s="113">
        <v>41.908197406942705</v>
      </c>
      <c r="F13" s="115">
        <v>40081</v>
      </c>
      <c r="G13" s="114">
        <v>40260</v>
      </c>
      <c r="H13" s="114">
        <v>40285</v>
      </c>
      <c r="I13" s="114">
        <v>39541</v>
      </c>
      <c r="J13" s="140">
        <v>39511</v>
      </c>
      <c r="K13" s="114">
        <v>570</v>
      </c>
      <c r="L13" s="116">
        <v>1.4426362278859053</v>
      </c>
    </row>
    <row r="14" spans="1:17" s="110" customFormat="1" ht="24.95" customHeight="1" x14ac:dyDescent="0.2">
      <c r="A14" s="604" t="s">
        <v>186</v>
      </c>
      <c r="B14" s="605"/>
      <c r="C14" s="605"/>
      <c r="D14" s="606"/>
      <c r="E14" s="113">
        <v>10.17879548306148</v>
      </c>
      <c r="F14" s="115">
        <v>9735</v>
      </c>
      <c r="G14" s="114">
        <v>10143</v>
      </c>
      <c r="H14" s="114">
        <v>10319</v>
      </c>
      <c r="I14" s="114">
        <v>9231</v>
      </c>
      <c r="J14" s="140">
        <v>9610</v>
      </c>
      <c r="K14" s="114">
        <v>125</v>
      </c>
      <c r="L14" s="116">
        <v>1.3007284079084287</v>
      </c>
    </row>
    <row r="15" spans="1:17" s="110" customFormat="1" ht="15" customHeight="1" x14ac:dyDescent="0.2">
      <c r="A15" s="120"/>
      <c r="B15" s="119"/>
      <c r="C15" s="258" t="s">
        <v>106</v>
      </c>
      <c r="E15" s="113">
        <v>59.712378017462761</v>
      </c>
      <c r="F15" s="115">
        <v>5813</v>
      </c>
      <c r="G15" s="114">
        <v>6048</v>
      </c>
      <c r="H15" s="114">
        <v>6247</v>
      </c>
      <c r="I15" s="114">
        <v>5535</v>
      </c>
      <c r="J15" s="140">
        <v>5736</v>
      </c>
      <c r="K15" s="114">
        <v>77</v>
      </c>
      <c r="L15" s="116">
        <v>1.3423988842398884</v>
      </c>
    </row>
    <row r="16" spans="1:17" s="110" customFormat="1" ht="15" customHeight="1" x14ac:dyDescent="0.2">
      <c r="A16" s="120"/>
      <c r="B16" s="119"/>
      <c r="C16" s="258" t="s">
        <v>107</v>
      </c>
      <c r="E16" s="113">
        <v>40.287621982537239</v>
      </c>
      <c r="F16" s="115">
        <v>3922</v>
      </c>
      <c r="G16" s="114">
        <v>4095</v>
      </c>
      <c r="H16" s="114">
        <v>4072</v>
      </c>
      <c r="I16" s="114">
        <v>3696</v>
      </c>
      <c r="J16" s="140">
        <v>3874</v>
      </c>
      <c r="K16" s="114">
        <v>48</v>
      </c>
      <c r="L16" s="116">
        <v>1.23902942694889</v>
      </c>
    </row>
    <row r="17" spans="1:12" s="110" customFormat="1" ht="15" customHeight="1" x14ac:dyDescent="0.2">
      <c r="A17" s="120"/>
      <c r="B17" s="121" t="s">
        <v>109</v>
      </c>
      <c r="C17" s="258"/>
      <c r="E17" s="113">
        <v>67.424717691342536</v>
      </c>
      <c r="F17" s="115">
        <v>64485</v>
      </c>
      <c r="G17" s="114">
        <v>64671</v>
      </c>
      <c r="H17" s="114">
        <v>64973</v>
      </c>
      <c r="I17" s="114">
        <v>64613</v>
      </c>
      <c r="J17" s="140">
        <v>64471</v>
      </c>
      <c r="K17" s="114">
        <v>14</v>
      </c>
      <c r="L17" s="116">
        <v>2.1715189775247785E-2</v>
      </c>
    </row>
    <row r="18" spans="1:12" s="110" customFormat="1" ht="15" customHeight="1" x14ac:dyDescent="0.2">
      <c r="A18" s="120"/>
      <c r="B18" s="119"/>
      <c r="C18" s="258" t="s">
        <v>106</v>
      </c>
      <c r="E18" s="113">
        <v>57.511049081181667</v>
      </c>
      <c r="F18" s="115">
        <v>37086</v>
      </c>
      <c r="G18" s="114">
        <v>37165</v>
      </c>
      <c r="H18" s="114">
        <v>37324</v>
      </c>
      <c r="I18" s="114">
        <v>37136</v>
      </c>
      <c r="J18" s="140">
        <v>37058</v>
      </c>
      <c r="K18" s="114">
        <v>28</v>
      </c>
      <c r="L18" s="116">
        <v>7.555723460521345E-2</v>
      </c>
    </row>
    <row r="19" spans="1:12" s="110" customFormat="1" ht="15" customHeight="1" x14ac:dyDescent="0.2">
      <c r="A19" s="120"/>
      <c r="B19" s="119"/>
      <c r="C19" s="258" t="s">
        <v>107</v>
      </c>
      <c r="E19" s="113">
        <v>42.488950918818333</v>
      </c>
      <c r="F19" s="115">
        <v>27399</v>
      </c>
      <c r="G19" s="114">
        <v>27506</v>
      </c>
      <c r="H19" s="114">
        <v>27649</v>
      </c>
      <c r="I19" s="114">
        <v>27477</v>
      </c>
      <c r="J19" s="140">
        <v>27413</v>
      </c>
      <c r="K19" s="114">
        <v>-14</v>
      </c>
      <c r="L19" s="116">
        <v>-5.1070659905884067E-2</v>
      </c>
    </row>
    <row r="20" spans="1:12" s="110" customFormat="1" ht="15" customHeight="1" x14ac:dyDescent="0.2">
      <c r="A20" s="120"/>
      <c r="B20" s="121" t="s">
        <v>110</v>
      </c>
      <c r="C20" s="258"/>
      <c r="E20" s="113">
        <v>21.234838979506481</v>
      </c>
      <c r="F20" s="115">
        <v>20309</v>
      </c>
      <c r="G20" s="114">
        <v>20150</v>
      </c>
      <c r="H20" s="114">
        <v>19929</v>
      </c>
      <c r="I20" s="114">
        <v>19587</v>
      </c>
      <c r="J20" s="140">
        <v>19216</v>
      </c>
      <c r="K20" s="114">
        <v>1093</v>
      </c>
      <c r="L20" s="116">
        <v>5.6879683597002497</v>
      </c>
    </row>
    <row r="21" spans="1:12" s="110" customFormat="1" ht="15" customHeight="1" x14ac:dyDescent="0.2">
      <c r="A21" s="120"/>
      <c r="B21" s="119"/>
      <c r="C21" s="258" t="s">
        <v>106</v>
      </c>
      <c r="E21" s="113">
        <v>58.988625732433896</v>
      </c>
      <c r="F21" s="115">
        <v>11980</v>
      </c>
      <c r="G21" s="114">
        <v>11911</v>
      </c>
      <c r="H21" s="114">
        <v>11763</v>
      </c>
      <c r="I21" s="114">
        <v>11602</v>
      </c>
      <c r="J21" s="140">
        <v>11368</v>
      </c>
      <c r="K21" s="114">
        <v>612</v>
      </c>
      <c r="L21" s="116">
        <v>5.3835327234342012</v>
      </c>
    </row>
    <row r="22" spans="1:12" s="110" customFormat="1" ht="15" customHeight="1" x14ac:dyDescent="0.2">
      <c r="A22" s="120"/>
      <c r="B22" s="119"/>
      <c r="C22" s="258" t="s">
        <v>107</v>
      </c>
      <c r="E22" s="113">
        <v>41.011374267566104</v>
      </c>
      <c r="F22" s="115">
        <v>8329</v>
      </c>
      <c r="G22" s="114">
        <v>8239</v>
      </c>
      <c r="H22" s="114">
        <v>8166</v>
      </c>
      <c r="I22" s="114">
        <v>7985</v>
      </c>
      <c r="J22" s="140">
        <v>7848</v>
      </c>
      <c r="K22" s="114">
        <v>481</v>
      </c>
      <c r="L22" s="116">
        <v>6.1289500509683998</v>
      </c>
    </row>
    <row r="23" spans="1:12" s="110" customFormat="1" ht="15" customHeight="1" x14ac:dyDescent="0.2">
      <c r="A23" s="120"/>
      <c r="B23" s="121" t="s">
        <v>111</v>
      </c>
      <c r="C23" s="258"/>
      <c r="E23" s="113">
        <v>1.1616478460895023</v>
      </c>
      <c r="F23" s="115">
        <v>1111</v>
      </c>
      <c r="G23" s="114">
        <v>1075</v>
      </c>
      <c r="H23" s="114">
        <v>1027</v>
      </c>
      <c r="I23" s="114">
        <v>984</v>
      </c>
      <c r="J23" s="140">
        <v>955</v>
      </c>
      <c r="K23" s="114">
        <v>156</v>
      </c>
      <c r="L23" s="116">
        <v>16.335078534031414</v>
      </c>
    </row>
    <row r="24" spans="1:12" s="110" customFormat="1" ht="15" customHeight="1" x14ac:dyDescent="0.2">
      <c r="A24" s="120"/>
      <c r="B24" s="119"/>
      <c r="C24" s="258" t="s">
        <v>106</v>
      </c>
      <c r="E24" s="113">
        <v>61.206120612061206</v>
      </c>
      <c r="F24" s="115">
        <v>680</v>
      </c>
      <c r="G24" s="114">
        <v>655</v>
      </c>
      <c r="H24" s="114">
        <v>629</v>
      </c>
      <c r="I24" s="114">
        <v>601</v>
      </c>
      <c r="J24" s="140">
        <v>579</v>
      </c>
      <c r="K24" s="114">
        <v>101</v>
      </c>
      <c r="L24" s="116">
        <v>17.443868739205527</v>
      </c>
    </row>
    <row r="25" spans="1:12" s="110" customFormat="1" ht="15" customHeight="1" x14ac:dyDescent="0.2">
      <c r="A25" s="120"/>
      <c r="B25" s="119"/>
      <c r="C25" s="258" t="s">
        <v>107</v>
      </c>
      <c r="E25" s="113">
        <v>38.793879387938794</v>
      </c>
      <c r="F25" s="115">
        <v>431</v>
      </c>
      <c r="G25" s="114">
        <v>420</v>
      </c>
      <c r="H25" s="114">
        <v>398</v>
      </c>
      <c r="I25" s="114">
        <v>383</v>
      </c>
      <c r="J25" s="140">
        <v>376</v>
      </c>
      <c r="K25" s="114">
        <v>55</v>
      </c>
      <c r="L25" s="116">
        <v>14.627659574468085</v>
      </c>
    </row>
    <row r="26" spans="1:12" s="110" customFormat="1" ht="15" customHeight="1" x14ac:dyDescent="0.2">
      <c r="A26" s="120"/>
      <c r="C26" s="121" t="s">
        <v>187</v>
      </c>
      <c r="D26" s="110" t="s">
        <v>188</v>
      </c>
      <c r="E26" s="113">
        <v>0.35863655374320369</v>
      </c>
      <c r="F26" s="115">
        <v>343</v>
      </c>
      <c r="G26" s="114">
        <v>312</v>
      </c>
      <c r="H26" s="114">
        <v>325</v>
      </c>
      <c r="I26" s="114">
        <v>280</v>
      </c>
      <c r="J26" s="140">
        <v>252</v>
      </c>
      <c r="K26" s="114">
        <v>91</v>
      </c>
      <c r="L26" s="116">
        <v>36.111111111111114</v>
      </c>
    </row>
    <row r="27" spans="1:12" s="110" customFormat="1" ht="15" customHeight="1" x14ac:dyDescent="0.2">
      <c r="A27" s="120"/>
      <c r="B27" s="119"/>
      <c r="D27" s="259" t="s">
        <v>106</v>
      </c>
      <c r="E27" s="113">
        <v>58.89212827988338</v>
      </c>
      <c r="F27" s="115">
        <v>202</v>
      </c>
      <c r="G27" s="114">
        <v>182</v>
      </c>
      <c r="H27" s="114">
        <v>195</v>
      </c>
      <c r="I27" s="114">
        <v>163</v>
      </c>
      <c r="J27" s="140">
        <v>146</v>
      </c>
      <c r="K27" s="114">
        <v>56</v>
      </c>
      <c r="L27" s="116">
        <v>38.356164383561641</v>
      </c>
    </row>
    <row r="28" spans="1:12" s="110" customFormat="1" ht="15" customHeight="1" x14ac:dyDescent="0.2">
      <c r="A28" s="120"/>
      <c r="B28" s="119"/>
      <c r="D28" s="259" t="s">
        <v>107</v>
      </c>
      <c r="E28" s="113">
        <v>41.10787172011662</v>
      </c>
      <c r="F28" s="115">
        <v>141</v>
      </c>
      <c r="G28" s="114">
        <v>130</v>
      </c>
      <c r="H28" s="114">
        <v>130</v>
      </c>
      <c r="I28" s="114">
        <v>117</v>
      </c>
      <c r="J28" s="140">
        <v>106</v>
      </c>
      <c r="K28" s="114">
        <v>35</v>
      </c>
      <c r="L28" s="116">
        <v>33.018867924528301</v>
      </c>
    </row>
    <row r="29" spans="1:12" s="110" customFormat="1" ht="24.95" customHeight="1" x14ac:dyDescent="0.2">
      <c r="A29" s="604" t="s">
        <v>189</v>
      </c>
      <c r="B29" s="605"/>
      <c r="C29" s="605"/>
      <c r="D29" s="606"/>
      <c r="E29" s="113">
        <v>84.663320786281886</v>
      </c>
      <c r="F29" s="115">
        <v>80972</v>
      </c>
      <c r="G29" s="114">
        <v>81332</v>
      </c>
      <c r="H29" s="114">
        <v>81438</v>
      </c>
      <c r="I29" s="114">
        <v>80147</v>
      </c>
      <c r="J29" s="140">
        <v>80316</v>
      </c>
      <c r="K29" s="114">
        <v>656</v>
      </c>
      <c r="L29" s="116">
        <v>0.81677374371233624</v>
      </c>
    </row>
    <row r="30" spans="1:12" s="110" customFormat="1" ht="15" customHeight="1" x14ac:dyDescent="0.2">
      <c r="A30" s="120"/>
      <c r="B30" s="119"/>
      <c r="C30" s="258" t="s">
        <v>106</v>
      </c>
      <c r="E30" s="113">
        <v>56.256483722768365</v>
      </c>
      <c r="F30" s="115">
        <v>45552</v>
      </c>
      <c r="G30" s="114">
        <v>45805</v>
      </c>
      <c r="H30" s="114">
        <v>45840</v>
      </c>
      <c r="I30" s="114">
        <v>45065</v>
      </c>
      <c r="J30" s="140">
        <v>45133</v>
      </c>
      <c r="K30" s="114">
        <v>419</v>
      </c>
      <c r="L30" s="116">
        <v>0.92836727006846431</v>
      </c>
    </row>
    <row r="31" spans="1:12" s="110" customFormat="1" ht="15" customHeight="1" x14ac:dyDescent="0.2">
      <c r="A31" s="120"/>
      <c r="B31" s="119"/>
      <c r="C31" s="258" t="s">
        <v>107</v>
      </c>
      <c r="E31" s="113">
        <v>43.743516277231635</v>
      </c>
      <c r="F31" s="115">
        <v>35420</v>
      </c>
      <c r="G31" s="114">
        <v>35527</v>
      </c>
      <c r="H31" s="114">
        <v>35598</v>
      </c>
      <c r="I31" s="114">
        <v>35082</v>
      </c>
      <c r="J31" s="140">
        <v>35183</v>
      </c>
      <c r="K31" s="114">
        <v>237</v>
      </c>
      <c r="L31" s="116">
        <v>0.67362078276440329</v>
      </c>
    </row>
    <row r="32" spans="1:12" s="110" customFormat="1" ht="15" customHeight="1" x14ac:dyDescent="0.2">
      <c r="A32" s="120"/>
      <c r="B32" s="119" t="s">
        <v>117</v>
      </c>
      <c r="C32" s="258"/>
      <c r="E32" s="113">
        <v>15.267670430782099</v>
      </c>
      <c r="F32" s="115">
        <v>14602</v>
      </c>
      <c r="G32" s="114">
        <v>14642</v>
      </c>
      <c r="H32" s="114">
        <v>14749</v>
      </c>
      <c r="I32" s="114">
        <v>14200</v>
      </c>
      <c r="J32" s="140">
        <v>13874</v>
      </c>
      <c r="K32" s="114">
        <v>728</v>
      </c>
      <c r="L32" s="116">
        <v>5.2472250252270438</v>
      </c>
    </row>
    <row r="33" spans="1:12" s="110" customFormat="1" ht="15" customHeight="1" x14ac:dyDescent="0.2">
      <c r="A33" s="120"/>
      <c r="B33" s="119"/>
      <c r="C33" s="258" t="s">
        <v>106</v>
      </c>
      <c r="E33" s="113">
        <v>68.237227777016841</v>
      </c>
      <c r="F33" s="115">
        <v>9964</v>
      </c>
      <c r="G33" s="114">
        <v>9934</v>
      </c>
      <c r="H33" s="114">
        <v>10087</v>
      </c>
      <c r="I33" s="114">
        <v>9762</v>
      </c>
      <c r="J33" s="140">
        <v>9567</v>
      </c>
      <c r="K33" s="114">
        <v>397</v>
      </c>
      <c r="L33" s="116">
        <v>4.1496811957771502</v>
      </c>
    </row>
    <row r="34" spans="1:12" s="110" customFormat="1" ht="15" customHeight="1" x14ac:dyDescent="0.2">
      <c r="A34" s="120"/>
      <c r="B34" s="119"/>
      <c r="C34" s="258" t="s">
        <v>107</v>
      </c>
      <c r="E34" s="113">
        <v>31.762772222983152</v>
      </c>
      <c r="F34" s="115">
        <v>4638</v>
      </c>
      <c r="G34" s="114">
        <v>4708</v>
      </c>
      <c r="H34" s="114">
        <v>4662</v>
      </c>
      <c r="I34" s="114">
        <v>4438</v>
      </c>
      <c r="J34" s="140">
        <v>4307</v>
      </c>
      <c r="K34" s="114">
        <v>331</v>
      </c>
      <c r="L34" s="116">
        <v>7.6851636870211282</v>
      </c>
    </row>
    <row r="35" spans="1:12" s="110" customFormat="1" ht="24.95" customHeight="1" x14ac:dyDescent="0.2">
      <c r="A35" s="604" t="s">
        <v>190</v>
      </c>
      <c r="B35" s="605"/>
      <c r="C35" s="605"/>
      <c r="D35" s="606"/>
      <c r="E35" s="113">
        <v>74.170849017147631</v>
      </c>
      <c r="F35" s="115">
        <v>70937</v>
      </c>
      <c r="G35" s="114">
        <v>70951</v>
      </c>
      <c r="H35" s="114">
        <v>71353</v>
      </c>
      <c r="I35" s="114">
        <v>69756</v>
      </c>
      <c r="J35" s="140">
        <v>69801</v>
      </c>
      <c r="K35" s="114">
        <v>1136</v>
      </c>
      <c r="L35" s="116">
        <v>1.6274838469362902</v>
      </c>
    </row>
    <row r="36" spans="1:12" s="110" customFormat="1" ht="15" customHeight="1" x14ac:dyDescent="0.2">
      <c r="A36" s="120"/>
      <c r="B36" s="119"/>
      <c r="C36" s="258" t="s">
        <v>106</v>
      </c>
      <c r="E36" s="113">
        <v>69.182514061773119</v>
      </c>
      <c r="F36" s="115">
        <v>49076</v>
      </c>
      <c r="G36" s="114">
        <v>49069</v>
      </c>
      <c r="H36" s="114">
        <v>49369</v>
      </c>
      <c r="I36" s="114">
        <v>48277</v>
      </c>
      <c r="J36" s="140">
        <v>48257</v>
      </c>
      <c r="K36" s="114">
        <v>819</v>
      </c>
      <c r="L36" s="116">
        <v>1.6971631058706509</v>
      </c>
    </row>
    <row r="37" spans="1:12" s="110" customFormat="1" ht="15" customHeight="1" x14ac:dyDescent="0.2">
      <c r="A37" s="120"/>
      <c r="B37" s="119"/>
      <c r="C37" s="258" t="s">
        <v>107</v>
      </c>
      <c r="E37" s="113">
        <v>30.817485938226877</v>
      </c>
      <c r="F37" s="115">
        <v>21861</v>
      </c>
      <c r="G37" s="114">
        <v>21882</v>
      </c>
      <c r="H37" s="114">
        <v>21984</v>
      </c>
      <c r="I37" s="114">
        <v>21479</v>
      </c>
      <c r="J37" s="140">
        <v>21544</v>
      </c>
      <c r="K37" s="114">
        <v>317</v>
      </c>
      <c r="L37" s="116">
        <v>1.4714073523950983</v>
      </c>
    </row>
    <row r="38" spans="1:12" s="110" customFormat="1" ht="15" customHeight="1" x14ac:dyDescent="0.2">
      <c r="A38" s="120"/>
      <c r="B38" s="119" t="s">
        <v>182</v>
      </c>
      <c r="C38" s="258"/>
      <c r="E38" s="113">
        <v>25.829150982852362</v>
      </c>
      <c r="F38" s="115">
        <v>24703</v>
      </c>
      <c r="G38" s="114">
        <v>25088</v>
      </c>
      <c r="H38" s="114">
        <v>24895</v>
      </c>
      <c r="I38" s="114">
        <v>24659</v>
      </c>
      <c r="J38" s="140">
        <v>24451</v>
      </c>
      <c r="K38" s="114">
        <v>252</v>
      </c>
      <c r="L38" s="116">
        <v>1.0306326939593473</v>
      </c>
    </row>
    <row r="39" spans="1:12" s="110" customFormat="1" ht="15" customHeight="1" x14ac:dyDescent="0.2">
      <c r="A39" s="120"/>
      <c r="B39" s="119"/>
      <c r="C39" s="258" t="s">
        <v>106</v>
      </c>
      <c r="E39" s="113">
        <v>26.243776059587905</v>
      </c>
      <c r="F39" s="115">
        <v>6483</v>
      </c>
      <c r="G39" s="114">
        <v>6710</v>
      </c>
      <c r="H39" s="114">
        <v>6594</v>
      </c>
      <c r="I39" s="114">
        <v>6597</v>
      </c>
      <c r="J39" s="140">
        <v>6484</v>
      </c>
      <c r="K39" s="114">
        <v>-1</v>
      </c>
      <c r="L39" s="116">
        <v>-1.5422578655151141E-2</v>
      </c>
    </row>
    <row r="40" spans="1:12" s="110" customFormat="1" ht="15" customHeight="1" x14ac:dyDescent="0.2">
      <c r="A40" s="120"/>
      <c r="B40" s="119"/>
      <c r="C40" s="258" t="s">
        <v>107</v>
      </c>
      <c r="E40" s="113">
        <v>73.756223940412099</v>
      </c>
      <c r="F40" s="115">
        <v>18220</v>
      </c>
      <c r="G40" s="114">
        <v>18378</v>
      </c>
      <c r="H40" s="114">
        <v>18301</v>
      </c>
      <c r="I40" s="114">
        <v>18062</v>
      </c>
      <c r="J40" s="140">
        <v>17967</v>
      </c>
      <c r="K40" s="114">
        <v>253</v>
      </c>
      <c r="L40" s="116">
        <v>1.4081371403127956</v>
      </c>
    </row>
    <row r="41" spans="1:12" s="110" customFormat="1" ht="24.75" customHeight="1" x14ac:dyDescent="0.2">
      <c r="A41" s="604" t="s">
        <v>518</v>
      </c>
      <c r="B41" s="605"/>
      <c r="C41" s="605"/>
      <c r="D41" s="606"/>
      <c r="E41" s="113">
        <v>4.9832705980761185</v>
      </c>
      <c r="F41" s="115">
        <v>4766</v>
      </c>
      <c r="G41" s="114">
        <v>5260</v>
      </c>
      <c r="H41" s="114">
        <v>5343</v>
      </c>
      <c r="I41" s="114">
        <v>4182</v>
      </c>
      <c r="J41" s="140">
        <v>4661</v>
      </c>
      <c r="K41" s="114">
        <v>105</v>
      </c>
      <c r="L41" s="116">
        <v>2.2527354644925981</v>
      </c>
    </row>
    <row r="42" spans="1:12" s="110" customFormat="1" ht="15" customHeight="1" x14ac:dyDescent="0.2">
      <c r="A42" s="120"/>
      <c r="B42" s="119"/>
      <c r="C42" s="258" t="s">
        <v>106</v>
      </c>
      <c r="E42" s="113">
        <v>60.553923625681911</v>
      </c>
      <c r="F42" s="115">
        <v>2886</v>
      </c>
      <c r="G42" s="114">
        <v>3235</v>
      </c>
      <c r="H42" s="114">
        <v>3306</v>
      </c>
      <c r="I42" s="114">
        <v>2530</v>
      </c>
      <c r="J42" s="140">
        <v>2796</v>
      </c>
      <c r="K42" s="114">
        <v>90</v>
      </c>
      <c r="L42" s="116">
        <v>3.218884120171674</v>
      </c>
    </row>
    <row r="43" spans="1:12" s="110" customFormat="1" ht="15" customHeight="1" x14ac:dyDescent="0.2">
      <c r="A43" s="123"/>
      <c r="B43" s="124"/>
      <c r="C43" s="260" t="s">
        <v>107</v>
      </c>
      <c r="D43" s="261"/>
      <c r="E43" s="125">
        <v>39.446076374318089</v>
      </c>
      <c r="F43" s="143">
        <v>1880</v>
      </c>
      <c r="G43" s="144">
        <v>2025</v>
      </c>
      <c r="H43" s="144">
        <v>2037</v>
      </c>
      <c r="I43" s="144">
        <v>1652</v>
      </c>
      <c r="J43" s="145">
        <v>1865</v>
      </c>
      <c r="K43" s="144">
        <v>15</v>
      </c>
      <c r="L43" s="146">
        <v>0.80428954423592491</v>
      </c>
    </row>
    <row r="44" spans="1:12" s="110" customFormat="1" ht="45.75" customHeight="1" x14ac:dyDescent="0.2">
      <c r="A44" s="604" t="s">
        <v>191</v>
      </c>
      <c r="B44" s="605"/>
      <c r="C44" s="605"/>
      <c r="D44" s="606"/>
      <c r="E44" s="113">
        <v>0.8688833124215809</v>
      </c>
      <c r="F44" s="115">
        <v>831</v>
      </c>
      <c r="G44" s="114">
        <v>853</v>
      </c>
      <c r="H44" s="114">
        <v>852</v>
      </c>
      <c r="I44" s="114">
        <v>800</v>
      </c>
      <c r="J44" s="140">
        <v>831</v>
      </c>
      <c r="K44" s="114">
        <v>0</v>
      </c>
      <c r="L44" s="116">
        <v>0</v>
      </c>
    </row>
    <row r="45" spans="1:12" s="110" customFormat="1" ht="15" customHeight="1" x14ac:dyDescent="0.2">
      <c r="A45" s="120"/>
      <c r="B45" s="119"/>
      <c r="C45" s="258" t="s">
        <v>106</v>
      </c>
      <c r="E45" s="113">
        <v>52.827918170878462</v>
      </c>
      <c r="F45" s="115">
        <v>439</v>
      </c>
      <c r="G45" s="114">
        <v>458</v>
      </c>
      <c r="H45" s="114">
        <v>460</v>
      </c>
      <c r="I45" s="114">
        <v>433</v>
      </c>
      <c r="J45" s="140">
        <v>450</v>
      </c>
      <c r="K45" s="114">
        <v>-11</v>
      </c>
      <c r="L45" s="116">
        <v>-2.4444444444444446</v>
      </c>
    </row>
    <row r="46" spans="1:12" s="110" customFormat="1" ht="15" customHeight="1" x14ac:dyDescent="0.2">
      <c r="A46" s="123"/>
      <c r="B46" s="124"/>
      <c r="C46" s="260" t="s">
        <v>107</v>
      </c>
      <c r="D46" s="261"/>
      <c r="E46" s="125">
        <v>47.172081829121538</v>
      </c>
      <c r="F46" s="143">
        <v>392</v>
      </c>
      <c r="G46" s="144">
        <v>395</v>
      </c>
      <c r="H46" s="144">
        <v>392</v>
      </c>
      <c r="I46" s="144">
        <v>367</v>
      </c>
      <c r="J46" s="145">
        <v>381</v>
      </c>
      <c r="K46" s="144">
        <v>11</v>
      </c>
      <c r="L46" s="146">
        <v>2.8871391076115485</v>
      </c>
    </row>
    <row r="47" spans="1:12" s="110" customFormat="1" ht="39" customHeight="1" x14ac:dyDescent="0.2">
      <c r="A47" s="604" t="s">
        <v>519</v>
      </c>
      <c r="B47" s="607"/>
      <c r="C47" s="607"/>
      <c r="D47" s="608"/>
      <c r="E47" s="113">
        <v>0.23734838979506484</v>
      </c>
      <c r="F47" s="115">
        <v>227</v>
      </c>
      <c r="G47" s="114">
        <v>244</v>
      </c>
      <c r="H47" s="114">
        <v>206</v>
      </c>
      <c r="I47" s="114">
        <v>236</v>
      </c>
      <c r="J47" s="140">
        <v>256</v>
      </c>
      <c r="K47" s="114">
        <v>-29</v>
      </c>
      <c r="L47" s="116">
        <v>-11.328125</v>
      </c>
    </row>
    <row r="48" spans="1:12" s="110" customFormat="1" ht="15" customHeight="1" x14ac:dyDescent="0.2">
      <c r="A48" s="120"/>
      <c r="B48" s="119"/>
      <c r="C48" s="258" t="s">
        <v>106</v>
      </c>
      <c r="E48" s="113">
        <v>39.207048458149778</v>
      </c>
      <c r="F48" s="115">
        <v>89</v>
      </c>
      <c r="G48" s="114">
        <v>97</v>
      </c>
      <c r="H48" s="114">
        <v>88</v>
      </c>
      <c r="I48" s="114">
        <v>95</v>
      </c>
      <c r="J48" s="140">
        <v>104</v>
      </c>
      <c r="K48" s="114">
        <v>-15</v>
      </c>
      <c r="L48" s="116">
        <v>-14.423076923076923</v>
      </c>
    </row>
    <row r="49" spans="1:12" s="110" customFormat="1" ht="15" customHeight="1" x14ac:dyDescent="0.2">
      <c r="A49" s="123"/>
      <c r="B49" s="124"/>
      <c r="C49" s="260" t="s">
        <v>107</v>
      </c>
      <c r="D49" s="261"/>
      <c r="E49" s="125">
        <v>60.792951541850222</v>
      </c>
      <c r="F49" s="143">
        <v>138</v>
      </c>
      <c r="G49" s="144">
        <v>147</v>
      </c>
      <c r="H49" s="144">
        <v>118</v>
      </c>
      <c r="I49" s="144">
        <v>141</v>
      </c>
      <c r="J49" s="145">
        <v>152</v>
      </c>
      <c r="K49" s="144">
        <v>-14</v>
      </c>
      <c r="L49" s="146">
        <v>-9.2105263157894743</v>
      </c>
    </row>
    <row r="50" spans="1:12" s="110" customFormat="1" ht="24.95" customHeight="1" x14ac:dyDescent="0.2">
      <c r="A50" s="609" t="s">
        <v>192</v>
      </c>
      <c r="B50" s="610"/>
      <c r="C50" s="610"/>
      <c r="D50" s="611"/>
      <c r="E50" s="262">
        <v>14.035968214136345</v>
      </c>
      <c r="F50" s="263">
        <v>13424</v>
      </c>
      <c r="G50" s="264">
        <v>13894</v>
      </c>
      <c r="H50" s="264">
        <v>13920</v>
      </c>
      <c r="I50" s="264">
        <v>13002</v>
      </c>
      <c r="J50" s="265">
        <v>13020</v>
      </c>
      <c r="K50" s="263">
        <v>404</v>
      </c>
      <c r="L50" s="266">
        <v>3.1029185867895546</v>
      </c>
    </row>
    <row r="51" spans="1:12" s="110" customFormat="1" ht="15" customHeight="1" x14ac:dyDescent="0.2">
      <c r="A51" s="120"/>
      <c r="B51" s="119"/>
      <c r="C51" s="258" t="s">
        <v>106</v>
      </c>
      <c r="E51" s="113">
        <v>62.812872467222881</v>
      </c>
      <c r="F51" s="115">
        <v>8432</v>
      </c>
      <c r="G51" s="114">
        <v>8695</v>
      </c>
      <c r="H51" s="114">
        <v>8752</v>
      </c>
      <c r="I51" s="114">
        <v>8204</v>
      </c>
      <c r="J51" s="140">
        <v>8151</v>
      </c>
      <c r="K51" s="114">
        <v>281</v>
      </c>
      <c r="L51" s="116">
        <v>3.4474297632192368</v>
      </c>
    </row>
    <row r="52" spans="1:12" s="110" customFormat="1" ht="15" customHeight="1" x14ac:dyDescent="0.2">
      <c r="A52" s="120"/>
      <c r="B52" s="119"/>
      <c r="C52" s="258" t="s">
        <v>107</v>
      </c>
      <c r="E52" s="113">
        <v>37.187127532777119</v>
      </c>
      <c r="F52" s="115">
        <v>4992</v>
      </c>
      <c r="G52" s="114">
        <v>5199</v>
      </c>
      <c r="H52" s="114">
        <v>5168</v>
      </c>
      <c r="I52" s="114">
        <v>4798</v>
      </c>
      <c r="J52" s="140">
        <v>4869</v>
      </c>
      <c r="K52" s="114">
        <v>123</v>
      </c>
      <c r="L52" s="116">
        <v>2.5261860751694392</v>
      </c>
    </row>
    <row r="53" spans="1:12" s="110" customFormat="1" ht="15" customHeight="1" x14ac:dyDescent="0.2">
      <c r="A53" s="120"/>
      <c r="B53" s="119"/>
      <c r="C53" s="258" t="s">
        <v>187</v>
      </c>
      <c r="D53" s="110" t="s">
        <v>193</v>
      </c>
      <c r="E53" s="113">
        <v>24.039034564958282</v>
      </c>
      <c r="F53" s="115">
        <v>3227</v>
      </c>
      <c r="G53" s="114">
        <v>3709</v>
      </c>
      <c r="H53" s="114">
        <v>3793</v>
      </c>
      <c r="I53" s="114">
        <v>2937</v>
      </c>
      <c r="J53" s="140">
        <v>3180</v>
      </c>
      <c r="K53" s="114">
        <v>47</v>
      </c>
      <c r="L53" s="116">
        <v>1.4779874213836477</v>
      </c>
    </row>
    <row r="54" spans="1:12" s="110" customFormat="1" ht="15" customHeight="1" x14ac:dyDescent="0.2">
      <c r="A54" s="120"/>
      <c r="B54" s="119"/>
      <c r="D54" s="267" t="s">
        <v>194</v>
      </c>
      <c r="E54" s="113">
        <v>62.596839169507284</v>
      </c>
      <c r="F54" s="115">
        <v>2020</v>
      </c>
      <c r="G54" s="114">
        <v>2331</v>
      </c>
      <c r="H54" s="114">
        <v>2419</v>
      </c>
      <c r="I54" s="114">
        <v>1839</v>
      </c>
      <c r="J54" s="140">
        <v>1976</v>
      </c>
      <c r="K54" s="114">
        <v>44</v>
      </c>
      <c r="L54" s="116">
        <v>2.2267206477732793</v>
      </c>
    </row>
    <row r="55" spans="1:12" s="110" customFormat="1" ht="15" customHeight="1" x14ac:dyDescent="0.2">
      <c r="A55" s="120"/>
      <c r="B55" s="119"/>
      <c r="D55" s="267" t="s">
        <v>195</v>
      </c>
      <c r="E55" s="113">
        <v>37.403160830492716</v>
      </c>
      <c r="F55" s="115">
        <v>1207</v>
      </c>
      <c r="G55" s="114">
        <v>1378</v>
      </c>
      <c r="H55" s="114">
        <v>1374</v>
      </c>
      <c r="I55" s="114">
        <v>1098</v>
      </c>
      <c r="J55" s="140">
        <v>1204</v>
      </c>
      <c r="K55" s="114">
        <v>3</v>
      </c>
      <c r="L55" s="116">
        <v>0.24916943521594684</v>
      </c>
    </row>
    <row r="56" spans="1:12" s="110" customFormat="1" ht="15" customHeight="1" x14ac:dyDescent="0.2">
      <c r="A56" s="120"/>
      <c r="B56" s="119" t="s">
        <v>196</v>
      </c>
      <c r="C56" s="258"/>
      <c r="E56" s="113">
        <v>59.543078209953997</v>
      </c>
      <c r="F56" s="115">
        <v>56947</v>
      </c>
      <c r="G56" s="114">
        <v>56756</v>
      </c>
      <c r="H56" s="114">
        <v>56796</v>
      </c>
      <c r="I56" s="114">
        <v>56319</v>
      </c>
      <c r="J56" s="140">
        <v>56227</v>
      </c>
      <c r="K56" s="114">
        <v>720</v>
      </c>
      <c r="L56" s="116">
        <v>1.2805235918686753</v>
      </c>
    </row>
    <row r="57" spans="1:12" s="110" customFormat="1" ht="15" customHeight="1" x14ac:dyDescent="0.2">
      <c r="A57" s="120"/>
      <c r="B57" s="119"/>
      <c r="C57" s="258" t="s">
        <v>106</v>
      </c>
      <c r="E57" s="113">
        <v>56.487611287688551</v>
      </c>
      <c r="F57" s="115">
        <v>32168</v>
      </c>
      <c r="G57" s="114">
        <v>32087</v>
      </c>
      <c r="H57" s="114">
        <v>32106</v>
      </c>
      <c r="I57" s="114">
        <v>31817</v>
      </c>
      <c r="J57" s="140">
        <v>31759</v>
      </c>
      <c r="K57" s="114">
        <v>409</v>
      </c>
      <c r="L57" s="116">
        <v>1.2878239239270759</v>
      </c>
    </row>
    <row r="58" spans="1:12" s="110" customFormat="1" ht="15" customHeight="1" x14ac:dyDescent="0.2">
      <c r="A58" s="120"/>
      <c r="B58" s="119"/>
      <c r="C58" s="258" t="s">
        <v>107</v>
      </c>
      <c r="E58" s="113">
        <v>43.512388712311449</v>
      </c>
      <c r="F58" s="115">
        <v>24779</v>
      </c>
      <c r="G58" s="114">
        <v>24669</v>
      </c>
      <c r="H58" s="114">
        <v>24690</v>
      </c>
      <c r="I58" s="114">
        <v>24502</v>
      </c>
      <c r="J58" s="140">
        <v>24468</v>
      </c>
      <c r="K58" s="114">
        <v>311</v>
      </c>
      <c r="L58" s="116">
        <v>1.2710478992970411</v>
      </c>
    </row>
    <row r="59" spans="1:12" s="110" customFormat="1" ht="15" customHeight="1" x14ac:dyDescent="0.2">
      <c r="A59" s="120"/>
      <c r="B59" s="119"/>
      <c r="C59" s="258" t="s">
        <v>105</v>
      </c>
      <c r="D59" s="110" t="s">
        <v>197</v>
      </c>
      <c r="E59" s="113">
        <v>92.169912374664165</v>
      </c>
      <c r="F59" s="115">
        <v>52488</v>
      </c>
      <c r="G59" s="114">
        <v>52277</v>
      </c>
      <c r="H59" s="114">
        <v>52349</v>
      </c>
      <c r="I59" s="114">
        <v>51937</v>
      </c>
      <c r="J59" s="140">
        <v>51885</v>
      </c>
      <c r="K59" s="114">
        <v>603</v>
      </c>
      <c r="L59" s="116">
        <v>1.1621856027753685</v>
      </c>
    </row>
    <row r="60" spans="1:12" s="110" customFormat="1" ht="15" customHeight="1" x14ac:dyDescent="0.2">
      <c r="A60" s="120"/>
      <c r="B60" s="119"/>
      <c r="C60" s="258"/>
      <c r="D60" s="267" t="s">
        <v>198</v>
      </c>
      <c r="E60" s="113">
        <v>54.728699893308949</v>
      </c>
      <c r="F60" s="115">
        <v>28726</v>
      </c>
      <c r="G60" s="114">
        <v>28625</v>
      </c>
      <c r="H60" s="114">
        <v>28663</v>
      </c>
      <c r="I60" s="114">
        <v>28435</v>
      </c>
      <c r="J60" s="140">
        <v>28394</v>
      </c>
      <c r="K60" s="114">
        <v>332</v>
      </c>
      <c r="L60" s="116">
        <v>1.1692611115024301</v>
      </c>
    </row>
    <row r="61" spans="1:12" s="110" customFormat="1" ht="15" customHeight="1" x14ac:dyDescent="0.2">
      <c r="A61" s="120"/>
      <c r="B61" s="119"/>
      <c r="C61" s="258"/>
      <c r="D61" s="267" t="s">
        <v>199</v>
      </c>
      <c r="E61" s="113">
        <v>45.271300106691051</v>
      </c>
      <c r="F61" s="115">
        <v>23762</v>
      </c>
      <c r="G61" s="114">
        <v>23652</v>
      </c>
      <c r="H61" s="114">
        <v>23686</v>
      </c>
      <c r="I61" s="114">
        <v>23502</v>
      </c>
      <c r="J61" s="140">
        <v>23491</v>
      </c>
      <c r="K61" s="114">
        <v>271</v>
      </c>
      <c r="L61" s="116">
        <v>1.1536333063726534</v>
      </c>
    </row>
    <row r="62" spans="1:12" s="110" customFormat="1" ht="15" customHeight="1" x14ac:dyDescent="0.2">
      <c r="A62" s="120"/>
      <c r="B62" s="119"/>
      <c r="C62" s="258"/>
      <c r="D62" s="258" t="s">
        <v>200</v>
      </c>
      <c r="E62" s="113">
        <v>7.8300876253358389</v>
      </c>
      <c r="F62" s="115">
        <v>4459</v>
      </c>
      <c r="G62" s="114">
        <v>4479</v>
      </c>
      <c r="H62" s="114">
        <v>4447</v>
      </c>
      <c r="I62" s="114">
        <v>4382</v>
      </c>
      <c r="J62" s="140">
        <v>4342</v>
      </c>
      <c r="K62" s="114">
        <v>117</v>
      </c>
      <c r="L62" s="116">
        <v>2.6946107784431139</v>
      </c>
    </row>
    <row r="63" spans="1:12" s="110" customFormat="1" ht="15" customHeight="1" x14ac:dyDescent="0.2">
      <c r="A63" s="120"/>
      <c r="B63" s="119"/>
      <c r="C63" s="258"/>
      <c r="D63" s="267" t="s">
        <v>198</v>
      </c>
      <c r="E63" s="113">
        <v>77.192195559542498</v>
      </c>
      <c r="F63" s="115">
        <v>3442</v>
      </c>
      <c r="G63" s="114">
        <v>3462</v>
      </c>
      <c r="H63" s="114">
        <v>3443</v>
      </c>
      <c r="I63" s="114">
        <v>3382</v>
      </c>
      <c r="J63" s="140">
        <v>3365</v>
      </c>
      <c r="K63" s="114">
        <v>77</v>
      </c>
      <c r="L63" s="116">
        <v>2.2882615156017829</v>
      </c>
    </row>
    <row r="64" spans="1:12" s="110" customFormat="1" ht="15" customHeight="1" x14ac:dyDescent="0.2">
      <c r="A64" s="120"/>
      <c r="B64" s="119"/>
      <c r="C64" s="258"/>
      <c r="D64" s="267" t="s">
        <v>199</v>
      </c>
      <c r="E64" s="113">
        <v>22.807804440457502</v>
      </c>
      <c r="F64" s="115">
        <v>1017</v>
      </c>
      <c r="G64" s="114">
        <v>1017</v>
      </c>
      <c r="H64" s="114">
        <v>1004</v>
      </c>
      <c r="I64" s="114">
        <v>1000</v>
      </c>
      <c r="J64" s="140">
        <v>977</v>
      </c>
      <c r="K64" s="114">
        <v>40</v>
      </c>
      <c r="L64" s="116">
        <v>4.0941658137154553</v>
      </c>
    </row>
    <row r="65" spans="1:12" s="110" customFormat="1" ht="15" customHeight="1" x14ac:dyDescent="0.2">
      <c r="A65" s="120"/>
      <c r="B65" s="119" t="s">
        <v>201</v>
      </c>
      <c r="C65" s="258"/>
      <c r="E65" s="113">
        <v>14.159347553324968</v>
      </c>
      <c r="F65" s="115">
        <v>13542</v>
      </c>
      <c r="G65" s="114">
        <v>13501</v>
      </c>
      <c r="H65" s="114">
        <v>13358</v>
      </c>
      <c r="I65" s="114">
        <v>13169</v>
      </c>
      <c r="J65" s="140">
        <v>13018</v>
      </c>
      <c r="K65" s="114">
        <v>524</v>
      </c>
      <c r="L65" s="116">
        <v>4.0251958826240593</v>
      </c>
    </row>
    <row r="66" spans="1:12" s="110" customFormat="1" ht="15" customHeight="1" x14ac:dyDescent="0.2">
      <c r="A66" s="120"/>
      <c r="B66" s="119"/>
      <c r="C66" s="258" t="s">
        <v>106</v>
      </c>
      <c r="E66" s="113">
        <v>54.526657805346332</v>
      </c>
      <c r="F66" s="115">
        <v>7384</v>
      </c>
      <c r="G66" s="114">
        <v>7378</v>
      </c>
      <c r="H66" s="114">
        <v>7301</v>
      </c>
      <c r="I66" s="114">
        <v>7202</v>
      </c>
      <c r="J66" s="140">
        <v>7140</v>
      </c>
      <c r="K66" s="114">
        <v>244</v>
      </c>
      <c r="L66" s="116">
        <v>3.4173669467787113</v>
      </c>
    </row>
    <row r="67" spans="1:12" s="110" customFormat="1" ht="15" customHeight="1" x14ac:dyDescent="0.2">
      <c r="A67" s="120"/>
      <c r="B67" s="119"/>
      <c r="C67" s="258" t="s">
        <v>107</v>
      </c>
      <c r="E67" s="113">
        <v>45.473342194653668</v>
      </c>
      <c r="F67" s="115">
        <v>6158</v>
      </c>
      <c r="G67" s="114">
        <v>6123</v>
      </c>
      <c r="H67" s="114">
        <v>6057</v>
      </c>
      <c r="I67" s="114">
        <v>5967</v>
      </c>
      <c r="J67" s="140">
        <v>5878</v>
      </c>
      <c r="K67" s="114">
        <v>280</v>
      </c>
      <c r="L67" s="116">
        <v>4.7635250085062948</v>
      </c>
    </row>
    <row r="68" spans="1:12" s="110" customFormat="1" ht="15" customHeight="1" x14ac:dyDescent="0.2">
      <c r="A68" s="120"/>
      <c r="B68" s="119"/>
      <c r="C68" s="258" t="s">
        <v>105</v>
      </c>
      <c r="D68" s="110" t="s">
        <v>202</v>
      </c>
      <c r="E68" s="113">
        <v>18.749076945798258</v>
      </c>
      <c r="F68" s="115">
        <v>2539</v>
      </c>
      <c r="G68" s="114">
        <v>2505</v>
      </c>
      <c r="H68" s="114">
        <v>2391</v>
      </c>
      <c r="I68" s="114">
        <v>2277</v>
      </c>
      <c r="J68" s="140">
        <v>2209</v>
      </c>
      <c r="K68" s="114">
        <v>330</v>
      </c>
      <c r="L68" s="116">
        <v>14.938886373924852</v>
      </c>
    </row>
    <row r="69" spans="1:12" s="110" customFormat="1" ht="15" customHeight="1" x14ac:dyDescent="0.2">
      <c r="A69" s="120"/>
      <c r="B69" s="119"/>
      <c r="C69" s="258"/>
      <c r="D69" s="267" t="s">
        <v>198</v>
      </c>
      <c r="E69" s="113">
        <v>51.555730602599446</v>
      </c>
      <c r="F69" s="115">
        <v>1309</v>
      </c>
      <c r="G69" s="114">
        <v>1290</v>
      </c>
      <c r="H69" s="114">
        <v>1226</v>
      </c>
      <c r="I69" s="114">
        <v>1163</v>
      </c>
      <c r="J69" s="140">
        <v>1132</v>
      </c>
      <c r="K69" s="114">
        <v>177</v>
      </c>
      <c r="L69" s="116">
        <v>15.636042402826854</v>
      </c>
    </row>
    <row r="70" spans="1:12" s="110" customFormat="1" ht="15" customHeight="1" x14ac:dyDescent="0.2">
      <c r="A70" s="120"/>
      <c r="B70" s="119"/>
      <c r="C70" s="258"/>
      <c r="D70" s="267" t="s">
        <v>199</v>
      </c>
      <c r="E70" s="113">
        <v>48.444269397400554</v>
      </c>
      <c r="F70" s="115">
        <v>1230</v>
      </c>
      <c r="G70" s="114">
        <v>1215</v>
      </c>
      <c r="H70" s="114">
        <v>1165</v>
      </c>
      <c r="I70" s="114">
        <v>1114</v>
      </c>
      <c r="J70" s="140">
        <v>1077</v>
      </c>
      <c r="K70" s="114">
        <v>153</v>
      </c>
      <c r="L70" s="116">
        <v>14.206128133704736</v>
      </c>
    </row>
    <row r="71" spans="1:12" s="110" customFormat="1" ht="15" customHeight="1" x14ac:dyDescent="0.2">
      <c r="A71" s="120"/>
      <c r="B71" s="119"/>
      <c r="C71" s="258"/>
      <c r="D71" s="110" t="s">
        <v>203</v>
      </c>
      <c r="E71" s="113">
        <v>73.371732388125835</v>
      </c>
      <c r="F71" s="115">
        <v>9936</v>
      </c>
      <c r="G71" s="114">
        <v>9964</v>
      </c>
      <c r="H71" s="114">
        <v>9941</v>
      </c>
      <c r="I71" s="114">
        <v>9898</v>
      </c>
      <c r="J71" s="140">
        <v>9821</v>
      </c>
      <c r="K71" s="114">
        <v>115</v>
      </c>
      <c r="L71" s="116">
        <v>1.1709601873536299</v>
      </c>
    </row>
    <row r="72" spans="1:12" s="110" customFormat="1" ht="15" customHeight="1" x14ac:dyDescent="0.2">
      <c r="A72" s="120"/>
      <c r="B72" s="119"/>
      <c r="C72" s="258"/>
      <c r="D72" s="267" t="s">
        <v>198</v>
      </c>
      <c r="E72" s="113">
        <v>54.478663446054753</v>
      </c>
      <c r="F72" s="115">
        <v>5413</v>
      </c>
      <c r="G72" s="114">
        <v>5446</v>
      </c>
      <c r="H72" s="114">
        <v>5426</v>
      </c>
      <c r="I72" s="114">
        <v>5418</v>
      </c>
      <c r="J72" s="140">
        <v>5393</v>
      </c>
      <c r="K72" s="114">
        <v>20</v>
      </c>
      <c r="L72" s="116">
        <v>0.37085110328203225</v>
      </c>
    </row>
    <row r="73" spans="1:12" s="110" customFormat="1" ht="15" customHeight="1" x14ac:dyDescent="0.2">
      <c r="A73" s="120"/>
      <c r="B73" s="119"/>
      <c r="C73" s="258"/>
      <c r="D73" s="267" t="s">
        <v>199</v>
      </c>
      <c r="E73" s="113">
        <v>45.521336553945247</v>
      </c>
      <c r="F73" s="115">
        <v>4523</v>
      </c>
      <c r="G73" s="114">
        <v>4518</v>
      </c>
      <c r="H73" s="114">
        <v>4515</v>
      </c>
      <c r="I73" s="114">
        <v>4480</v>
      </c>
      <c r="J73" s="140">
        <v>4428</v>
      </c>
      <c r="K73" s="114">
        <v>95</v>
      </c>
      <c r="L73" s="116">
        <v>2.145438121047877</v>
      </c>
    </row>
    <row r="74" spans="1:12" s="110" customFormat="1" ht="15" customHeight="1" x14ac:dyDescent="0.2">
      <c r="A74" s="120"/>
      <c r="B74" s="119"/>
      <c r="C74" s="258"/>
      <c r="D74" s="110" t="s">
        <v>204</v>
      </c>
      <c r="E74" s="113">
        <v>7.8791906660759121</v>
      </c>
      <c r="F74" s="115">
        <v>1067</v>
      </c>
      <c r="G74" s="114">
        <v>1032</v>
      </c>
      <c r="H74" s="114">
        <v>1026</v>
      </c>
      <c r="I74" s="114">
        <v>994</v>
      </c>
      <c r="J74" s="140">
        <v>988</v>
      </c>
      <c r="K74" s="114">
        <v>79</v>
      </c>
      <c r="L74" s="116">
        <v>7.9959514170040489</v>
      </c>
    </row>
    <row r="75" spans="1:12" s="110" customFormat="1" ht="15" customHeight="1" x14ac:dyDescent="0.2">
      <c r="A75" s="120"/>
      <c r="B75" s="119"/>
      <c r="C75" s="258"/>
      <c r="D75" s="267" t="s">
        <v>198</v>
      </c>
      <c r="E75" s="113">
        <v>62.043111527647611</v>
      </c>
      <c r="F75" s="115">
        <v>662</v>
      </c>
      <c r="G75" s="114">
        <v>642</v>
      </c>
      <c r="H75" s="114">
        <v>649</v>
      </c>
      <c r="I75" s="114">
        <v>621</v>
      </c>
      <c r="J75" s="140">
        <v>615</v>
      </c>
      <c r="K75" s="114">
        <v>47</v>
      </c>
      <c r="L75" s="116">
        <v>7.6422764227642279</v>
      </c>
    </row>
    <row r="76" spans="1:12" s="110" customFormat="1" ht="15" customHeight="1" x14ac:dyDescent="0.2">
      <c r="A76" s="120"/>
      <c r="B76" s="119"/>
      <c r="C76" s="258"/>
      <c r="D76" s="267" t="s">
        <v>199</v>
      </c>
      <c r="E76" s="113">
        <v>37.956888472352389</v>
      </c>
      <c r="F76" s="115">
        <v>405</v>
      </c>
      <c r="G76" s="114">
        <v>390</v>
      </c>
      <c r="H76" s="114">
        <v>377</v>
      </c>
      <c r="I76" s="114">
        <v>373</v>
      </c>
      <c r="J76" s="140">
        <v>373</v>
      </c>
      <c r="K76" s="114">
        <v>32</v>
      </c>
      <c r="L76" s="116">
        <v>8.5790884718498663</v>
      </c>
    </row>
    <row r="77" spans="1:12" s="110" customFormat="1" ht="15" customHeight="1" x14ac:dyDescent="0.2">
      <c r="A77" s="534"/>
      <c r="B77" s="119" t="s">
        <v>205</v>
      </c>
      <c r="C77" s="268"/>
      <c r="D77" s="182"/>
      <c r="E77" s="113">
        <v>12.261606022584692</v>
      </c>
      <c r="F77" s="115">
        <v>11727</v>
      </c>
      <c r="G77" s="114">
        <v>11888</v>
      </c>
      <c r="H77" s="114">
        <v>12174</v>
      </c>
      <c r="I77" s="114">
        <v>11925</v>
      </c>
      <c r="J77" s="140">
        <v>11987</v>
      </c>
      <c r="K77" s="114">
        <v>-260</v>
      </c>
      <c r="L77" s="116">
        <v>-2.1690164344706764</v>
      </c>
    </row>
    <row r="78" spans="1:12" s="110" customFormat="1" ht="15" customHeight="1" x14ac:dyDescent="0.2">
      <c r="A78" s="120"/>
      <c r="B78" s="119"/>
      <c r="C78" s="268" t="s">
        <v>106</v>
      </c>
      <c r="D78" s="182"/>
      <c r="E78" s="113">
        <v>64.594525454080326</v>
      </c>
      <c r="F78" s="115">
        <v>7575</v>
      </c>
      <c r="G78" s="114">
        <v>7619</v>
      </c>
      <c r="H78" s="114">
        <v>7804</v>
      </c>
      <c r="I78" s="114">
        <v>7651</v>
      </c>
      <c r="J78" s="140">
        <v>7691</v>
      </c>
      <c r="K78" s="114">
        <v>-116</v>
      </c>
      <c r="L78" s="116">
        <v>-1.5082564035886101</v>
      </c>
    </row>
    <row r="79" spans="1:12" s="110" customFormat="1" ht="15" customHeight="1" x14ac:dyDescent="0.2">
      <c r="A79" s="123"/>
      <c r="B79" s="124"/>
      <c r="C79" s="260" t="s">
        <v>107</v>
      </c>
      <c r="D79" s="261"/>
      <c r="E79" s="125">
        <v>35.405474545919674</v>
      </c>
      <c r="F79" s="143">
        <v>4152</v>
      </c>
      <c r="G79" s="144">
        <v>4269</v>
      </c>
      <c r="H79" s="144">
        <v>4370</v>
      </c>
      <c r="I79" s="144">
        <v>4274</v>
      </c>
      <c r="J79" s="145">
        <v>4296</v>
      </c>
      <c r="K79" s="144">
        <v>-144</v>
      </c>
      <c r="L79" s="146">
        <v>-3.3519553072625698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95640</v>
      </c>
      <c r="E11" s="114">
        <v>96039</v>
      </c>
      <c r="F11" s="114">
        <v>96248</v>
      </c>
      <c r="G11" s="114">
        <v>94415</v>
      </c>
      <c r="H11" s="140">
        <v>94252</v>
      </c>
      <c r="I11" s="115">
        <v>1388</v>
      </c>
      <c r="J11" s="116">
        <v>1.4726477952722488</v>
      </c>
    </row>
    <row r="12" spans="1:15" s="110" customFormat="1" ht="24.95" customHeight="1" x14ac:dyDescent="0.2">
      <c r="A12" s="193" t="s">
        <v>132</v>
      </c>
      <c r="B12" s="194" t="s">
        <v>133</v>
      </c>
      <c r="C12" s="113">
        <v>0.27603513174404015</v>
      </c>
      <c r="D12" s="115">
        <v>264</v>
      </c>
      <c r="E12" s="114">
        <v>231</v>
      </c>
      <c r="F12" s="114">
        <v>431</v>
      </c>
      <c r="G12" s="114">
        <v>424</v>
      </c>
      <c r="H12" s="140">
        <v>270</v>
      </c>
      <c r="I12" s="115">
        <v>-6</v>
      </c>
      <c r="J12" s="116">
        <v>-2.2222222222222223</v>
      </c>
    </row>
    <row r="13" spans="1:15" s="110" customFormat="1" ht="24.95" customHeight="1" x14ac:dyDescent="0.2">
      <c r="A13" s="193" t="s">
        <v>134</v>
      </c>
      <c r="B13" s="199" t="s">
        <v>214</v>
      </c>
      <c r="C13" s="113">
        <v>1.959431200334588</v>
      </c>
      <c r="D13" s="115">
        <v>1874</v>
      </c>
      <c r="E13" s="114">
        <v>1880</v>
      </c>
      <c r="F13" s="114">
        <v>1867</v>
      </c>
      <c r="G13" s="114">
        <v>1852</v>
      </c>
      <c r="H13" s="140">
        <v>1820</v>
      </c>
      <c r="I13" s="115">
        <v>54</v>
      </c>
      <c r="J13" s="116">
        <v>2.9670329670329672</v>
      </c>
    </row>
    <row r="14" spans="1:15" s="287" customFormat="1" ht="24" customHeight="1" x14ac:dyDescent="0.2">
      <c r="A14" s="193" t="s">
        <v>215</v>
      </c>
      <c r="B14" s="199" t="s">
        <v>137</v>
      </c>
      <c r="C14" s="113">
        <v>25.331451275616896</v>
      </c>
      <c r="D14" s="115">
        <v>24227</v>
      </c>
      <c r="E14" s="114">
        <v>24314</v>
      </c>
      <c r="F14" s="114">
        <v>24427</v>
      </c>
      <c r="G14" s="114">
        <v>23946</v>
      </c>
      <c r="H14" s="140">
        <v>24004</v>
      </c>
      <c r="I14" s="115">
        <v>223</v>
      </c>
      <c r="J14" s="116">
        <v>0.92901183136143972</v>
      </c>
      <c r="K14" s="110"/>
      <c r="L14" s="110"/>
      <c r="M14" s="110"/>
      <c r="N14" s="110"/>
      <c r="O14" s="110"/>
    </row>
    <row r="15" spans="1:15" s="110" customFormat="1" ht="24.75" customHeight="1" x14ac:dyDescent="0.2">
      <c r="A15" s="193" t="s">
        <v>216</v>
      </c>
      <c r="B15" s="199" t="s">
        <v>217</v>
      </c>
      <c r="C15" s="113">
        <v>5.7674613132580514</v>
      </c>
      <c r="D15" s="115">
        <v>5516</v>
      </c>
      <c r="E15" s="114">
        <v>5394</v>
      </c>
      <c r="F15" s="114">
        <v>5416</v>
      </c>
      <c r="G15" s="114">
        <v>5278</v>
      </c>
      <c r="H15" s="140">
        <v>5291</v>
      </c>
      <c r="I15" s="115">
        <v>225</v>
      </c>
      <c r="J15" s="116">
        <v>4.2525042525042522</v>
      </c>
    </row>
    <row r="16" spans="1:15" s="287" customFormat="1" ht="24.95" customHeight="1" x14ac:dyDescent="0.2">
      <c r="A16" s="193" t="s">
        <v>218</v>
      </c>
      <c r="B16" s="199" t="s">
        <v>141</v>
      </c>
      <c r="C16" s="113">
        <v>11.860100376411543</v>
      </c>
      <c r="D16" s="115">
        <v>11343</v>
      </c>
      <c r="E16" s="114">
        <v>11486</v>
      </c>
      <c r="F16" s="114">
        <v>11461</v>
      </c>
      <c r="G16" s="114">
        <v>11274</v>
      </c>
      <c r="H16" s="140">
        <v>11279</v>
      </c>
      <c r="I16" s="115">
        <v>64</v>
      </c>
      <c r="J16" s="116">
        <v>0.56742619026509444</v>
      </c>
      <c r="K16" s="110"/>
      <c r="L16" s="110"/>
      <c r="M16" s="110"/>
      <c r="N16" s="110"/>
      <c r="O16" s="110"/>
    </row>
    <row r="17" spans="1:15" s="110" customFormat="1" ht="24.95" customHeight="1" x14ac:dyDescent="0.2">
      <c r="A17" s="193" t="s">
        <v>219</v>
      </c>
      <c r="B17" s="199" t="s">
        <v>220</v>
      </c>
      <c r="C17" s="113">
        <v>7.7038895859473024</v>
      </c>
      <c r="D17" s="115">
        <v>7368</v>
      </c>
      <c r="E17" s="114">
        <v>7434</v>
      </c>
      <c r="F17" s="114">
        <v>7550</v>
      </c>
      <c r="G17" s="114">
        <v>7394</v>
      </c>
      <c r="H17" s="140">
        <v>7434</v>
      </c>
      <c r="I17" s="115">
        <v>-66</v>
      </c>
      <c r="J17" s="116">
        <v>-0.88781275221953193</v>
      </c>
    </row>
    <row r="18" spans="1:15" s="287" customFormat="1" ht="24.95" customHeight="1" x14ac:dyDescent="0.2">
      <c r="A18" s="201" t="s">
        <v>144</v>
      </c>
      <c r="B18" s="202" t="s">
        <v>145</v>
      </c>
      <c r="C18" s="113">
        <v>3.8184859891258887</v>
      </c>
      <c r="D18" s="115">
        <v>3652</v>
      </c>
      <c r="E18" s="114">
        <v>3650</v>
      </c>
      <c r="F18" s="114">
        <v>3725</v>
      </c>
      <c r="G18" s="114">
        <v>3560</v>
      </c>
      <c r="H18" s="140">
        <v>3553</v>
      </c>
      <c r="I18" s="115">
        <v>99</v>
      </c>
      <c r="J18" s="116">
        <v>2.7863777089783284</v>
      </c>
      <c r="K18" s="110"/>
      <c r="L18" s="110"/>
      <c r="M18" s="110"/>
      <c r="N18" s="110"/>
      <c r="O18" s="110"/>
    </row>
    <row r="19" spans="1:15" s="110" customFormat="1" ht="24.95" customHeight="1" x14ac:dyDescent="0.2">
      <c r="A19" s="193" t="s">
        <v>146</v>
      </c>
      <c r="B19" s="199" t="s">
        <v>147</v>
      </c>
      <c r="C19" s="113">
        <v>16.364491844416563</v>
      </c>
      <c r="D19" s="115">
        <v>15651</v>
      </c>
      <c r="E19" s="114">
        <v>15398</v>
      </c>
      <c r="F19" s="114">
        <v>15036</v>
      </c>
      <c r="G19" s="114">
        <v>14780</v>
      </c>
      <c r="H19" s="140">
        <v>14804</v>
      </c>
      <c r="I19" s="115">
        <v>847</v>
      </c>
      <c r="J19" s="116">
        <v>5.7214266414482573</v>
      </c>
    </row>
    <row r="20" spans="1:15" s="287" customFormat="1" ht="24.95" customHeight="1" x14ac:dyDescent="0.2">
      <c r="A20" s="193" t="s">
        <v>148</v>
      </c>
      <c r="B20" s="199" t="s">
        <v>149</v>
      </c>
      <c r="C20" s="113">
        <v>5.9786700125470515</v>
      </c>
      <c r="D20" s="115">
        <v>5718</v>
      </c>
      <c r="E20" s="114">
        <v>5722</v>
      </c>
      <c r="F20" s="114">
        <v>5659</v>
      </c>
      <c r="G20" s="114">
        <v>5681</v>
      </c>
      <c r="H20" s="140">
        <v>5622</v>
      </c>
      <c r="I20" s="115">
        <v>96</v>
      </c>
      <c r="J20" s="116">
        <v>1.7075773745997866</v>
      </c>
      <c r="K20" s="110"/>
      <c r="L20" s="110"/>
      <c r="M20" s="110"/>
      <c r="N20" s="110"/>
      <c r="O20" s="110"/>
    </row>
    <row r="21" spans="1:15" s="110" customFormat="1" ht="24.95" customHeight="1" x14ac:dyDescent="0.2">
      <c r="A21" s="201" t="s">
        <v>150</v>
      </c>
      <c r="B21" s="202" t="s">
        <v>151</v>
      </c>
      <c r="C21" s="113">
        <v>1.9123797574236721</v>
      </c>
      <c r="D21" s="115">
        <v>1829</v>
      </c>
      <c r="E21" s="114">
        <v>1916</v>
      </c>
      <c r="F21" s="114">
        <v>1942</v>
      </c>
      <c r="G21" s="114">
        <v>1947</v>
      </c>
      <c r="H21" s="140">
        <v>1914</v>
      </c>
      <c r="I21" s="115">
        <v>-85</v>
      </c>
      <c r="J21" s="116">
        <v>-4.4409613375130617</v>
      </c>
    </row>
    <row r="22" spans="1:15" s="110" customFormat="1" ht="24.95" customHeight="1" x14ac:dyDescent="0.2">
      <c r="A22" s="201" t="s">
        <v>152</v>
      </c>
      <c r="B22" s="199" t="s">
        <v>153</v>
      </c>
      <c r="C22" s="113">
        <v>1.3174404015056462</v>
      </c>
      <c r="D22" s="115">
        <v>1260</v>
      </c>
      <c r="E22" s="114">
        <v>1301</v>
      </c>
      <c r="F22" s="114">
        <v>1325</v>
      </c>
      <c r="G22" s="114">
        <v>1223</v>
      </c>
      <c r="H22" s="140">
        <v>1250</v>
      </c>
      <c r="I22" s="115">
        <v>10</v>
      </c>
      <c r="J22" s="116">
        <v>0.8</v>
      </c>
    </row>
    <row r="23" spans="1:15" s="110" customFormat="1" ht="24.95" customHeight="1" x14ac:dyDescent="0.2">
      <c r="A23" s="193" t="s">
        <v>154</v>
      </c>
      <c r="B23" s="199" t="s">
        <v>155</v>
      </c>
      <c r="C23" s="113">
        <v>2.0483061480552069</v>
      </c>
      <c r="D23" s="115">
        <v>1959</v>
      </c>
      <c r="E23" s="114">
        <v>2002</v>
      </c>
      <c r="F23" s="114">
        <v>2031</v>
      </c>
      <c r="G23" s="114">
        <v>1985</v>
      </c>
      <c r="H23" s="140">
        <v>2007</v>
      </c>
      <c r="I23" s="115">
        <v>-48</v>
      </c>
      <c r="J23" s="116">
        <v>-2.391629297458894</v>
      </c>
    </row>
    <row r="24" spans="1:15" s="110" customFormat="1" ht="24.95" customHeight="1" x14ac:dyDescent="0.2">
      <c r="A24" s="193" t="s">
        <v>156</v>
      </c>
      <c r="B24" s="199" t="s">
        <v>221</v>
      </c>
      <c r="C24" s="113">
        <v>5.7779171894604771</v>
      </c>
      <c r="D24" s="115">
        <v>5526</v>
      </c>
      <c r="E24" s="114">
        <v>5588</v>
      </c>
      <c r="F24" s="114">
        <v>5664</v>
      </c>
      <c r="G24" s="114">
        <v>5639</v>
      </c>
      <c r="H24" s="140">
        <v>5722</v>
      </c>
      <c r="I24" s="115">
        <v>-196</v>
      </c>
      <c r="J24" s="116">
        <v>-3.4253757427472911</v>
      </c>
    </row>
    <row r="25" spans="1:15" s="110" customFormat="1" ht="24.95" customHeight="1" x14ac:dyDescent="0.2">
      <c r="A25" s="193" t="s">
        <v>222</v>
      </c>
      <c r="B25" s="204" t="s">
        <v>159</v>
      </c>
      <c r="C25" s="113">
        <v>4.9665411961522379</v>
      </c>
      <c r="D25" s="115">
        <v>4750</v>
      </c>
      <c r="E25" s="114">
        <v>4997</v>
      </c>
      <c r="F25" s="114">
        <v>5292</v>
      </c>
      <c r="G25" s="114">
        <v>5266</v>
      </c>
      <c r="H25" s="140">
        <v>5248</v>
      </c>
      <c r="I25" s="115">
        <v>-498</v>
      </c>
      <c r="J25" s="116">
        <v>-9.4893292682926838</v>
      </c>
    </row>
    <row r="26" spans="1:15" s="110" customFormat="1" ht="24.95" customHeight="1" x14ac:dyDescent="0.2">
      <c r="A26" s="201">
        <v>782.78300000000002</v>
      </c>
      <c r="B26" s="203" t="s">
        <v>160</v>
      </c>
      <c r="C26" s="113">
        <v>2.5282308657465498</v>
      </c>
      <c r="D26" s="115">
        <v>2418</v>
      </c>
      <c r="E26" s="114">
        <v>2554</v>
      </c>
      <c r="F26" s="114">
        <v>2679</v>
      </c>
      <c r="G26" s="114">
        <v>2613</v>
      </c>
      <c r="H26" s="140">
        <v>2554</v>
      </c>
      <c r="I26" s="115">
        <v>-136</v>
      </c>
      <c r="J26" s="116">
        <v>-5.3249804228660924</v>
      </c>
    </row>
    <row r="27" spans="1:15" s="110" customFormat="1" ht="24.95" customHeight="1" x14ac:dyDescent="0.2">
      <c r="A27" s="193" t="s">
        <v>161</v>
      </c>
      <c r="B27" s="199" t="s">
        <v>223</v>
      </c>
      <c r="C27" s="113">
        <v>4.7239648682559601</v>
      </c>
      <c r="D27" s="115">
        <v>4518</v>
      </c>
      <c r="E27" s="114">
        <v>4512</v>
      </c>
      <c r="F27" s="114">
        <v>4487</v>
      </c>
      <c r="G27" s="114">
        <v>4386</v>
      </c>
      <c r="H27" s="140">
        <v>4379</v>
      </c>
      <c r="I27" s="115">
        <v>139</v>
      </c>
      <c r="J27" s="116">
        <v>3.1742406942224251</v>
      </c>
    </row>
    <row r="28" spans="1:15" s="110" customFormat="1" ht="24.95" customHeight="1" x14ac:dyDescent="0.2">
      <c r="A28" s="193" t="s">
        <v>163</v>
      </c>
      <c r="B28" s="199" t="s">
        <v>164</v>
      </c>
      <c r="C28" s="113">
        <v>2.9067335842743622</v>
      </c>
      <c r="D28" s="115">
        <v>2780</v>
      </c>
      <c r="E28" s="114">
        <v>2818</v>
      </c>
      <c r="F28" s="114">
        <v>2766</v>
      </c>
      <c r="G28" s="114">
        <v>2629</v>
      </c>
      <c r="H28" s="140">
        <v>2650</v>
      </c>
      <c r="I28" s="115">
        <v>130</v>
      </c>
      <c r="J28" s="116">
        <v>4.9056603773584904</v>
      </c>
    </row>
    <row r="29" spans="1:15" s="110" customFormat="1" ht="24.95" customHeight="1" x14ac:dyDescent="0.2">
      <c r="A29" s="193">
        <v>86</v>
      </c>
      <c r="B29" s="199" t="s">
        <v>165</v>
      </c>
      <c r="C29" s="113">
        <v>9.1698034295273949</v>
      </c>
      <c r="D29" s="115">
        <v>8770</v>
      </c>
      <c r="E29" s="114">
        <v>8680</v>
      </c>
      <c r="F29" s="114">
        <v>8527</v>
      </c>
      <c r="G29" s="114">
        <v>8320</v>
      </c>
      <c r="H29" s="140">
        <v>8359</v>
      </c>
      <c r="I29" s="115">
        <v>411</v>
      </c>
      <c r="J29" s="116">
        <v>4.9168560832635482</v>
      </c>
    </row>
    <row r="30" spans="1:15" s="110" customFormat="1" ht="24.95" customHeight="1" x14ac:dyDescent="0.2">
      <c r="A30" s="193">
        <v>87.88</v>
      </c>
      <c r="B30" s="204" t="s">
        <v>166</v>
      </c>
      <c r="C30" s="113">
        <v>6.9510664993726472</v>
      </c>
      <c r="D30" s="115">
        <v>6648</v>
      </c>
      <c r="E30" s="114">
        <v>6648</v>
      </c>
      <c r="F30" s="114">
        <v>6586</v>
      </c>
      <c r="G30" s="114">
        <v>6447</v>
      </c>
      <c r="H30" s="140">
        <v>6402</v>
      </c>
      <c r="I30" s="115">
        <v>246</v>
      </c>
      <c r="J30" s="116">
        <v>3.8425492033739457</v>
      </c>
    </row>
    <row r="31" spans="1:15" s="110" customFormat="1" ht="24.95" customHeight="1" x14ac:dyDescent="0.2">
      <c r="A31" s="193" t="s">
        <v>167</v>
      </c>
      <c r="B31" s="199" t="s">
        <v>168</v>
      </c>
      <c r="C31" s="113">
        <v>3.9690506064408195</v>
      </c>
      <c r="D31" s="115">
        <v>3796</v>
      </c>
      <c r="E31" s="114">
        <v>3828</v>
      </c>
      <c r="F31" s="114">
        <v>3804</v>
      </c>
      <c r="G31" s="114">
        <v>3717</v>
      </c>
      <c r="H31" s="140">
        <v>3694</v>
      </c>
      <c r="I31" s="115">
        <v>102</v>
      </c>
      <c r="J31" s="116">
        <v>2.7612344342176502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0.27603513174404015</v>
      </c>
      <c r="D34" s="115">
        <v>264</v>
      </c>
      <c r="E34" s="114">
        <v>231</v>
      </c>
      <c r="F34" s="114">
        <v>431</v>
      </c>
      <c r="G34" s="114">
        <v>424</v>
      </c>
      <c r="H34" s="140">
        <v>270</v>
      </c>
      <c r="I34" s="115">
        <v>-6</v>
      </c>
      <c r="J34" s="116">
        <v>-2.2222222222222223</v>
      </c>
    </row>
    <row r="35" spans="1:10" s="110" customFormat="1" ht="24.95" customHeight="1" x14ac:dyDescent="0.2">
      <c r="A35" s="292" t="s">
        <v>171</v>
      </c>
      <c r="B35" s="293" t="s">
        <v>172</v>
      </c>
      <c r="C35" s="113">
        <v>31.109368465077374</v>
      </c>
      <c r="D35" s="115">
        <v>29753</v>
      </c>
      <c r="E35" s="114">
        <v>29844</v>
      </c>
      <c r="F35" s="114">
        <v>30019</v>
      </c>
      <c r="G35" s="114">
        <v>29358</v>
      </c>
      <c r="H35" s="140">
        <v>29377</v>
      </c>
      <c r="I35" s="115">
        <v>376</v>
      </c>
      <c r="J35" s="116">
        <v>1.2799128569969704</v>
      </c>
    </row>
    <row r="36" spans="1:10" s="110" customFormat="1" ht="24.95" customHeight="1" x14ac:dyDescent="0.2">
      <c r="A36" s="294" t="s">
        <v>173</v>
      </c>
      <c r="B36" s="295" t="s">
        <v>174</v>
      </c>
      <c r="C36" s="125">
        <v>68.614596403178581</v>
      </c>
      <c r="D36" s="143">
        <v>65623</v>
      </c>
      <c r="E36" s="144">
        <v>65964</v>
      </c>
      <c r="F36" s="144">
        <v>65798</v>
      </c>
      <c r="G36" s="144">
        <v>64633</v>
      </c>
      <c r="H36" s="145">
        <v>64605</v>
      </c>
      <c r="I36" s="143">
        <v>1018</v>
      </c>
      <c r="J36" s="146">
        <v>1.5757294327064468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2020-09-25T07:38:20Z</dcterms:created>
  <dcterms:modified xsi:type="dcterms:W3CDTF">2020-09-28T08:07:13Z</dcterms:modified>
</cp:coreProperties>
</file>