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D44" i="24"/>
  <c r="C44" i="24"/>
  <c r="M44" i="24" s="1"/>
  <c r="B44" i="24"/>
  <c r="J44" i="24" s="1"/>
  <c r="M43" i="24"/>
  <c r="L43" i="24"/>
  <c r="I43" i="24"/>
  <c r="H43" i="24"/>
  <c r="G43" i="24"/>
  <c r="F43" i="24"/>
  <c r="E43" i="24"/>
  <c r="D43" i="24"/>
  <c r="C43" i="24"/>
  <c r="B43" i="24"/>
  <c r="K43" i="24" s="1"/>
  <c r="L42" i="24"/>
  <c r="K42" i="24"/>
  <c r="I42" i="24"/>
  <c r="D42" i="24"/>
  <c r="C42" i="24"/>
  <c r="M42" i="24" s="1"/>
  <c r="B42" i="24"/>
  <c r="J42" i="24" s="1"/>
  <c r="M41" i="24"/>
  <c r="L41" i="24"/>
  <c r="I41" i="24"/>
  <c r="H41" i="24"/>
  <c r="G41" i="24"/>
  <c r="F41" i="24"/>
  <c r="E41" i="24"/>
  <c r="D41" i="24"/>
  <c r="C41" i="24"/>
  <c r="B41" i="24"/>
  <c r="K41" i="24" s="1"/>
  <c r="L40" i="24"/>
  <c r="K40" i="24"/>
  <c r="I40" i="24"/>
  <c r="D40" i="24"/>
  <c r="C40" i="24"/>
  <c r="M40" i="24" s="1"/>
  <c r="B40" i="24"/>
  <c r="J40" i="24" s="1"/>
  <c r="M36" i="24"/>
  <c r="L36" i="24"/>
  <c r="K36" i="24"/>
  <c r="J36" i="24"/>
  <c r="I36" i="24"/>
  <c r="H36" i="24"/>
  <c r="G36" i="24"/>
  <c r="F36" i="24"/>
  <c r="E36" i="24"/>
  <c r="D36" i="24"/>
  <c r="K57" i="15"/>
  <c r="L57" i="15" s="1"/>
  <c r="C38" i="24"/>
  <c r="C37" i="24"/>
  <c r="M37" i="24" s="1"/>
  <c r="C35" i="24"/>
  <c r="C34" i="24"/>
  <c r="G34" i="24" s="1"/>
  <c r="C33" i="24"/>
  <c r="C32" i="24"/>
  <c r="C31" i="24"/>
  <c r="C30" i="24"/>
  <c r="C29" i="24"/>
  <c r="C28" i="24"/>
  <c r="G28" i="24" s="1"/>
  <c r="C27" i="24"/>
  <c r="C26" i="24"/>
  <c r="C25" i="24"/>
  <c r="C24" i="24"/>
  <c r="G24" i="24" s="1"/>
  <c r="C23" i="24"/>
  <c r="C22" i="24"/>
  <c r="G22" i="24" s="1"/>
  <c r="C21" i="24"/>
  <c r="C20" i="24"/>
  <c r="C19" i="24"/>
  <c r="C18" i="24"/>
  <c r="G18" i="24" s="1"/>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23" i="24" l="1"/>
  <c r="D23" i="24"/>
  <c r="J23" i="24"/>
  <c r="H23" i="24"/>
  <c r="K23" i="24"/>
  <c r="K26" i="24"/>
  <c r="J26" i="24"/>
  <c r="H26" i="24"/>
  <c r="F26" i="24"/>
  <c r="D26" i="24"/>
  <c r="G7" i="24"/>
  <c r="M7" i="24"/>
  <c r="E7" i="24"/>
  <c r="L7" i="24"/>
  <c r="I7" i="24"/>
  <c r="G9" i="24"/>
  <c r="M9" i="24"/>
  <c r="E9" i="24"/>
  <c r="L9" i="24"/>
  <c r="I9" i="24"/>
  <c r="G17" i="24"/>
  <c r="M17" i="24"/>
  <c r="E17" i="24"/>
  <c r="L17" i="24"/>
  <c r="I17" i="24"/>
  <c r="G33" i="24"/>
  <c r="M33" i="24"/>
  <c r="E33" i="24"/>
  <c r="L33" i="24"/>
  <c r="I33" i="24"/>
  <c r="F17" i="24"/>
  <c r="D17" i="24"/>
  <c r="J17" i="24"/>
  <c r="H17" i="24"/>
  <c r="K17" i="24"/>
  <c r="K20" i="24"/>
  <c r="J20" i="24"/>
  <c r="H20" i="24"/>
  <c r="F20" i="24"/>
  <c r="D20" i="24"/>
  <c r="F33" i="24"/>
  <c r="D33" i="24"/>
  <c r="J33" i="24"/>
  <c r="H33" i="24"/>
  <c r="K33" i="24"/>
  <c r="H37" i="24"/>
  <c r="F37" i="24"/>
  <c r="D37" i="24"/>
  <c r="K37" i="24"/>
  <c r="J37" i="24"/>
  <c r="I8" i="24"/>
  <c r="M8" i="24"/>
  <c r="E8" i="24"/>
  <c r="L8" i="24"/>
  <c r="G8" i="24"/>
  <c r="G27" i="24"/>
  <c r="M27" i="24"/>
  <c r="E27" i="24"/>
  <c r="L27" i="24"/>
  <c r="I27" i="24"/>
  <c r="B14" i="24"/>
  <c r="B6" i="24"/>
  <c r="F27" i="24"/>
  <c r="D27" i="24"/>
  <c r="J27" i="24"/>
  <c r="H27" i="24"/>
  <c r="K27" i="24"/>
  <c r="K30" i="24"/>
  <c r="J30" i="24"/>
  <c r="H30" i="24"/>
  <c r="F30" i="24"/>
  <c r="D30" i="24"/>
  <c r="G21" i="24"/>
  <c r="M21" i="24"/>
  <c r="E21" i="24"/>
  <c r="L21" i="24"/>
  <c r="I21" i="24"/>
  <c r="M38" i="24"/>
  <c r="E38" i="24"/>
  <c r="L38" i="24"/>
  <c r="G38" i="24"/>
  <c r="I38" i="24"/>
  <c r="F21" i="24"/>
  <c r="D21" i="24"/>
  <c r="J21" i="24"/>
  <c r="H21" i="24"/>
  <c r="K21" i="24"/>
  <c r="K24" i="24"/>
  <c r="J24" i="24"/>
  <c r="H24" i="24"/>
  <c r="F24" i="24"/>
  <c r="D24" i="24"/>
  <c r="D38" i="24"/>
  <c r="K38" i="24"/>
  <c r="J38" i="24"/>
  <c r="H38" i="24"/>
  <c r="F38" i="24"/>
  <c r="G15" i="24"/>
  <c r="M15" i="24"/>
  <c r="E15" i="24"/>
  <c r="L15" i="24"/>
  <c r="I15" i="24"/>
  <c r="G31" i="24"/>
  <c r="M31" i="24"/>
  <c r="E31" i="24"/>
  <c r="L31" i="24"/>
  <c r="I31" i="24"/>
  <c r="F15" i="24"/>
  <c r="D15" i="24"/>
  <c r="J15" i="24"/>
  <c r="H15" i="24"/>
  <c r="K15" i="24"/>
  <c r="K18" i="24"/>
  <c r="J18" i="24"/>
  <c r="H18" i="24"/>
  <c r="F18" i="24"/>
  <c r="D18" i="24"/>
  <c r="F31" i="24"/>
  <c r="D31" i="24"/>
  <c r="J31" i="24"/>
  <c r="H31" i="24"/>
  <c r="K31" i="24"/>
  <c r="K34" i="24"/>
  <c r="J34" i="24"/>
  <c r="H34" i="24"/>
  <c r="F34" i="24"/>
  <c r="D34" i="24"/>
  <c r="G25" i="24"/>
  <c r="M25" i="24"/>
  <c r="E25" i="24"/>
  <c r="L25" i="24"/>
  <c r="I25" i="24"/>
  <c r="F25" i="24"/>
  <c r="D25" i="24"/>
  <c r="J25" i="24"/>
  <c r="H25" i="24"/>
  <c r="K25" i="24"/>
  <c r="K28" i="24"/>
  <c r="J28" i="24"/>
  <c r="H28" i="24"/>
  <c r="F28" i="24"/>
  <c r="D28" i="24"/>
  <c r="G19" i="24"/>
  <c r="M19" i="24"/>
  <c r="E19" i="24"/>
  <c r="L19" i="24"/>
  <c r="I19" i="24"/>
  <c r="G35" i="24"/>
  <c r="M35" i="24"/>
  <c r="E35" i="24"/>
  <c r="L35" i="24"/>
  <c r="I35" i="24"/>
  <c r="F7" i="24"/>
  <c r="D7" i="24"/>
  <c r="J7" i="24"/>
  <c r="H7" i="24"/>
  <c r="K7" i="24"/>
  <c r="F19" i="24"/>
  <c r="D19" i="24"/>
  <c r="J19" i="24"/>
  <c r="H19" i="24"/>
  <c r="K19" i="24"/>
  <c r="K22" i="24"/>
  <c r="J22" i="24"/>
  <c r="H22" i="24"/>
  <c r="F22" i="24"/>
  <c r="D22" i="24"/>
  <c r="F35" i="24"/>
  <c r="D35" i="24"/>
  <c r="J35" i="24"/>
  <c r="H35" i="24"/>
  <c r="K35" i="24"/>
  <c r="B45" i="24"/>
  <c r="B39" i="24"/>
  <c r="G29" i="24"/>
  <c r="M29" i="24"/>
  <c r="E29" i="24"/>
  <c r="L29" i="24"/>
  <c r="I29" i="24"/>
  <c r="K8" i="24"/>
  <c r="J8" i="24"/>
  <c r="H8" i="24"/>
  <c r="F8" i="24"/>
  <c r="D8" i="24"/>
  <c r="F9" i="24"/>
  <c r="D9" i="24"/>
  <c r="J9" i="24"/>
  <c r="H9" i="24"/>
  <c r="K9" i="24"/>
  <c r="K16" i="24"/>
  <c r="J16" i="24"/>
  <c r="H16" i="24"/>
  <c r="F16" i="24"/>
  <c r="D16" i="24"/>
  <c r="F29" i="24"/>
  <c r="D29" i="24"/>
  <c r="J29" i="24"/>
  <c r="H29" i="24"/>
  <c r="K29" i="24"/>
  <c r="K32" i="24"/>
  <c r="J32" i="24"/>
  <c r="H32" i="24"/>
  <c r="F32" i="24"/>
  <c r="D32" i="24"/>
  <c r="G23" i="24"/>
  <c r="M23" i="24"/>
  <c r="E23" i="24"/>
  <c r="L23" i="24"/>
  <c r="I23" i="24"/>
  <c r="C14" i="24"/>
  <c r="C6" i="24"/>
  <c r="I22" i="24"/>
  <c r="M22" i="24"/>
  <c r="E22" i="24"/>
  <c r="L22" i="24"/>
  <c r="I30" i="24"/>
  <c r="M30" i="24"/>
  <c r="E30" i="24"/>
  <c r="L30" i="24"/>
  <c r="C45" i="24"/>
  <c r="C39" i="24"/>
  <c r="I20" i="24"/>
  <c r="M20" i="24"/>
  <c r="E20" i="24"/>
  <c r="L20" i="24"/>
  <c r="I28" i="24"/>
  <c r="M28" i="24"/>
  <c r="E28" i="24"/>
  <c r="L28" i="24"/>
  <c r="I37" i="24"/>
  <c r="G37" i="24"/>
  <c r="L37"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G30" i="24"/>
  <c r="I18" i="24"/>
  <c r="M18" i="24"/>
  <c r="E18" i="24"/>
  <c r="L18" i="24"/>
  <c r="I26" i="24"/>
  <c r="M26" i="24"/>
  <c r="E26" i="24"/>
  <c r="L26" i="24"/>
  <c r="I34" i="24"/>
  <c r="M34" i="24"/>
  <c r="E34" i="24"/>
  <c r="L34" i="24"/>
  <c r="G20" i="24"/>
  <c r="G26" i="24"/>
  <c r="I16" i="24"/>
  <c r="M16" i="24"/>
  <c r="E16" i="24"/>
  <c r="L16" i="24"/>
  <c r="I24" i="24"/>
  <c r="M24" i="24"/>
  <c r="E24" i="24"/>
  <c r="L24" i="24"/>
  <c r="I32" i="24"/>
  <c r="M32" i="24"/>
  <c r="E32" i="24"/>
  <c r="L32" i="24"/>
  <c r="G16" i="24"/>
  <c r="G32" i="24"/>
  <c r="E37"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I75" i="24"/>
  <c r="I77" i="24" s="1"/>
  <c r="F40" i="24"/>
  <c r="J41" i="24"/>
  <c r="F42" i="24"/>
  <c r="J43" i="24"/>
  <c r="F44" i="24"/>
  <c r="G40" i="24"/>
  <c r="G42" i="24"/>
  <c r="G44" i="24"/>
  <c r="H40" i="24"/>
  <c r="H42" i="24"/>
  <c r="H44" i="24"/>
  <c r="E40" i="24"/>
  <c r="E42" i="24"/>
  <c r="E44" i="24"/>
  <c r="I14" i="24" l="1"/>
  <c r="M14" i="24"/>
  <c r="E14" i="24"/>
  <c r="L14" i="24"/>
  <c r="G14" i="24"/>
  <c r="I78" i="24"/>
  <c r="I79" i="24"/>
  <c r="J77" i="24"/>
  <c r="H39" i="24"/>
  <c r="F39" i="24"/>
  <c r="D39" i="24"/>
  <c r="K39" i="24"/>
  <c r="J39" i="24"/>
  <c r="K6" i="24"/>
  <c r="J6" i="24"/>
  <c r="H6" i="24"/>
  <c r="F6" i="24"/>
  <c r="D6" i="24"/>
  <c r="I39" i="24"/>
  <c r="G39" i="24"/>
  <c r="L39" i="24"/>
  <c r="M39" i="24"/>
  <c r="E39" i="24"/>
  <c r="H45" i="24"/>
  <c r="F45" i="24"/>
  <c r="D45" i="24"/>
  <c r="K45" i="24"/>
  <c r="J45" i="24"/>
  <c r="K14" i="24"/>
  <c r="J14" i="24"/>
  <c r="H14" i="24"/>
  <c r="F14" i="24"/>
  <c r="D14" i="24"/>
  <c r="I45" i="24"/>
  <c r="G45" i="24"/>
  <c r="L45" i="24"/>
  <c r="M45" i="24"/>
  <c r="E45" i="24"/>
  <c r="K79" i="24"/>
  <c r="K78" i="24"/>
  <c r="I6" i="24"/>
  <c r="M6" i="24"/>
  <c r="E6" i="24"/>
  <c r="L6" i="24"/>
  <c r="G6" i="24"/>
  <c r="J79" i="24" l="1"/>
  <c r="J78" i="24"/>
  <c r="I83" i="24" s="1"/>
  <c r="I82" i="24"/>
  <c r="I81" i="24"/>
</calcChain>
</file>

<file path=xl/sharedStrings.xml><?xml version="1.0" encoding="utf-8"?>
<sst xmlns="http://schemas.openxmlformats.org/spreadsheetml/2006/main" count="1713" uniqueCount="521">
  <si>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</si>
  <si>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</si>
  <si>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</si>
  <si>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</si>
  <si>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</si>
  <si>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</si>
  <si>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</si>
  <si>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</si>
  <si>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</si>
  <si>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</si>
  <si>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</si>
  <si>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</si>
  <si>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</si>
  <si>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Mülheim an der Ruhr, Stadt (05117)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</si>
  <si>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</si>
  <si>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</si>
  <si>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</si>
  <si>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</si>
  <si>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</si>
  <si>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</si>
  <si>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</si>
  <si>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</si>
  <si>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</si>
  <si>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</si>
  <si>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</si>
  <si>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</si>
  <si>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</si>
  <si>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</si>
  <si>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</si>
  <si>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</si>
  <si>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</si>
  <si>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</si>
  <si>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</si>
  <si>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</si>
  <si>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</si>
  <si>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</si>
  <si>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</si>
  <si>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</si>
  <si>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</si>
  <si>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</si>
  <si>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</si>
  <si>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</si>
  <si>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</si>
  <si>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</si>
  <si>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</si>
  <si>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</si>
  <si>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</si>
  <si>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</si>
  <si>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</si>
  <si>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</si>
  <si>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</si>
  <si>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</si>
  <si>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</si>
  <si>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</si>
  <si>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</si>
  <si>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</si>
  <si>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</si>
  <si>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</si>
  <si>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</si>
  <si>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</si>
  <si>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</si>
  <si>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</si>
  <si>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</si>
  <si>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</si>
  <si>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</si>
  <si>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</si>
  <si>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</si>
  <si>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</si>
  <si>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</si>
  <si>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</si>
  <si>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</si>
  <si>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</si>
  <si>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</si>
  <si>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</si>
  <si>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</si>
  <si>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</si>
  <si>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</si>
  <si>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</si>
  <si>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</si>
  <si>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</si>
  <si>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</si>
  <si>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</si>
  <si>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</si>
  <si>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</si>
  <si>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</si>
  <si>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</si>
  <si>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</si>
  <si>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</si>
  <si>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</si>
  <si>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</si>
  <si>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</si>
  <si>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</si>
  <si>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Mülheim an der Ruhr, Stadt (05117);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</si>
  <si>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</si>
  <si>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</si>
  <si>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</si>
  <si>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</si>
  <si>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</si>
  <si>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</si>
  <si>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</si>
  <si>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</si>
  <si>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</si>
  <si>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</si>
  <si>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</si>
  <si>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</si>
  <si>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</si>
  <si>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</si>
  <si>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</si>
  <si>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</si>
  <si>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</si>
  <si>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</si>
  <si>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</si>
  <si>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</si>
  <si>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</si>
  <si>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</si>
  <si>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</si>
  <si>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</si>
  <si>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</si>
  <si>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</si>
  <si>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</si>
  <si>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</si>
  <si>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</si>
  <si>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</si>
  <si>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</si>
  <si>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</si>
  <si>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</si>
  <si>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</si>
  <si>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</si>
  <si>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</si>
  <si>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</si>
  <si>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</si>
  <si>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</si>
  <si>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</si>
  <si>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</si>
  <si>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</si>
  <si>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</si>
  <si>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</si>
  <si>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</si>
  <si>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</si>
  <si>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</si>
  <si>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</si>
  <si>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</si>
  <si>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</si>
  <si>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</si>
  <si>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</si>
  <si>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</si>
  <si>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</si>
  <si>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</si>
  <si>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</si>
  <si>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</si>
  <si>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</si>
  <si>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</si>
  <si>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</si>
  <si>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</si>
  <si>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</si>
  <si>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</si>
  <si>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</si>
  <si>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</si>
  <si>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</si>
  <si>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</si>
  <si>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</si>
  <si>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</si>
  <si>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</si>
  <si>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</si>
  <si>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</si>
  <si>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</si>
  <si>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</si>
  <si>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</si>
  <si>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</si>
  <si>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</si>
  <si>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</si>
  <si>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</si>
  <si>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</si>
  <si>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</si>
  <si>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</si>
  <si>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</si>
  <si>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</si>
  <si>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</si>
  <si>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</si>
  <si>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</si>
  <si>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</si>
  <si>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</si>
  <si>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</si>
  <si>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Mülheim an der Ruhr, Stadt (05117)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</si>
  <si>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</si>
  <si>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</si>
  <si>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</si>
  <si>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</si>
  <si>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</si>
  <si>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</si>
  <si>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</si>
  <si>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</si>
  <si>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</si>
  <si>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</si>
  <si>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</si>
  <si>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</si>
  <si>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</si>
  <si>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</si>
  <si>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</si>
  <si>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</si>
  <si>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</si>
  <si>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</si>
  <si>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</si>
  <si>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</si>
  <si>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</si>
  <si>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</si>
  <si>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</si>
  <si>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</si>
  <si>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</si>
  <si>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</si>
  <si>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</si>
  <si>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</si>
  <si>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</si>
  <si>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</si>
  <si>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</si>
  <si>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</si>
  <si>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</si>
  <si>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</si>
  <si>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</si>
  <si>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</si>
  <si>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</si>
  <si>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</si>
  <si>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</si>
  <si>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</si>
  <si>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</si>
  <si>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</si>
  <si>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</si>
  <si>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</si>
  <si>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</si>
  <si>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</si>
  <si>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</si>
  <si>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</si>
  <si>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</si>
  <si>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</si>
  <si>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</si>
  <si>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</si>
  <si>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</si>
  <si>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</si>
  <si>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</si>
  <si>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</si>
  <si>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</si>
  <si>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</si>
  <si>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</si>
  <si>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</si>
  <si>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</si>
  <si>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</si>
  <si>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</si>
  <si>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</si>
  <si>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</si>
  <si>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</si>
  <si>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</si>
  <si>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</si>
  <si>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</si>
  <si>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</si>
  <si>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</si>
  <si>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</si>
  <si>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</si>
  <si>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</si>
  <si>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</si>
  <si>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</si>
  <si>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</si>
  <si>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</si>
  <si>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</si>
  <si>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</si>
  <si>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</si>
  <si>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</si>
  <si>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</si>
  <si>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</si>
  <si>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</si>
  <si>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</si>
  <si>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</si>
  <si>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</si>
  <si>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</si>
  <si>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</si>
  <si>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</si>
  <si>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</si>
  <si>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</si>
  <si>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</si>
  <si>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</si>
  <si>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</si>
  <si>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</si>
  <si>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</si>
  <si>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</si>
  <si>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</si>
  <si>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</si>
  <si>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</si>
  <si>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</si>
  <si>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</si>
  <si>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</si>
  <si>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</si>
  <si>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</si>
  <si>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</si>
  <si>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</si>
  <si>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</si>
  <si>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</si>
  <si>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</si>
  <si>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</si>
  <si>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</si>
  <si>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</si>
  <si>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</si>
  <si>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</si>
  <si>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</si>
  <si>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</si>
  <si>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</si>
  <si>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</si>
  <si>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</si>
  <si>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</si>
  <si>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</si>
  <si>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</si>
  <si>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</si>
  <si>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</si>
  <si>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</si>
  <si>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</si>
  <si>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</si>
  <si>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</si>
  <si>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</si>
  <si>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</si>
  <si>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</si>
  <si>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</si>
  <si>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</si>
  <si>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</si>
  <si>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</si>
  <si>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</si>
  <si>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</si>
  <si>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</si>
  <si>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</si>
  <si>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</si>
  <si>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</si>
  <si>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</si>
  <si>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</si>
  <si>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</si>
  <si>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</si>
  <si>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</si>
  <si>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</si>
  <si>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</si>
  <si>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</si>
  <si>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</si>
  <si>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</si>
  <si>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</si>
  <si>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</si>
  <si>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</si>
  <si>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</si>
  <si>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</si>
  <si>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</si>
  <si>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</si>
  <si>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</si>
  <si>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</si>
  <si>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</si>
  <si>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</si>
  <si>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</si>
  <si>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</si>
  <si>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</si>
  <si>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</si>
  <si>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</si>
  <si>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</si>
  <si>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</si>
  <si>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</si>
  <si>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</si>
  <si>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</si>
  <si>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</si>
  <si>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</si>
  <si>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</si>
  <si>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</si>
  <si>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</si>
  <si>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</si>
  <si>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</si>
  <si>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</si>
  <si>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</si>
  <si>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</si>
  <si>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</si>
  <si>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</si>
  <si>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</si>
  <si>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</si>
  <si>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Mülheim an der Ruhr, Stadt (05117);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</si>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</sst>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{4429326B-2442-4979-B54B-97735A97815D}</c15:txfldGUID>
                      <c15:f>Daten_Diagramme!$D$6</c15:f>
                      <c15:dlblFieldTableCache>
                        <c:ptCount val="1"/>
                        <c:pt idx="0">
                          <c:v>0.2</c:v>
                        </c:pt>
                      </c15:dlblFieldTableCache>
                    </c15:dlblFTEntry>
                  </c15:dlblFieldTable>
                  <c15:showDataLabelsRange val="0"/>
                </c:ext>
                <c:ext xmlns:c16="http://schemas.microsoft.com/office/drawing/2014/chart" uri="{C3380CC4-5D6E-409C-BE32-E72D297353CC}">
                  <c16:uniqueId val="{00000000-650E-404F-9A06-ACCA6DB9711C}"/>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{976293E4-FB20-40D0-BE4C-0BBACE0FC54E}</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650E-404F-9A06-ACCA6DB9711C}"/>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{1FF2D1D0-283A-4B34-AE18-B6ABF1721BBC}</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650E-404F-9A06-ACCA6DB9711C}"/>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{B8C1AD29-05A8-4E08-BCC5-9A0A6529F824}</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650E-404F-9A06-ACCA6DB9711C}"/>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0.24537815126050419</c:v>
                </c:pt>
                <c:pt idx="1">
                  <c:v>1.3225681822425275</c:v>
                </c:pt>
                <c:pt idx="2">
                  <c:v>1.1186464311118853</c:v>
                </c:pt>
                <c:pt idx="3">
                  <c:v>1.0875687030768</c:v>
                </c:pt>
              </c:numCache>
            </c:numRef>
          </c:val>
          <c:extLst>
            <c:ext xmlns:c16="http://schemas.microsoft.com/office/drawing/2014/chart" uri="{C3380CC4-5D6E-409C-BE32-E72D297353CC}">
              <c16:uniqueId val="{00000004-650E-404F-9A06-ACCA6DB9711C}"/>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{4C5D931C-6124-439D-A67E-9245CDE427D6}</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650E-404F-9A06-ACCA6DB9711C}"/>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{5AA3D928-9A4A-4B07-9FAE-75C34EEDE023}</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650E-404F-9A06-ACCA6DB9711C}"/>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{22876098-357D-4E4F-AD80-45F122620068}</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650E-404F-9A06-ACCA6DB9711C}"/>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{3648024D-E00B-43B0-8A90-34AB29A7568A}</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650E-404F-9A06-ACCA6DB9711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650E-404F-9A06-ACCA6DB9711C}"/>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50E-404F-9A06-ACCA6DB9711C}"/>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{CF2C882D-7F25-4F00-B742-C040649CDCBC}</c15:txfldGUID>
                      <c15:f>Daten_Diagramme!$E$6</c15:f>
                      <c15:dlblFieldTableCache>
                        <c:ptCount val="1"/>
                        <c:pt idx="0">
                          <c:v>-4.1</c:v>
                        </c:pt>
                      </c15:dlblFieldTableCache>
                    </c15:dlblFTEntry>
                  </c15:dlblFieldTable>
                  <c15:showDataLabelsRange val="0"/>
                </c:ext>
                <c:ext xmlns:c16="http://schemas.microsoft.com/office/drawing/2014/chart" uri="{C3380CC4-5D6E-409C-BE32-E72D297353CC}">
                  <c16:uniqueId val="{00000000-6A99-44D9-9C08-6483B4C79042}"/>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{BA0B87AD-6986-4996-894A-7BB40C3A9FD0}</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6A99-44D9-9C08-6483B4C79042}"/>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{3792F8A7-65C9-4F0F-A7F1-5F5FBCFC5E67}</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6A99-44D9-9C08-6483B4C79042}"/>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{C1DF487E-4B35-4B02-B0BA-41B85BBC2CB0}</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6A99-44D9-9C08-6483B4C7904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-4.0830945558739256</c:v>
                </c:pt>
                <c:pt idx="1">
                  <c:v>-3.156552267354261</c:v>
                </c:pt>
                <c:pt idx="2">
                  <c:v>-2.7637010795899166</c:v>
                </c:pt>
                <c:pt idx="3">
                  <c:v>-2.8655893304673015</c:v>
                </c:pt>
              </c:numCache>
            </c:numRef>
          </c:val>
          <c:extLst>
            <c:ext xmlns:c16="http://schemas.microsoft.com/office/drawing/2014/chart" uri="{C3380CC4-5D6E-409C-BE32-E72D297353CC}">
              <c16:uniqueId val="{00000004-6A99-44D9-9C08-6483B4C79042}"/>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{2F1F8BC5-0ACF-48EF-A526-791022F0A6E3}</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6A99-44D9-9C08-6483B4C79042}"/>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{796D6DCA-98D6-4220-B0E1-90A020CA3E90}</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6A99-44D9-9C08-6483B4C79042}"/>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{CCC55FEC-56B0-4FAE-B648-CDD070603E25}</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6A99-44D9-9C08-6483B4C79042}"/>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{0F4FE179-839E-4EF8-B290-1AD48204FBBC}</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6A99-44D9-9C08-6483B4C7904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6A99-44D9-9C08-6483B4C79042}"/>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A99-44D9-9C08-6483B4C79042}"/>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{E58EFDA8-2081-46F7-8A10-EC13268BA174}</c15:txfldGUID>
                      <c15:f>Daten_Diagramme!$D$14</c15:f>
                      <c15:dlblFieldTableCache>
                        <c:ptCount val="1"/>
                        <c:pt idx="0">
                          <c:v>0.2</c:v>
                        </c:pt>
                      </c15:dlblFieldTableCache>
                    </c15:dlblFTEntry>
                  </c15:dlblFieldTable>
                  <c15:showDataLabelsRange val="0"/>
                </c:ext>
                <c:ext xmlns:c16="http://schemas.microsoft.com/office/drawing/2014/chart" uri="{C3380CC4-5D6E-409C-BE32-E72D297353CC}">
                  <c16:uniqueId val="{00000000-E403-4EC0-A724-3299B3E1CDBF}"/>
                </c:ext>
              </c:extLst>
            </c:dLbl>
            <c:dLbl>
              <c:idx val="1"/>
              <c:tx>
                <c:strRef>
                  <c:f>Daten_Diagramme!$D$15</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{BF076233-933D-465A-B8E5-6E7B177E5225}</c15:txfldGUID>
                      <c15:f>Daten_Diagramme!$D$15</c15:f>
                      <c15:dlblFieldTableCache>
                        <c:ptCount val="1"/>
                        <c:pt idx="0">
                          <c:v>-4.0</c:v>
                        </c:pt>
                      </c15:dlblFieldTableCache>
                    </c15:dlblFTEntry>
                  </c15:dlblFieldTable>
                  <c15:showDataLabelsRange val="0"/>
                </c:ext>
                <c:ext xmlns:c16="http://schemas.microsoft.com/office/drawing/2014/chart" uri="{C3380CC4-5D6E-409C-BE32-E72D297353CC}">
                  <c16:uniqueId val="{00000001-E403-4EC0-A724-3299B3E1CDBF}"/>
                </c:ext>
              </c:extLst>
            </c:dLbl>
            <c:dLbl>
              <c:idx val="2"/>
              <c:tx>
                <c:strRef>
                  <c:f>Daten_Diagramme!$D$16</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{D013F30B-BA71-4FE6-9A26-50AE95AF2D3C}</c15:txfldGUID>
                      <c15:f>Daten_Diagramme!$D$16</c15:f>
                      <c15:dlblFieldTableCache>
                        <c:ptCount val="1"/>
                        <c:pt idx="0">
                          <c:v>.X</c:v>
                        </c:pt>
                      </c15:dlblFieldTableCache>
                    </c15:dlblFTEntry>
                  </c15:dlblFieldTable>
                  <c15:showDataLabelsRange val="0"/>
                </c:ext>
                <c:ext xmlns:c16="http://schemas.microsoft.com/office/drawing/2014/chart" uri="{C3380CC4-5D6E-409C-BE32-E72D297353CC}">
                  <c16:uniqueId val="{00000002-E403-4EC0-A724-3299B3E1CDBF}"/>
                </c:ext>
              </c:extLst>
            </c:dLbl>
            <c:dLbl>
              <c:idx val="3"/>
              <c:tx>
                <c:strRef>
                  <c:f>Daten_Diagramme!$D$17</c:f>
                  <c:strCache>
                    <c:ptCount val="1"/>
                    <c:pt idx="0">
                      <c:v>-37.2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{63E4A19C-DCE3-4E5C-861E-C7CE69D58278}</c15:txfldGUID>
                      <c15:f>Daten_Diagramme!$D$17</c15:f>
                      <c15:dlblFieldTableCache>
                        <c:ptCount val="1"/>
                        <c:pt idx="0">
                          <c:v>-37.2</c:v>
                        </c:pt>
                      </c15:dlblFieldTableCache>
                    </c15:dlblFTEntry>
                  </c15:dlblFieldTable>
                  <c15:showDataLabelsRange val="0"/>
                </c:ext>
                <c:ext xmlns:c16="http://schemas.microsoft.com/office/drawing/2014/chart" uri="{C3380CC4-5D6E-409C-BE32-E72D297353CC}">
                  <c16:uniqueId val="{00000003-E403-4EC0-A724-3299B3E1CDBF}"/>
                </c:ext>
              </c:extLst>
            </c:dLbl>
            <c:dLbl>
              <c:idx val="4"/>
              <c:tx>
                <c:strRef>
                  <c:f>Daten_Diagramme!$D$18</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{2D21A8EB-96FB-4D70-8FB4-24863B5ED181}</c15:txfldGUID>
                      <c15:f>Daten_Diagramme!$D$18</c15:f>
                      <c15:dlblFieldTableCache>
                        <c:ptCount val="1"/>
                        <c:pt idx="0">
                          <c:v>-2.2</c:v>
                        </c:pt>
                      </c15:dlblFieldTableCache>
                    </c15:dlblFTEntry>
                  </c15:dlblFieldTable>
                  <c15:showDataLabelsRange val="0"/>
                </c:ext>
                <c:ext xmlns:c16="http://schemas.microsoft.com/office/drawing/2014/chart" uri="{C3380CC4-5D6E-409C-BE32-E72D297353CC}">
                  <c16:uniqueId val="{00000004-E403-4EC0-A724-3299B3E1CDBF}"/>
                </c:ext>
              </c:extLst>
            </c:dLbl>
            <c:dLbl>
              <c:idx val="5"/>
              <c:tx>
                <c:strRef>
                  <c:f>Daten_Diagramme!$D$19</c:f>
                  <c:strCache>
                    <c:ptCount val="1"/>
                    <c:pt idx="0">
                      <c:v>-42.9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{F4526BF8-3A8D-4039-9299-A6370715020B}</c15:txfldGUID>
                      <c15:f>Daten_Diagramme!$D$19</c15:f>
                      <c15:dlblFieldTableCache>
                        <c:ptCount val="1"/>
                        <c:pt idx="0">
                          <c:v>-42.9</c:v>
                        </c:pt>
                      </c15:dlblFieldTableCache>
                    </c15:dlblFTEntry>
                  </c15:dlblFieldTable>
                  <c15:showDataLabelsRange val="0"/>
                </c:ext>
                <c:ext xmlns:c16="http://schemas.microsoft.com/office/drawing/2014/chart" uri="{C3380CC4-5D6E-409C-BE32-E72D297353CC}">
                  <c16:uniqueId val="{00000005-E403-4EC0-A724-3299B3E1CDBF}"/>
                </c:ext>
              </c:extLst>
            </c:dLbl>
            <c:dLbl>
              <c:idx val="6"/>
              <c:tx>
                <c:strRef>
                  <c:f>Daten_Diagramme!$D$20</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{F35D9FA2-BCFA-45E4-96B6-7A470523181A}</c15:txfldGUID>
                      <c15:f>Daten_Diagramme!$D$20</c15:f>
                      <c15:dlblFieldTableCache>
                        <c:ptCount val="1"/>
                        <c:pt idx="0">
                          <c:v>-0.7</c:v>
                        </c:pt>
                      </c15:dlblFieldTableCache>
                    </c15:dlblFTEntry>
                  </c15:dlblFieldTable>
                  <c15:showDataLabelsRange val="0"/>
                </c:ext>
                <c:ext xmlns:c16="http://schemas.microsoft.com/office/drawing/2014/chart" uri="{C3380CC4-5D6E-409C-BE32-E72D297353CC}">
                  <c16:uniqueId val="{00000006-E403-4EC0-A724-3299B3E1CDBF}"/>
                </c:ext>
              </c:extLst>
            </c:dLbl>
            <c:dLbl>
              <c:idx val="7"/>
              <c:tx>
                <c:strRef>
                  <c:f>Daten_Diagramme!$D$21</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{045FB97E-DD6E-407F-823C-2BCC97B9A2C9}</c15:txfldGUID>
                      <c15:f>Daten_Diagramme!$D$21</c15:f>
                      <c15:dlblFieldTableCache>
                        <c:ptCount val="1"/>
                        <c:pt idx="0">
                          <c:v>-2.6</c:v>
                        </c:pt>
                      </c15:dlblFieldTableCache>
                    </c15:dlblFTEntry>
                  </c15:dlblFieldTable>
                  <c15:showDataLabelsRange val="0"/>
                </c:ext>
                <c:ext xmlns:c16="http://schemas.microsoft.com/office/drawing/2014/chart" uri="{C3380CC4-5D6E-409C-BE32-E72D297353CC}">
                  <c16:uniqueId val="{00000007-E403-4EC0-A724-3299B3E1CDBF}"/>
                </c:ext>
              </c:extLst>
            </c:dLbl>
            <c:dLbl>
              <c:idx val="8"/>
              <c:tx>
                <c:strRef>
                  <c:f>Daten_Diagramme!$D$22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{159865E5-196B-43EC-8FB7-AAE1BBC86D20}</c15:txfldGUID>
                      <c15:f>Daten_Diagramme!$D$22</c15:f>
                      <c15:dlblFieldTableCache>
                        <c:ptCount val="1"/>
                        <c:pt idx="0">
                          <c:v>-1.0</c:v>
                        </c:pt>
                      </c15:dlblFieldTableCache>
                    </c15:dlblFTEntry>
                  </c15:dlblFieldTable>
                  <c15:showDataLabelsRange val="0"/>
                </c:ext>
                <c:ext xmlns:c16="http://schemas.microsoft.com/office/drawing/2014/chart" uri="{C3380CC4-5D6E-409C-BE32-E72D297353CC}">
                  <c16:uniqueId val="{00000008-E403-4EC0-A724-3299B3E1CDBF}"/>
                </c:ext>
              </c:extLst>
            </c:dLbl>
            <c:dLbl>
              <c:idx val="9"/>
              <c:tx>
                <c:strRef>
                  <c:f>Daten_Diagramme!$D$23</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{A3DE494B-99C5-4829-A682-8F1A5342D6D8}</c15:txfldGUID>
                      <c15:f>Daten_Diagramme!$D$23</c15:f>
                      <c15:dlblFieldTableCache>
                        <c:ptCount val="1"/>
                        <c:pt idx="0">
                          <c:v>3.5</c:v>
                        </c:pt>
                      </c15:dlblFieldTableCache>
                    </c15:dlblFTEntry>
                  </c15:dlblFieldTable>
                  <c15:showDataLabelsRange val="0"/>
                </c:ext>
                <c:ext xmlns:c16="http://schemas.microsoft.com/office/drawing/2014/chart" uri="{C3380CC4-5D6E-409C-BE32-E72D297353CC}">
                  <c16:uniqueId val="{00000009-E403-4EC0-A724-3299B3E1CDBF}"/>
                </c:ext>
              </c:extLst>
            </c:dLbl>
            <c:dLbl>
              <c:idx val="10"/>
              <c:tx>
                <c:strRef>
                  <c:f>Daten_Diagramme!$D$24</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{F44F3856-3CF3-4840-8CD3-8DC4A20B1D52}</c15:txfldGUID>
                      <c15:f>Daten_Diagramme!$D$24</c15:f>
                      <c15:dlblFieldTableCache>
                        <c:ptCount val="1"/>
                        <c:pt idx="0">
                          <c:v>-4.1</c:v>
                        </c:pt>
                      </c15:dlblFieldTableCache>
                    </c15:dlblFTEntry>
                  </c15:dlblFieldTable>
                  <c15:showDataLabelsRange val="0"/>
                </c:ext>
                <c:ext xmlns:c16="http://schemas.microsoft.com/office/drawing/2014/chart" uri="{C3380CC4-5D6E-409C-BE32-E72D297353CC}">
                  <c16:uniqueId val="{0000000A-E403-4EC0-A724-3299B3E1CDBF}"/>
                </c:ext>
              </c:extLst>
            </c:dLbl>
            <c:dLbl>
              <c:idx val="11"/>
              <c:tx>
                <c:strRef>
                  <c:f>Daten_Diagramme!$D$25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{ACC2B9FE-876A-463C-9BD8-7C610E36A875}</c15:txfldGUID>
                      <c15:f>Daten_Diagramme!$D$25</c15:f>
                      <c15:dlblFieldTableCache>
                        <c:ptCount val="1"/>
                        <c:pt idx="0">
                          <c:v>2.0</c:v>
                        </c:pt>
                      </c15:dlblFieldTableCache>
                    </c15:dlblFTEntry>
                  </c15:dlblFieldTable>
                  <c15:showDataLabelsRange val="0"/>
                </c:ext>
                <c:ext xmlns:c16="http://schemas.microsoft.com/office/drawing/2014/chart" uri="{C3380CC4-5D6E-409C-BE32-E72D297353CC}">
                  <c16:uniqueId val="{0000000B-E403-4EC0-A724-3299B3E1CDBF}"/>
                </c:ext>
              </c:extLst>
            </c:dLbl>
            <c:dLbl>
              <c:idx val="12"/>
              <c:tx>
                <c:strRef>
                  <c:f>Daten_Diagramme!$D$26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{B8E9467C-DD7D-47F0-A8B2-573909AD6EDE}</c15:txfldGUID>
                      <c15:f>Daten_Diagramme!$D$26</c15:f>
                      <c15:dlblFieldTableCache>
                        <c:ptCount val="1"/>
                        <c:pt idx="0">
                          <c:v>0.0</c:v>
                        </c:pt>
                      </c15:dlblFieldTableCache>
                    </c15:dlblFTEntry>
                  </c15:dlblFieldTable>
                  <c15:showDataLabelsRange val="0"/>
                </c:ext>
                <c:ext xmlns:c16="http://schemas.microsoft.com/office/drawing/2014/chart" uri="{C3380CC4-5D6E-409C-BE32-E72D297353CC}">
                  <c16:uniqueId val="{0000000C-E403-4EC0-A724-3299B3E1CDBF}"/>
                </c:ext>
              </c:extLst>
            </c:dLbl>
            <c:dLbl>
              <c:idx val="13"/>
              <c:tx>
                <c:strRef>
                  <c:f>Daten_Diagramme!$D$27</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{DAF7208B-7C82-4E17-8233-D59B6BBC6118}</c15:txfldGUID>
                      <c15:f>Daten_Diagramme!$D$27</c15:f>
                      <c15:dlblFieldTableCache>
                        <c:ptCount val="1"/>
                        <c:pt idx="0">
                          <c:v>4.2</c:v>
                        </c:pt>
                      </c15:dlblFieldTableCache>
                    </c15:dlblFTEntry>
                  </c15:dlblFieldTable>
                  <c15:showDataLabelsRange val="0"/>
                </c:ext>
                <c:ext xmlns:c16="http://schemas.microsoft.com/office/drawing/2014/chart" uri="{C3380CC4-5D6E-409C-BE32-E72D297353CC}">
                  <c16:uniqueId val="{0000000D-E403-4EC0-A724-3299B3E1CDBF}"/>
                </c:ext>
              </c:extLst>
            </c:dLbl>
            <c:dLbl>
              <c:idx val="14"/>
              <c:tx>
                <c:strRef>
                  <c:f>Daten_Diagramme!$D$28</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{601C3C83-0D77-4FB7-BF65-9AFE8EA73350}</c15:txfldGUID>
                      <c15:f>Daten_Diagramme!$D$28</c15:f>
                      <c15:dlblFieldTableCache>
                        <c:ptCount val="1"/>
                        <c:pt idx="0">
                          <c:v>7.5</c:v>
                        </c:pt>
                      </c15:dlblFieldTableCache>
                    </c15:dlblFTEntry>
                  </c15:dlblFieldTable>
                  <c15:showDataLabelsRange val="0"/>
                </c:ext>
                <c:ext xmlns:c16="http://schemas.microsoft.com/office/drawing/2014/chart" uri="{C3380CC4-5D6E-409C-BE32-E72D297353CC}">
                  <c16:uniqueId val="{0000000E-E403-4EC0-A724-3299B3E1CDBF}"/>
                </c:ext>
              </c:extLst>
            </c:dLbl>
            <c:dLbl>
              <c:idx val="15"/>
              <c:tx>
                <c:strRef>
                  <c:f>Daten_Diagramme!$D$29</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{A40C759D-0A86-4B3B-A77A-B13AE9B33129}</c15:txfldGUID>
                      <c15:f>Daten_Diagramme!$D$29</c15:f>
                      <c15:dlblFieldTableCache>
                        <c:ptCount val="1"/>
                        <c:pt idx="0">
                          <c:v>-2.6</c:v>
                        </c:pt>
                      </c15:dlblFieldTableCache>
                    </c15:dlblFTEntry>
                  </c15:dlblFieldTable>
                  <c15:showDataLabelsRange val="0"/>
                </c:ext>
                <c:ext xmlns:c16="http://schemas.microsoft.com/office/drawing/2014/chart" uri="{C3380CC4-5D6E-409C-BE32-E72D297353CC}">
                  <c16:uniqueId val="{0000000F-E403-4EC0-A724-3299B3E1CDBF}"/>
                </c:ext>
              </c:extLst>
            </c:dLbl>
            <c:dLbl>
              <c:idx val="16"/>
              <c:tx>
                <c:strRef>
                  <c:f>Daten_Diagramme!$D$30</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{F77C34CD-C4F4-4E99-8F1A-8776B8D358BE}</c15:txfldGUID>
                      <c15:f>Daten_Diagramme!$D$30</c15:f>
                      <c15:dlblFieldTableCache>
                        <c:ptCount val="1"/>
                        <c:pt idx="0">
                          <c:v>0.3</c:v>
                        </c:pt>
                      </c15:dlblFieldTableCache>
                    </c15:dlblFTEntry>
                  </c15:dlblFieldTable>
                  <c15:showDataLabelsRange val="0"/>
                </c:ext>
                <c:ext xmlns:c16="http://schemas.microsoft.com/office/drawing/2014/chart" uri="{C3380CC4-5D6E-409C-BE32-E72D297353CC}">
                  <c16:uniqueId val="{00000010-E403-4EC0-A724-3299B3E1CDBF}"/>
                </c:ext>
              </c:extLst>
            </c:dLbl>
            <c:dLbl>
              <c:idx val="17"/>
              <c:tx>
                <c:strRef>
                  <c:f>Daten_Diagramme!$D$31</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{57430FCE-9117-4DDC-ADA6-BBB3CE7212D1}</c15:txfldGUID>
                      <c15:f>Daten_Diagramme!$D$31</c15:f>
                      <c15:dlblFieldTableCache>
                        <c:ptCount val="1"/>
                        <c:pt idx="0">
                          <c:v>9.0</c:v>
                        </c:pt>
                      </c15:dlblFieldTableCache>
                    </c15:dlblFTEntry>
                  </c15:dlblFieldTable>
                  <c15:showDataLabelsRange val="0"/>
                </c:ext>
                <c:ext xmlns:c16="http://schemas.microsoft.com/office/drawing/2014/chart" uri="{C3380CC4-5D6E-409C-BE32-E72D297353CC}">
                  <c16:uniqueId val="{00000011-E403-4EC0-A724-3299B3E1CDBF}"/>
                </c:ext>
              </c:extLst>
            </c:dLbl>
            <c:dLbl>
              <c:idx val="18"/>
              <c:tx>
                <c:strRef>
                  <c:f>Daten_Diagramme!$D$32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{94409D8D-B51C-4002-9A21-C0F20067CCBF}</c15:txfldGUID>
                      <c15:f>Daten_Diagramme!$D$32</c15:f>
                      <c15:dlblFieldTableCache>
                        <c:ptCount val="1"/>
                        <c:pt idx="0">
                          <c:v>1.4</c:v>
                        </c:pt>
                      </c15:dlblFieldTableCache>
                    </c15:dlblFTEntry>
                  </c15:dlblFieldTable>
                  <c15:showDataLabelsRange val="0"/>
                </c:ext>
                <c:ext xmlns:c16="http://schemas.microsoft.com/office/drawing/2014/chart" uri="{C3380CC4-5D6E-409C-BE32-E72D297353CC}">
                  <c16:uniqueId val="{00000012-E403-4EC0-A724-3299B3E1CDBF}"/>
                </c:ext>
              </c:extLst>
            </c:dLbl>
            <c:dLbl>
              <c:idx val="19"/>
              <c:tx>
                <c:strRef>
                  <c:f>Daten_Diagramme!$D$33</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{99AADF32-35ED-47E9-9920-4350056EC828}</c15:txfldGUID>
                      <c15:f>Daten_Diagramme!$D$33</c15:f>
                      <c15:dlblFieldTableCache>
                        <c:ptCount val="1"/>
                        <c:pt idx="0">
                          <c:v>4.3</c:v>
                        </c:pt>
                      </c15:dlblFieldTableCache>
                    </c15:dlblFTEntry>
                  </c15:dlblFieldTable>
                  <c15:showDataLabelsRange val="0"/>
                </c:ext>
                <c:ext xmlns:c16="http://schemas.microsoft.com/office/drawing/2014/chart" uri="{C3380CC4-5D6E-409C-BE32-E72D297353CC}">
                  <c16:uniqueId val="{00000013-E403-4EC0-A724-3299B3E1CDBF}"/>
                </c:ext>
              </c:extLst>
            </c:dLbl>
            <c:dLbl>
              <c:idx val="20"/>
              <c:tx>
                <c:strRef>
                  <c:f>Daten_Diagramme!$D$34</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{956CE3CD-718C-416E-9D02-00EA1A813A01}</c15:txfldGUID>
                      <c15:f>Daten_Diagramme!$D$34</c15:f>
                      <c15:dlblFieldTableCache>
                        <c:ptCount val="1"/>
                        <c:pt idx="0">
                          <c:v>3.5</c:v>
                        </c:pt>
                      </c15:dlblFieldTableCache>
                    </c15:dlblFTEntry>
                  </c15:dlblFieldTable>
                  <c15:showDataLabelsRange val="0"/>
                </c:ext>
                <c:ext xmlns:c16="http://schemas.microsoft.com/office/drawing/2014/chart" uri="{C3380CC4-5D6E-409C-BE32-E72D297353CC}">
                  <c16:uniqueId val="{00000014-E403-4EC0-A724-3299B3E1CDBF}"/>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{342296D1-7DB3-46BA-B6CB-00B0B95DAE76}</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E403-4EC0-A724-3299B3E1CDBF}"/>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{98FBE142-D1E5-4343-BF47-A8A6DF5F8083}</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E403-4EC0-A724-3299B3E1CDBF}"/>
                </c:ext>
              </c:extLst>
            </c:dLbl>
            <c:dLbl>
              <c:idx val="23"/>
              <c:tx>
                <c:strRef>
                  <c:f>Daten_Diagramme!$D$37</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{42B0F3BA-D6A1-4DCE-A8D8-1BF17C4299D1}</c15:txfldGUID>
                      <c15:f>Daten_Diagramme!$D$37</c15:f>
                      <c15:dlblFieldTableCache>
                        <c:ptCount val="1"/>
                        <c:pt idx="0">
                          <c:v>-4.0</c:v>
                        </c:pt>
                      </c15:dlblFieldTableCache>
                    </c15:dlblFTEntry>
                  </c15:dlblFieldTable>
                  <c15:showDataLabelsRange val="0"/>
                </c:ext>
                <c:ext xmlns:c16="http://schemas.microsoft.com/office/drawing/2014/chart" uri="{C3380CC4-5D6E-409C-BE32-E72D297353CC}">
                  <c16:uniqueId val="{00000017-E403-4EC0-A724-3299B3E1CDBF}"/>
                </c:ext>
              </c:extLst>
            </c:dLbl>
            <c:dLbl>
              <c:idx val="24"/>
              <c:layout>
                <c:manualLayout>
                  <c:x val="4.7769028871392123E-3"/>
                  <c:y val="-4.6876052205785108E-5"/>
                </c:manualLayout>
              </c:layout>
              <c:tx>
                <c:strRef>
                  <c:f>Daten_Diagramme!$D$38</c:f>
                  <c:strCache>
                    <c:ptCount val="1"/>
                    <c:pt idx="0">
                      <c:v>-4.3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{CA8F3FC5-D4BB-46E9-9C20-5E183A72AFD8}</c15:txfldGUID>
                      <c15:f>Daten_Diagramme!$D$38</c15:f>
                      <c15:dlblFieldTableCache>
                        <c:ptCount val="1"/>
                        <c:pt idx="0">
                          <c:v>-4.3</c:v>
                        </c:pt>
                      </c15:dlblFieldTableCache>
                    </c15:dlblFTEntry>
                  </c15:dlblFieldTable>
                  <c15:showDataLabelsRange val="0"/>
                </c:ext>
                <c:ext xmlns:c16="http://schemas.microsoft.com/office/drawing/2014/chart" uri="{C3380CC4-5D6E-409C-BE32-E72D297353CC}">
                  <c16:uniqueId val="{00000018-E403-4EC0-A724-3299B3E1CDBF}"/>
                </c:ext>
              </c:extLst>
            </c:dLbl>
            <c:dLbl>
              <c:idx val="25"/>
              <c:tx>
                <c:strRef>
                  <c:f>Daten_Diagramme!$D$39</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{01BC626E-18F0-4E30-8B0C-AA24986F621F}</c15:txfldGUID>
                      <c15:f>Daten_Diagramme!$D$39</c15:f>
                      <c15:dlblFieldTableCache>
                        <c:ptCount val="1"/>
                        <c:pt idx="0">
                          <c:v>2.1</c:v>
                        </c:pt>
                      </c15:dlblFieldTableCache>
                    </c15:dlblFTEntry>
                  </c15:dlblFieldTable>
                  <c15:showDataLabelsRange val="0"/>
                </c:ext>
                <c:ext xmlns:c16="http://schemas.microsoft.com/office/drawing/2014/chart" uri="{C3380CC4-5D6E-409C-BE32-E72D297353CC}">
                  <c16:uniqueId val="{00000019-E403-4EC0-A724-3299B3E1CDBF}"/>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{67115AF2-F8C5-4B1F-B778-D906B8E75B42}</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E403-4EC0-A724-3299B3E1CDBF}"/>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{FCFF7E43-282A-43D8-BECD-5822F12C8D3B}</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E403-4EC0-A724-3299B3E1CDBF}"/>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{1EFC838F-CAB0-4354-A180-9A8B093065B2}</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E403-4EC0-A724-3299B3E1CDBF}"/>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{CCC3AF7C-5991-44B0-A7DA-2E49B99F1FA4}</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E403-4EC0-A724-3299B3E1CDBF}"/>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{8D5058A9-FF46-4466-993E-5BF1D6A4B718}</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E403-4EC0-A724-3299B3E1CDBF}"/>
                </c:ext>
              </c:extLst>
            </c:dLbl>
            <c:dLbl>
              <c:idx val="31"/>
              <c:tx>
                <c:strRef>
                  <c:f>Daten_Diagramme!$D$45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{E6995DEE-BCEA-4E5E-A6FF-A21702C9289D}</c15:txfldGUID>
                      <c15:f>Daten_Diagramme!$D$45</c15:f>
                      <c15:dlblFieldTableCache>
                        <c:ptCount val="1"/>
                        <c:pt idx="0">
                          <c:v>2.1</c:v>
                        </c:pt>
                      </c15:dlblFieldTableCache>
                    </c15:dlblFTEntry>
                  </c15:dlblFieldTable>
                  <c15:showDataLabelsRange val="0"/>
                </c:ext>
                <c:ext xmlns:c16="http://schemas.microsoft.com/office/drawing/2014/chart" uri="{C3380CC4-5D6E-409C-BE32-E72D297353CC}">
                  <c16:uniqueId val="{0000001F-E403-4EC0-A724-3299B3E1CDB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0.24537815126050419</c:v>
                </c:pt>
                <c:pt idx="1">
                  <c:v>-4.032258064516129</c:v>
                </c:pt>
                <c:pt idx="2">
                  <c:v>0</c:v>
                </c:pt>
                <c:pt idx="3">
                  <c:v>-37.158159539073274</c:v>
                </c:pt>
                <c:pt idx="4">
                  <c:v>-2.2127659574468086</c:v>
                </c:pt>
                <c:pt idx="5">
                  <c:v>-42.882730015082956</c:v>
                </c:pt>
                <c:pt idx="6">
                  <c:v>-0.7407407407407407</c:v>
                </c:pt>
                <c:pt idx="7">
                  <c:v>-2.6142131979695433</c:v>
                </c:pt>
                <c:pt idx="8">
                  <c:v>-0.99145970354373225</c:v>
                </c:pt>
                <c:pt idx="9">
                  <c:v>3.4751037344398341</c:v>
                </c:pt>
                <c:pt idx="10">
                  <c:v>-4.0510127531882967</c:v>
                </c:pt>
                <c:pt idx="11">
                  <c:v>2.0370370370370372</c:v>
                </c:pt>
                <c:pt idx="12">
                  <c:v>0</c:v>
                </c:pt>
                <c:pt idx="13">
                  <c:v>4.2348802597754025</c:v>
                </c:pt>
                <c:pt idx="14">
                  <c:v>7.5436640654031955</c:v>
                </c:pt>
                <c:pt idx="15">
                  <c:v>-2.5806451612903225</c:v>
                </c:pt>
                <c:pt idx="16">
                  <c:v>0.25990903183885639</c:v>
                </c:pt>
                <c:pt idx="17">
                  <c:v>9.0336134453781511</c:v>
                </c:pt>
                <c:pt idx="18">
                  <c:v>1.4214266912345355</c:v>
                </c:pt>
                <c:pt idx="19">
                  <c:v>4.2605489553461693</c:v>
                </c:pt>
                <c:pt idx="20">
                  <c:v>3.4722222222222223</c:v>
                </c:pt>
                <c:pt idx="21">
                  <c:v>0</c:v>
                </c:pt>
                <c:pt idx="23">
                  <c:v>-4.032258064516129</c:v>
                </c:pt>
                <c:pt idx="24">
                  <c:v>-4.3372376203177545</c:v>
                </c:pt>
                <c:pt idx="25">
                  <c:v>2.1244273540791379</c:v>
                </c:pt>
              </c:numCache>
            </c:numRef>
          </c:val>
          <c:extLst>
            <c:ext xmlns:c16="http://schemas.microsoft.com/office/drawing/2014/chart" uri="{C3380CC4-5D6E-409C-BE32-E72D297353CC}">
              <c16:uniqueId val="{00000020-E403-4EC0-A724-3299B3E1CDBF}"/>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{A53F40A8-36A9-4FD1-8565-2120C9444CE5}</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E403-4EC0-A724-3299B3E1CDBF}"/>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{F6DDFE89-8796-4C6B-B2C7-36FED2CD0852}</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E403-4EC0-A724-3299B3E1CDBF}"/>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{4206DCFC-3509-482A-96F2-DA7849BCCBC5}</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E403-4EC0-A724-3299B3E1CDBF}"/>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{A4F372D3-03FC-47D2-9587-62542C2B437A}</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E403-4EC0-A724-3299B3E1CDBF}"/>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{BF6E62B2-671C-4F63-AA26-0F878CECE37D}</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E403-4EC0-A724-3299B3E1CDBF}"/>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{2F0D84C9-59B1-408A-9456-9C476226BFA0}</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E403-4EC0-A724-3299B3E1CDBF}"/>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{BDB6EA3D-858D-43E6-A41E-5100988F7B01}</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E403-4EC0-A724-3299B3E1CDBF}"/>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{A1ABD468-F993-4A5F-ABDD-DB462C513AF8}</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E403-4EC0-A724-3299B3E1CDBF}"/>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{64B72A68-EB36-4788-92EB-F9673832997D}</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E403-4EC0-A724-3299B3E1CDBF}"/>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{DE3CFC0A-E163-4A86-8A70-E183A671E4A8}</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E403-4EC0-A724-3299B3E1CDBF}"/>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{B849805E-F25A-42C2-8EB3-F81892086722}</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E403-4EC0-A724-3299B3E1CDBF}"/>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{732CB7C7-1819-4EE6-B5EE-5830AB423FFC}</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E403-4EC0-A724-3299B3E1CDBF}"/>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{4E81EFE7-88B0-4F57-9C8B-2FD0C4BB88E4}</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E403-4EC0-A724-3299B3E1CDBF}"/>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{88C62044-CAEB-41A7-BB46-41BA9144D4E8}</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E403-4EC0-A724-3299B3E1CDBF}"/>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{FE0A6743-6646-4C41-9328-01384ECDC805}</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E403-4EC0-A724-3299B3E1CDBF}"/>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{09D6F80F-CFBB-422C-AE37-21ABB59F3293}</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E403-4EC0-A724-3299B3E1CDBF}"/>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{1D85D043-BC76-4103-BC11-636E57ED9D1B}</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E403-4EC0-A724-3299B3E1CDBF}"/>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{7C592C10-D1B7-4DE3-BF49-2E27DC5D4D9E}</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E403-4EC0-A724-3299B3E1CDBF}"/>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{6D7AE3CA-3452-4194-850D-2D9BEEF3A186}</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E403-4EC0-A724-3299B3E1CDBF}"/>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{92AF1C66-2AF0-4D32-8459-F7190AA158CA}</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E403-4EC0-A724-3299B3E1CDBF}"/>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{A94693F6-9FE6-4A59-AC4E-6FEA89319D07}</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E403-4EC0-A724-3299B3E1CDBF}"/>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{C75E4FB5-F763-496A-9B83-5533FDE59D6A}</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E403-4EC0-A724-3299B3E1CDBF}"/>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{0C8940CB-8791-4AB7-B795-87FB83F89E07}</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E403-4EC0-A724-3299B3E1CDBF}"/>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{EC8BA450-325A-47AA-BCEE-C1DEC7A3FD1E}</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E403-4EC0-A724-3299B3E1CDBF}"/>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{B15AD24E-E387-4E87-9DAE-C1FB53A51738}</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E403-4EC0-A724-3299B3E1CDBF}"/>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{E741FD7B-239C-4ECC-8642-E18AB4250781}</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E403-4EC0-A724-3299B3E1CDBF}"/>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{B6893A82-8495-47D5-8D53-8A63B64178E0}</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E403-4EC0-A724-3299B3E1CDBF}"/>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{A5C31C4B-BD84-4659-8C5B-C62F532E5E3D}</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E403-4EC0-A724-3299B3E1CDBF}"/>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{CB2F66D3-14D7-4A4F-B331-6835CD52E2D4}</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E403-4EC0-A724-3299B3E1CDBF}"/>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{CF1F2754-B6B9-4F7E-99CE-5D02C0D38B08}</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E403-4EC0-A724-3299B3E1CDBF}"/>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{6E91DE87-7F7D-42BD-89AD-B45FF99D0DA6}</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E403-4EC0-A724-3299B3E1CDBF}"/>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{C37F3B3D-B6D1-4C4D-BE7D-15E5E11D1783}</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E403-4EC0-A724-3299B3E1CDB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-0.75</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E403-4EC0-A724-3299B3E1CDBF}"/>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45</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25</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E403-4EC0-A724-3299B3E1CDBF}"/>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{EDE081A0-CA64-42AB-97B9-4C2199A5A16B}</c15:txfldGUID>
                      <c15:f>Daten_Diagramme!$E$14</c15:f>
                      <c15:dlblFieldTableCache>
                        <c:ptCount val="1"/>
                        <c:pt idx="0">
                          <c:v>-4.1</c:v>
                        </c:pt>
                      </c15:dlblFieldTableCache>
                    </c15:dlblFTEntry>
                  </c15:dlblFieldTable>
                  <c15:showDataLabelsRange val="0"/>
                </c:ext>
                <c:ext xmlns:c16="http://schemas.microsoft.com/office/drawing/2014/chart" uri="{C3380CC4-5D6E-409C-BE32-E72D297353CC}">
                  <c16:uniqueId val="{00000000-78BC-4FE8-9F33-3E491589F723}"/>
                </c:ext>
              </c:extLst>
            </c:dLbl>
            <c:dLbl>
              <c:idx val="1"/>
              <c:tx>
                <c:strRef>
                  <c:f>Daten_Diagramme!$E$15</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{4A51EA03-5BA6-4FE8-BF21-2116CFF1C506}</c15:txfldGUID>
                      <c15:f>Daten_Diagramme!$E$15</c15:f>
                      <c15:dlblFieldTableCache>
                        <c:ptCount val="1"/>
                        <c:pt idx="0">
                          <c:v>8.9</c:v>
                        </c:pt>
                      </c15:dlblFieldTableCache>
                    </c15:dlblFTEntry>
                  </c15:dlblFieldTable>
                  <c15:showDataLabelsRange val="0"/>
                </c:ext>
                <c:ext xmlns:c16="http://schemas.microsoft.com/office/drawing/2014/chart" uri="{C3380CC4-5D6E-409C-BE32-E72D297353CC}">
                  <c16:uniqueId val="{00000001-78BC-4FE8-9F33-3E491589F723}"/>
                </c:ext>
              </c:extLst>
            </c:dLbl>
            <c:dLbl>
              <c:idx val="2"/>
              <c:tx>
                <c:strRef>
                  <c:f>Daten_Diagramme!$E$16</c:f>
                  <c:strCache>
                    <c:ptCount val="1"/>
                    <c:pt idx="0">
                      <c:v>-11.4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{70A299BE-157A-4596-824A-2395946E3CF3}</c15:txfldGUID>
                      <c15:f>Daten_Diagramme!$E$16</c15:f>
                      <c15:dlblFieldTableCache>
                        <c:ptCount val="1"/>
                        <c:pt idx="0">
                          <c:v>-11.4</c:v>
                        </c:pt>
                      </c15:dlblFieldTableCache>
                    </c15:dlblFTEntry>
                  </c15:dlblFieldTable>
                  <c15:showDataLabelsRange val="0"/>
                </c:ext>
                <c:ext xmlns:c16="http://schemas.microsoft.com/office/drawing/2014/chart" uri="{C3380CC4-5D6E-409C-BE32-E72D297353CC}">
                  <c16:uniqueId val="{00000002-78BC-4FE8-9F33-3E491589F723}"/>
                </c:ext>
              </c:extLst>
            </c:dLbl>
            <c:dLbl>
              <c:idx val="3"/>
              <c:tx>
                <c:strRef>
                  <c:f>Daten_Diagramme!$E$17</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{AF345225-016C-43E9-86B0-CC182E21A0DF}</c15:txfldGUID>
                      <c15:f>Daten_Diagramme!$E$17</c15:f>
                      <c15:dlblFieldTableCache>
                        <c:ptCount val="1"/>
                        <c:pt idx="0">
                          <c:v>2.8</c:v>
                        </c:pt>
                      </c15:dlblFieldTableCache>
                    </c15:dlblFTEntry>
                  </c15:dlblFieldTable>
                  <c15:showDataLabelsRange val="0"/>
                </c:ext>
                <c:ext xmlns:c16="http://schemas.microsoft.com/office/drawing/2014/chart" uri="{C3380CC4-5D6E-409C-BE32-E72D297353CC}">
                  <c16:uniqueId val="{00000003-78BC-4FE8-9F33-3E491589F723}"/>
                </c:ext>
              </c:extLst>
            </c:dLbl>
            <c:dLbl>
              <c:idx val="4"/>
              <c:tx>
                <c:strRef>
                  <c:f>Daten_Diagramme!$E$18</c:f>
                  <c:strCache>
                    <c:ptCount val="1"/>
                    <c:pt idx="0">
                      <c:v>-13.2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{508D3B06-4653-4006-8569-701EDB277961}</c15:txfldGUID>
                      <c15:f>Daten_Diagramme!$E$18</c15:f>
                      <c15:dlblFieldTableCache>
                        <c:ptCount val="1"/>
                        <c:pt idx="0">
                          <c:v>-13.2</c:v>
                        </c:pt>
                      </c15:dlblFieldTableCache>
                    </c15:dlblFTEntry>
                  </c15:dlblFieldTable>
                  <c15:showDataLabelsRange val="0"/>
                </c:ext>
                <c:ext xmlns:c16="http://schemas.microsoft.com/office/drawing/2014/chart" uri="{C3380CC4-5D6E-409C-BE32-E72D297353CC}">
                  <c16:uniqueId val="{00000004-78BC-4FE8-9F33-3E491589F723}"/>
                </c:ext>
              </c:extLst>
            </c:dLbl>
            <c:dLbl>
              <c:idx val="5"/>
              <c:tx>
                <c:strRef>
                  <c:f>Daten_Diagramme!$E$19</c:f>
                  <c:strCache>
                    <c:ptCount val="1"/>
                    <c:pt idx="0">
                      <c:v>15.6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{2134ADCD-2A72-4504-815B-6CA2A59B8B99}</c15:txfldGUID>
                      <c15:f>Daten_Diagramme!$E$19</c15:f>
                      <c15:dlblFieldTableCache>
                        <c:ptCount val="1"/>
                        <c:pt idx="0">
                          <c:v>15.6</c:v>
                        </c:pt>
                      </c15:dlblFieldTableCache>
                    </c15:dlblFTEntry>
                  </c15:dlblFieldTable>
                  <c15:showDataLabelsRange val="0"/>
                </c:ext>
                <c:ext xmlns:c16="http://schemas.microsoft.com/office/drawing/2014/chart" uri="{C3380CC4-5D6E-409C-BE32-E72D297353CC}">
                  <c16:uniqueId val="{00000005-78BC-4FE8-9F33-3E491589F723}"/>
                </c:ext>
              </c:extLst>
            </c:dLbl>
            <c:dLbl>
              <c:idx val="6"/>
              <c:tx>
                <c:strRef>
                  <c:f>Daten_Diagramme!$E$20</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{5EA6A8DC-9880-4A43-ADDA-681636F1B396}</c15:txfldGUID>
                      <c15:f>Daten_Diagramme!$E$20</c15:f>
                      <c15:dlblFieldTableCache>
                        <c:ptCount val="1"/>
                        <c:pt idx="0">
                          <c:v>-8.7</c:v>
                        </c:pt>
                      </c15:dlblFieldTableCache>
                    </c15:dlblFTEntry>
                  </c15:dlblFieldTable>
                  <c15:showDataLabelsRange val="0"/>
                </c:ext>
                <c:ext xmlns:c16="http://schemas.microsoft.com/office/drawing/2014/chart" uri="{C3380CC4-5D6E-409C-BE32-E72D297353CC}">
                  <c16:uniqueId val="{00000006-78BC-4FE8-9F33-3E491589F723}"/>
                </c:ext>
              </c:extLst>
            </c:dLbl>
            <c:dLbl>
              <c:idx val="7"/>
              <c:tx>
                <c:strRef>
                  <c:f>Daten_Diagramme!$E$21</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{45F85042-F055-4DC7-9C2C-66A33E7F5D1F}</c15:txfldGUID>
                      <c15:f>Daten_Diagramme!$E$21</c15:f>
                      <c15:dlblFieldTableCache>
                        <c:ptCount val="1"/>
                        <c:pt idx="0">
                          <c:v>-1.2</c:v>
                        </c:pt>
                      </c15:dlblFieldTableCache>
                    </c15:dlblFTEntry>
                  </c15:dlblFieldTable>
                  <c15:showDataLabelsRange val="0"/>
                </c:ext>
                <c:ext xmlns:c16="http://schemas.microsoft.com/office/drawing/2014/chart" uri="{C3380CC4-5D6E-409C-BE32-E72D297353CC}">
                  <c16:uniqueId val="{00000007-78BC-4FE8-9F33-3E491589F723}"/>
                </c:ext>
              </c:extLst>
            </c:dLbl>
            <c:dLbl>
              <c:idx val="8"/>
              <c:tx>
                <c:strRef>
                  <c:f>Daten_Diagramme!$E$22</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{9E07B580-9C6B-4A8E-A817-F09146B73E7F}</c15:txfldGUID>
                      <c15:f>Daten_Diagramme!$E$22</c15:f>
                      <c15:dlblFieldTableCache>
                        <c:ptCount val="1"/>
                        <c:pt idx="0">
                          <c:v>-2.6</c:v>
                        </c:pt>
                      </c15:dlblFieldTableCache>
                    </c15:dlblFTEntry>
                  </c15:dlblFieldTable>
                  <c15:showDataLabelsRange val="0"/>
                </c:ext>
                <c:ext xmlns:c16="http://schemas.microsoft.com/office/drawing/2014/chart" uri="{C3380CC4-5D6E-409C-BE32-E72D297353CC}">
                  <c16:uniqueId val="{00000008-78BC-4FE8-9F33-3E491589F723}"/>
                </c:ext>
              </c:extLst>
            </c:dLbl>
            <c:dLbl>
              <c:idx val="9"/>
              <c:tx>
                <c:strRef>
                  <c:f>Daten_Diagramme!$E$23</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{E3860D78-D6FB-4AF0-9E13-892636DF976D}</c15:txfldGUID>
                      <c15:f>Daten_Diagramme!$E$23</c15:f>
                      <c15:dlblFieldTableCache>
                        <c:ptCount val="1"/>
                        <c:pt idx="0">
                          <c:v>-7.0</c:v>
                        </c:pt>
                      </c15:dlblFieldTableCache>
                    </c15:dlblFTEntry>
                  </c15:dlblFieldTable>
                  <c15:showDataLabelsRange val="0"/>
                </c:ext>
                <c:ext xmlns:c16="http://schemas.microsoft.com/office/drawing/2014/chart" uri="{C3380CC4-5D6E-409C-BE32-E72D297353CC}">
                  <c16:uniqueId val="{00000009-78BC-4FE8-9F33-3E491589F723}"/>
                </c:ext>
              </c:extLst>
            </c:dLbl>
            <c:dLbl>
              <c:idx val="10"/>
              <c:tx>
                <c:strRef>
                  <c:f>Daten_Diagramme!$E$24</c:f>
                  <c:strCache>
                    <c:ptCount val="1"/>
                    <c:pt idx="0">
                      <c:v>-18.8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{0208B086-1428-415C-A226-2EC1963F7ABB}</c15:txfldGUID>
                      <c15:f>Daten_Diagramme!$E$24</c15:f>
                      <c15:dlblFieldTableCache>
                        <c:ptCount val="1"/>
                        <c:pt idx="0">
                          <c:v>-18.8</c:v>
                        </c:pt>
                      </c15:dlblFieldTableCache>
                    </c15:dlblFTEntry>
                  </c15:dlblFieldTable>
                  <c15:showDataLabelsRange val="0"/>
                </c:ext>
                <c:ext xmlns:c16="http://schemas.microsoft.com/office/drawing/2014/chart" uri="{C3380CC4-5D6E-409C-BE32-E72D297353CC}">
                  <c16:uniqueId val="{0000000A-78BC-4FE8-9F33-3E491589F723}"/>
                </c:ext>
              </c:extLst>
            </c:dLbl>
            <c:dLbl>
              <c:idx val="11"/>
              <c:tx>
                <c:strRef>
                  <c:f>Daten_Diagramme!$E$25</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{955BEADE-30C0-41A6-9304-3A9637760CAD}</c15:txfldGUID>
                      <c15:f>Daten_Diagramme!$E$25</c15:f>
                      <c15:dlblFieldTableCache>
                        <c:ptCount val="1"/>
                        <c:pt idx="0">
                          <c:v>-7.6</c:v>
                        </c:pt>
                      </c15:dlblFieldTableCache>
                    </c15:dlblFTEntry>
                  </c15:dlblFieldTable>
                  <c15:showDataLabelsRange val="0"/>
                </c:ext>
                <c:ext xmlns:c16="http://schemas.microsoft.com/office/drawing/2014/chart" uri="{C3380CC4-5D6E-409C-BE32-E72D297353CC}">
                  <c16:uniqueId val="{0000000B-78BC-4FE8-9F33-3E491589F723}"/>
                </c:ext>
              </c:extLst>
            </c:dLbl>
            <c:dLbl>
              <c:idx val="12"/>
              <c:tx>
                <c:strRef>
                  <c:f>Daten_Diagramme!$E$26</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{A1C30148-F115-4E5C-9DB7-5AB163ACD9FC}</c15:txfldGUID>
                      <c15:f>Daten_Diagramme!$E$26</c15:f>
                      <c15:dlblFieldTableCache>
                        <c:ptCount val="1"/>
                        <c:pt idx="0">
                          <c:v>7.3</c:v>
                        </c:pt>
                      </c15:dlblFieldTableCache>
                    </c15:dlblFTEntry>
                  </c15:dlblFieldTable>
                  <c15:showDataLabelsRange val="0"/>
                </c:ext>
                <c:ext xmlns:c16="http://schemas.microsoft.com/office/drawing/2014/chart" uri="{C3380CC4-5D6E-409C-BE32-E72D297353CC}">
                  <c16:uniqueId val="{0000000C-78BC-4FE8-9F33-3E491589F723}"/>
                </c:ext>
              </c:extLst>
            </c:dLbl>
            <c:dLbl>
              <c:idx val="13"/>
              <c:tx>
                <c:strRef>
                  <c:f>Daten_Diagramme!$E$27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{6ABF6E4F-5757-404F-AFE3-9A6AEDB00362}</c15:txfldGUID>
                      <c15:f>Daten_Diagramme!$E$27</c15:f>
                      <c15:dlblFieldTableCache>
                        <c:ptCount val="1"/>
                        <c:pt idx="0">
                          <c:v>-1.9</c:v>
                        </c:pt>
                      </c15:dlblFieldTableCache>
                    </c15:dlblFTEntry>
                  </c15:dlblFieldTable>
                  <c15:showDataLabelsRange val="0"/>
                </c:ext>
                <c:ext xmlns:c16="http://schemas.microsoft.com/office/drawing/2014/chart" uri="{C3380CC4-5D6E-409C-BE32-E72D297353CC}">
                  <c16:uniqueId val="{0000000D-78BC-4FE8-9F33-3E491589F723}"/>
                </c:ext>
              </c:extLst>
            </c:dLbl>
            <c:dLbl>
              <c:idx val="14"/>
              <c:tx>
                <c:strRef>
                  <c:f>Daten_Diagramme!$E$28</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{5FC96299-E187-4B9C-B30C-5C2AD64C4CB6}</c15:txfldGUID>
                      <c15:f>Daten_Diagramme!$E$28</c15:f>
                      <c15:dlblFieldTableCache>
                        <c:ptCount val="1"/>
                        <c:pt idx="0">
                          <c:v>-3.5</c:v>
                        </c:pt>
                      </c15:dlblFieldTableCache>
                    </c15:dlblFTEntry>
                  </c15:dlblFieldTable>
                  <c15:showDataLabelsRange val="0"/>
                </c:ext>
                <c:ext xmlns:c16="http://schemas.microsoft.com/office/drawing/2014/chart" uri="{C3380CC4-5D6E-409C-BE32-E72D297353CC}">
                  <c16:uniqueId val="{0000000E-78BC-4FE8-9F33-3E491589F723}"/>
                </c:ext>
              </c:extLst>
            </c:dLbl>
            <c:dLbl>
              <c:idx val="15"/>
              <c:tx>
                <c:strRef>
                  <c:f>Daten_Diagramme!$E$29</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{66C1B827-E8BA-4ED2-9CEC-2EE0DE0FFE8C}</c15:txfldGUID>
                      <c15:f>Daten_Diagramme!$E$29</c15:f>
                      <c15:dlblFieldTableCache>
                        <c:ptCount val="1"/>
                        <c:pt idx="0">
                          <c:v>-0.6</c:v>
                        </c:pt>
                      </c15:dlblFieldTableCache>
                    </c15:dlblFTEntry>
                  </c15:dlblFieldTable>
                  <c15:showDataLabelsRange val="0"/>
                </c:ext>
                <c:ext xmlns:c16="http://schemas.microsoft.com/office/drawing/2014/chart" uri="{C3380CC4-5D6E-409C-BE32-E72D297353CC}">
                  <c16:uniqueId val="{0000000F-78BC-4FE8-9F33-3E491589F723}"/>
                </c:ext>
              </c:extLst>
            </c:dLbl>
            <c:dLbl>
              <c:idx val="16"/>
              <c:tx>
                <c:strRef>
                  <c:f>Daten_Diagramme!$E$30</c:f>
                  <c:strCache>
                    <c:ptCount val="1"/>
                    <c:pt idx="0">
                      <c:v>-12.8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{F6416441-5F0D-4056-A91D-7940590B2827}</c15:txfldGUID>
                      <c15:f>Daten_Diagramme!$E$30</c15:f>
                      <c15:dlblFieldTableCache>
                        <c:ptCount val="1"/>
                        <c:pt idx="0">
                          <c:v>-12.8</c:v>
                        </c:pt>
                      </c15:dlblFieldTableCache>
                    </c15:dlblFTEntry>
                  </c15:dlblFieldTable>
                  <c15:showDataLabelsRange val="0"/>
                </c:ext>
                <c:ext xmlns:c16="http://schemas.microsoft.com/office/drawing/2014/chart" uri="{C3380CC4-5D6E-409C-BE32-E72D297353CC}">
                  <c16:uniqueId val="{00000010-78BC-4FE8-9F33-3E491589F723}"/>
                </c:ext>
              </c:extLst>
            </c:dLbl>
            <c:dLbl>
              <c:idx val="17"/>
              <c:tx>
                <c:strRef>
                  <c:f>Daten_Diagramme!$E$31</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{5BCEE5F6-893D-409B-9F06-2AFF9A3CE8F2}</c15:txfldGUID>
                      <c15:f>Daten_Diagramme!$E$31</c15:f>
                      <c15:dlblFieldTableCache>
                        <c:ptCount val="1"/>
                        <c:pt idx="0">
                          <c:v>0.0</c:v>
                        </c:pt>
                      </c15:dlblFieldTableCache>
                    </c15:dlblFTEntry>
                  </c15:dlblFieldTable>
                  <c15:showDataLabelsRange val="0"/>
                </c:ext>
                <c:ext xmlns:c16="http://schemas.microsoft.com/office/drawing/2014/chart" uri="{C3380CC4-5D6E-409C-BE32-E72D297353CC}">
                  <c16:uniqueId val="{00000011-78BC-4FE8-9F33-3E491589F723}"/>
                </c:ext>
              </c:extLst>
            </c:dLbl>
            <c:dLbl>
              <c:idx val="18"/>
              <c:tx>
                <c:strRef>
                  <c:f>Daten_Diagramme!$E$32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{BF9801D2-D690-4027-97EE-BC8487334C7B}</c15:txfldGUID>
                      <c15:f>Daten_Diagramme!$E$32</c15:f>
                      <c15:dlblFieldTableCache>
                        <c:ptCount val="1"/>
                        <c:pt idx="0">
                          <c:v>-1.8</c:v>
                        </c:pt>
                      </c15:dlblFieldTableCache>
                    </c15:dlblFTEntry>
                  </c15:dlblFieldTable>
                  <c15:showDataLabelsRange val="0"/>
                </c:ext>
                <c:ext xmlns:c16="http://schemas.microsoft.com/office/drawing/2014/chart" uri="{C3380CC4-5D6E-409C-BE32-E72D297353CC}">
                  <c16:uniqueId val="{00000012-78BC-4FE8-9F33-3E491589F723}"/>
                </c:ext>
              </c:extLst>
            </c:dLbl>
            <c:dLbl>
              <c:idx val="19"/>
              <c:tx>
                <c:strRef>
                  <c:f>Daten_Diagramme!$E$33</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{EC3B8E81-4116-42E5-A304-FA739572DD83}</c15:txfldGUID>
                      <c15:f>Daten_Diagramme!$E$33</c15:f>
                      <c15:dlblFieldTableCache>
                        <c:ptCount val="1"/>
                        <c:pt idx="0">
                          <c:v>5.9</c:v>
                        </c:pt>
                      </c15:dlblFieldTableCache>
                    </c15:dlblFTEntry>
                  </c15:dlblFieldTable>
                  <c15:showDataLabelsRange val="0"/>
                </c:ext>
                <c:ext xmlns:c16="http://schemas.microsoft.com/office/drawing/2014/chart" uri="{C3380CC4-5D6E-409C-BE32-E72D297353CC}">
                  <c16:uniqueId val="{00000013-78BC-4FE8-9F33-3E491589F723}"/>
                </c:ext>
              </c:extLst>
            </c:dLbl>
            <c:dLbl>
              <c:idx val="20"/>
              <c:tx>
                <c:strRef>
                  <c:f>Daten_Diagramme!$E$34</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{6FC5DC83-82DE-454F-A9DC-A447B3A292D2}</c15:txfldGUID>
                      <c15:f>Daten_Diagramme!$E$34</c15:f>
                      <c15:dlblFieldTableCache>
                        <c:ptCount val="1"/>
                        <c:pt idx="0">
                          <c:v>-5.1</c:v>
                        </c:pt>
                      </c15:dlblFieldTableCache>
                    </c15:dlblFTEntry>
                  </c15:dlblFieldTable>
                  <c15:showDataLabelsRange val="0"/>
                </c:ext>
                <c:ext xmlns:c16="http://schemas.microsoft.com/office/drawing/2014/chart" uri="{C3380CC4-5D6E-409C-BE32-E72D297353CC}">
                  <c16:uniqueId val="{00000014-78BC-4FE8-9F33-3E491589F723}"/>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{53696610-FF0C-4544-BDA2-82C8499930D2}</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78BC-4FE8-9F33-3E491589F723}"/>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{A77B56A3-0E58-4DF8-833C-AD3A84A23DF1}</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78BC-4FE8-9F33-3E491589F723}"/>
                </c:ext>
              </c:extLst>
            </c:dLbl>
            <c:dLbl>
              <c:idx val="23"/>
              <c:tx>
                <c:strRef>
                  <c:f>Daten_Diagramme!$E$37</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{B01126B8-3914-4837-ABFE-313442FCE456}</c15:txfldGUID>
                      <c15:f>Daten_Diagramme!$E$37</c15:f>
                      <c15:dlblFieldTableCache>
                        <c:ptCount val="1"/>
                        <c:pt idx="0">
                          <c:v>8.9</c:v>
                        </c:pt>
                      </c15:dlblFieldTableCache>
                    </c15:dlblFTEntry>
                  </c15:dlblFieldTable>
                  <c15:showDataLabelsRange val="0"/>
                </c:ext>
                <c:ext xmlns:c16="http://schemas.microsoft.com/office/drawing/2014/chart" uri="{C3380CC4-5D6E-409C-BE32-E72D297353CC}">
                  <c16:uniqueId val="{00000017-78BC-4FE8-9F33-3E491589F723}"/>
                </c:ext>
              </c:extLst>
            </c:dLbl>
            <c:dLbl>
              <c:idx val="24"/>
              <c:tx>
                <c:strRef>
                  <c:f>Daten_Diagramme!$E$38</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{14F2EC90-0A6E-4F2C-A31B-B93445BDDA20}</c15:txfldGUID>
                      <c15:f>Daten_Diagramme!$E$38</c15:f>
                      <c15:dlblFieldTableCache>
                        <c:ptCount val="1"/>
                        <c:pt idx="0">
                          <c:v>0.3</c:v>
                        </c:pt>
                      </c15:dlblFieldTableCache>
                    </c15:dlblFTEntry>
                  </c15:dlblFieldTable>
                  <c15:showDataLabelsRange val="0"/>
                </c:ext>
                <c:ext xmlns:c16="http://schemas.microsoft.com/office/drawing/2014/chart" uri="{C3380CC4-5D6E-409C-BE32-E72D297353CC}">
                  <c16:uniqueId val="{00000018-78BC-4FE8-9F33-3E491589F723}"/>
                </c:ext>
              </c:extLst>
            </c:dLbl>
            <c:dLbl>
              <c:idx val="25"/>
              <c:tx>
                <c:strRef>
                  <c:f>Daten_Diagramme!$E$39</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{D9137C97-7E05-4DBE-BC81-B5F91F75909D}</c15:txfldGUID>
                      <c15:f>Daten_Diagramme!$E$39</c15:f>
                      <c15:dlblFieldTableCache>
                        <c:ptCount val="1"/>
                        <c:pt idx="0">
                          <c:v>-4.6</c:v>
                        </c:pt>
                      </c15:dlblFieldTableCache>
                    </c15:dlblFTEntry>
                  </c15:dlblFieldTable>
                  <c15:showDataLabelsRange val="0"/>
                </c:ext>
                <c:ext xmlns:c16="http://schemas.microsoft.com/office/drawing/2014/chart" uri="{C3380CC4-5D6E-409C-BE32-E72D297353CC}">
                  <c16:uniqueId val="{00000019-78BC-4FE8-9F33-3E491589F723}"/>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{0342C2FB-B68B-4453-9185-6F2BE098F301}</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78BC-4FE8-9F33-3E491589F723}"/>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{85FC137C-1327-465B-8D03-3CE5444AA2B0}</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78BC-4FE8-9F33-3E491589F723}"/>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{9946BF4F-AAE7-4A8E-B0E2-8269C354E882}</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78BC-4FE8-9F33-3E491589F723}"/>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{082EDC19-F083-4DEA-B15D-FC2DC332AF6F}</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78BC-4FE8-9F33-3E491589F723}"/>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{5C12BE65-1CA2-4FC7-941D-BB273A7CF300}</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78BC-4FE8-9F33-3E491589F723}"/>
                </c:ext>
              </c:extLst>
            </c:dLbl>
            <c:dLbl>
              <c:idx val="31"/>
              <c:tx>
                <c:strRef>
                  <c:f>Daten_Diagramme!$E$45</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{F54EC5B8-4293-4DE2-93A0-1ED32B7E300A}</c15:txfldGUID>
                      <c15:f>Daten_Diagramme!$E$45</c15:f>
                      <c15:dlblFieldTableCache>
                        <c:ptCount val="1"/>
                        <c:pt idx="0">
                          <c:v>-4.6</c:v>
                        </c:pt>
                      </c15:dlblFieldTableCache>
                    </c15:dlblFTEntry>
                  </c15:dlblFieldTable>
                  <c15:showDataLabelsRange val="0"/>
                </c:ext>
                <c:ext xmlns:c16="http://schemas.microsoft.com/office/drawing/2014/chart" uri="{C3380CC4-5D6E-409C-BE32-E72D297353CC}">
                  <c16:uniqueId val="{0000001F-78BC-4FE8-9F33-3E491589F72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-4.0830945558739256</c:v>
                </c:pt>
                <c:pt idx="1">
                  <c:v>8.9108910891089117</c:v>
                </c:pt>
                <c:pt idx="2">
                  <c:v>-11.428571428571429</c:v>
                </c:pt>
                <c:pt idx="3">
                  <c:v>2.7932960893854748</c:v>
                </c:pt>
                <c:pt idx="4">
                  <c:v>-13.245033112582782</c:v>
                </c:pt>
                <c:pt idx="5">
                  <c:v>15.602836879432624</c:v>
                </c:pt>
                <c:pt idx="6">
                  <c:v>-8.6538461538461533</c:v>
                </c:pt>
                <c:pt idx="7">
                  <c:v>-1.1725293132328307</c:v>
                </c:pt>
                <c:pt idx="8">
                  <c:v>-2.644320297951583</c:v>
                </c:pt>
                <c:pt idx="9">
                  <c:v>-7.0103092783505154</c:v>
                </c:pt>
                <c:pt idx="10">
                  <c:v>-18.81619937694704</c:v>
                </c:pt>
                <c:pt idx="11">
                  <c:v>-7.5630252100840334</c:v>
                </c:pt>
                <c:pt idx="12">
                  <c:v>7.3170731707317076</c:v>
                </c:pt>
                <c:pt idx="13">
                  <c:v>-1.927710843373494</c:v>
                </c:pt>
                <c:pt idx="14">
                  <c:v>-3.5097813578826238</c:v>
                </c:pt>
                <c:pt idx="15">
                  <c:v>-0.59523809523809523</c:v>
                </c:pt>
                <c:pt idx="16">
                  <c:v>-12.76595744680851</c:v>
                </c:pt>
                <c:pt idx="17">
                  <c:v>0</c:v>
                </c:pt>
                <c:pt idx="18">
                  <c:v>-1.7584994138335288</c:v>
                </c:pt>
                <c:pt idx="19">
                  <c:v>5.8530510585305109</c:v>
                </c:pt>
                <c:pt idx="20">
                  <c:v>-5.1098376313276024</c:v>
                </c:pt>
                <c:pt idx="21">
                  <c:v>0</c:v>
                </c:pt>
                <c:pt idx="23">
                  <c:v>8.9108910891089117</c:v>
                </c:pt>
                <c:pt idx="24">
                  <c:v>0.34217279726261762</c:v>
                </c:pt>
                <c:pt idx="25">
                  <c:v>-4.5866498542044294</c:v>
                </c:pt>
              </c:numCache>
            </c:numRef>
          </c:val>
          <c:extLst>
            <c:ext xmlns:c16="http://schemas.microsoft.com/office/drawing/2014/chart" uri="{C3380CC4-5D6E-409C-BE32-E72D297353CC}">
              <c16:uniqueId val="{00000020-78BC-4FE8-9F33-3E491589F723}"/>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{B7A69263-D4ED-4BF8-9742-5AB8CD3D4A49}</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78BC-4FE8-9F33-3E491589F723}"/>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{123481A6-6300-43E7-AEA0-7DF9D08E0316}</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78BC-4FE8-9F33-3E491589F723}"/>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{CA025F58-4895-41AD-9E5D-D9099D83FD42}</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78BC-4FE8-9F33-3E491589F723}"/>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{D2902134-1F57-41FF-83FD-E0CDB3C7D28A}</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78BC-4FE8-9F33-3E491589F723}"/>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{A405550E-4E34-43A4-A19B-16740D316EDA}</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78BC-4FE8-9F33-3E491589F723}"/>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{676B4E57-7D63-4A27-80B7-E3250E57A22D}</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78BC-4FE8-9F33-3E491589F723}"/>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{28281953-AB3E-4CD2-87C0-25F83469177C}</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78BC-4FE8-9F33-3E491589F723}"/>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{D93F7F10-B946-4EE0-8541-4C53C8076461}</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78BC-4FE8-9F33-3E491589F723}"/>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{090D6A1A-CF36-41B4-A03B-594BB978EE1A}</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78BC-4FE8-9F33-3E491589F723}"/>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{708E9ECA-5B62-45E4-9479-C7D4C16465B6}</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78BC-4FE8-9F33-3E491589F723}"/>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{F9D33ECA-2884-432B-B662-CF543DEED741}</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78BC-4FE8-9F33-3E491589F723}"/>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{FA4C0B1F-4067-4A86-9DBD-E0DA26C971A0}</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78BC-4FE8-9F33-3E491589F723}"/>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{E4D5B5D3-9008-4EBD-A79C-76C1296389B7}</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78BC-4FE8-9F33-3E491589F723}"/>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{6577919B-5E08-4093-967D-345E8E5621BD}</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78BC-4FE8-9F33-3E491589F723}"/>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{2C1300C4-248B-4F6C-9D95-49170008861B}</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78BC-4FE8-9F33-3E491589F723}"/>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{255CAABB-3213-4230-A4A1-D55ABB910CC9}</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78BC-4FE8-9F33-3E491589F723}"/>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{A78C9404-85E6-4E6A-9462-B33A077ECED6}</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78BC-4FE8-9F33-3E491589F723}"/>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{1A8F8184-3989-4470-8256-6B33A27BA7A2}</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78BC-4FE8-9F33-3E491589F723}"/>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{3BE6FCD3-A7E3-486E-AD7B-DACB385881ED}</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78BC-4FE8-9F33-3E491589F723}"/>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{E56E3007-F422-4E43-882D-D85AFB47548E}</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78BC-4FE8-9F33-3E491589F723}"/>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{53ABA27D-C03C-410E-B68D-BB737AC67759}</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78BC-4FE8-9F33-3E491589F723}"/>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{A7F62615-CDBD-4088-8866-CEA432DEAF6A}</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78BC-4FE8-9F33-3E491589F723}"/>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{6BA975F7-90D6-47DB-9741-FC64A43C91F6}</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78BC-4FE8-9F33-3E491589F723}"/>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{DC1CEF51-C6D9-4332-8B35-B4254CDC072C}</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78BC-4FE8-9F33-3E491589F723}"/>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{AB60D97D-B793-43BB-B3EA-96F15B293F7A}</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78BC-4FE8-9F33-3E491589F723}"/>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{CFF0BCCD-B94A-41F3-A476-99BF06E0F01C}</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78BC-4FE8-9F33-3E491589F723}"/>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{DEC3A2D3-0EC0-4A44-BD48-78988511F187}</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78BC-4FE8-9F33-3E491589F723}"/>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{4487448C-C89C-4BD0-B20D-429E8C1A09A2}</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78BC-4FE8-9F33-3E491589F723}"/>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{323AF554-44F2-45EC-BA11-74751AECAED9}</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78BC-4FE8-9F33-3E491589F723}"/>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{C9CD37C0-CB14-4686-ABA1-CBFFEA967762}</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78BC-4FE8-9F33-3E491589F723}"/>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{A9DE4F31-3D36-4F29-AA53-14EF263956FB}</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78BC-4FE8-9F33-3E491589F723}"/>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{87CAFDE3-56D3-4C85-85B0-B1E12AE2B509}</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78BC-4FE8-9F33-3E491589F72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78BC-4FE8-9F33-3E491589F723}"/>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78BC-4FE8-9F33-3E491589F723}"/>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{158C948F-2139-4B33-A03B-76D4177A2045}</c15:txfldGUID>
                      <c15:f>Diagramm!$I$46</c15:f>
                      <c15:dlblFieldTableCache>
                        <c:ptCount val="1"/>
                      </c15:dlblFieldTableCache>
                    </c15:dlblFTEntry>
                  </c15:dlblFieldTable>
                  <c15:showDataLabelsRange val="0"/>
                </c:ext>
                <c:ext xmlns:c16="http://schemas.microsoft.com/office/drawing/2014/chart" uri="{C3380CC4-5D6E-409C-BE32-E72D297353CC}">
                  <c16:uniqueId val="{00000000-37F5-4CE1-B027-3771C3D1C26A}"/>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{BA352777-201C-479C-A313-6EEA9AB34374}</c15:txfldGUID>
                      <c15:f>Diagramm!$I$47</c15:f>
                      <c15:dlblFieldTableCache>
                        <c:ptCount val="1"/>
                      </c15:dlblFieldTableCache>
                    </c15:dlblFTEntry>
                  </c15:dlblFieldTable>
                  <c15:showDataLabelsRange val="0"/>
                </c:ext>
                <c:ext xmlns:c16="http://schemas.microsoft.com/office/drawing/2014/chart" uri="{C3380CC4-5D6E-409C-BE32-E72D297353CC}">
                  <c16:uniqueId val="{00000001-37F5-4CE1-B027-3771C3D1C26A}"/>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{432E134A-CDD4-48CF-8E0D-BCD6427F966D}</c15:txfldGUID>
                      <c15:f>Diagramm!$I$48</c15:f>
                      <c15:dlblFieldTableCache>
                        <c:ptCount val="1"/>
                      </c15:dlblFieldTableCache>
                    </c15:dlblFTEntry>
                  </c15:dlblFieldTable>
                  <c15:showDataLabelsRange val="0"/>
                </c:ext>
                <c:ext xmlns:c16="http://schemas.microsoft.com/office/drawing/2014/chart" uri="{C3380CC4-5D6E-409C-BE32-E72D297353CC}">
                  <c16:uniqueId val="{00000002-37F5-4CE1-B027-3771C3D1C26A}"/>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{26020FDE-A727-431C-906E-0D3429AC5E8C}</c15:txfldGUID>
                      <c15:f>Diagramm!$I$49</c15:f>
                      <c15:dlblFieldTableCache>
                        <c:ptCount val="1"/>
                      </c15:dlblFieldTableCache>
                    </c15:dlblFTEntry>
                  </c15:dlblFieldTable>
                  <c15:showDataLabelsRange val="0"/>
                </c:ext>
                <c:ext xmlns:c16="http://schemas.microsoft.com/office/drawing/2014/chart" uri="{C3380CC4-5D6E-409C-BE32-E72D297353CC}">
                  <c16:uniqueId val="{00000003-37F5-4CE1-B027-3771C3D1C26A}"/>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{30CDEDA3-B1F9-4512-B14A-1F506CD9B813}</c15:txfldGUID>
                      <c15:f>Diagramm!$I$50</c15:f>
                      <c15:dlblFieldTableCache>
                        <c:ptCount val="1"/>
                      </c15:dlblFieldTableCache>
                    </c15:dlblFTEntry>
                  </c15:dlblFieldTable>
                  <c15:showDataLabelsRange val="0"/>
                </c:ext>
                <c:ext xmlns:c16="http://schemas.microsoft.com/office/drawing/2014/chart" uri="{C3380CC4-5D6E-409C-BE32-E72D297353CC}">
                  <c16:uniqueId val="{00000004-37F5-4CE1-B027-3771C3D1C26A}"/>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{46BB0F35-DC84-4562-B7DE-54C4C5CB1945}</c15:txfldGUID>
                      <c15:f>Diagramm!$I$51</c15:f>
                      <c15:dlblFieldTableCache>
                        <c:ptCount val="1"/>
                      </c15:dlblFieldTableCache>
                    </c15:dlblFTEntry>
                  </c15:dlblFieldTable>
                  <c15:showDataLabelsRange val="0"/>
                </c:ext>
                <c:ext xmlns:c16="http://schemas.microsoft.com/office/drawing/2014/chart" uri="{C3380CC4-5D6E-409C-BE32-E72D297353CC}">
                  <c16:uniqueId val="{00000005-37F5-4CE1-B027-3771C3D1C26A}"/>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{3B70CE2C-A2DF-426D-97E7-E21B1BB6CDE7}</c15:txfldGUID>
                      <c15:f>Diagramm!$I$52</c15:f>
                      <c15:dlblFieldTableCache>
                        <c:ptCount val="1"/>
                      </c15:dlblFieldTableCache>
                    </c15:dlblFTEntry>
                  </c15:dlblFieldTable>
                  <c15:showDataLabelsRange val="0"/>
                </c:ext>
                <c:ext xmlns:c16="http://schemas.microsoft.com/office/drawing/2014/chart" uri="{C3380CC4-5D6E-409C-BE32-E72D297353CC}">
                  <c16:uniqueId val="{00000006-37F5-4CE1-B027-3771C3D1C26A}"/>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{5EF542B4-A3A1-48A0-8E8B-E9C1B65B2D23}</c15:txfldGUID>
                      <c15:f>Diagramm!$I$53</c15:f>
                      <c15:dlblFieldTableCache>
                        <c:ptCount val="1"/>
                      </c15:dlblFieldTableCache>
                    </c15:dlblFTEntry>
                  </c15:dlblFieldTable>
                  <c15:showDataLabelsRange val="0"/>
                </c:ext>
                <c:ext xmlns:c16="http://schemas.microsoft.com/office/drawing/2014/chart" uri="{C3380CC4-5D6E-409C-BE32-E72D297353CC}">
                  <c16:uniqueId val="{00000007-37F5-4CE1-B027-3771C3D1C26A}"/>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{887B5D98-FF7D-49DB-BE99-32701801762D}</c15:txfldGUID>
                      <c15:f>Diagramm!$I$54</c15:f>
                      <c15:dlblFieldTableCache>
                        <c:ptCount val="1"/>
                      </c15:dlblFieldTableCache>
                    </c15:dlblFTEntry>
                  </c15:dlblFieldTable>
                  <c15:showDataLabelsRange val="0"/>
                </c:ext>
                <c:ext xmlns:c16="http://schemas.microsoft.com/office/drawing/2014/chart" uri="{C3380CC4-5D6E-409C-BE32-E72D297353CC}">
                  <c16:uniqueId val="{00000008-37F5-4CE1-B027-3771C3D1C26A}"/>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{08E6D1DA-C562-402D-9593-23BF486FE247}</c15:txfldGUID>
                      <c15:f>Diagramm!$I$55</c15:f>
                      <c15:dlblFieldTableCache>
                        <c:ptCount val="1"/>
                      </c15:dlblFieldTableCache>
                    </c15:dlblFTEntry>
                  </c15:dlblFieldTable>
                  <c15:showDataLabelsRange val="0"/>
                </c:ext>
                <c:ext xmlns:c16="http://schemas.microsoft.com/office/drawing/2014/chart" uri="{C3380CC4-5D6E-409C-BE32-E72D297353CC}">
                  <c16:uniqueId val="{00000009-37F5-4CE1-B027-3771C3D1C26A}"/>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{F02A7E1F-C82F-4F8D-BB9B-B0E71B848006}</c15:txfldGUID>
                      <c15:f>Diagramm!$I$56</c15:f>
                      <c15:dlblFieldTableCache>
                        <c:ptCount val="1"/>
                      </c15:dlblFieldTableCache>
                    </c15:dlblFTEntry>
                  </c15:dlblFieldTable>
                  <c15:showDataLabelsRange val="0"/>
                </c:ext>
                <c:ext xmlns:c16="http://schemas.microsoft.com/office/drawing/2014/chart" uri="{C3380CC4-5D6E-409C-BE32-E72D297353CC}">
                  <c16:uniqueId val="{0000000A-37F5-4CE1-B027-3771C3D1C26A}"/>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{3817436D-B5D6-47DE-8985-B988BD0995E0}</c15:txfldGUID>
                      <c15:f>Diagramm!$I$57</c15:f>
                      <c15:dlblFieldTableCache>
                        <c:ptCount val="1"/>
                      </c15:dlblFieldTableCache>
                    </c15:dlblFTEntry>
                  </c15:dlblFieldTable>
                  <c15:showDataLabelsRange val="0"/>
                </c:ext>
                <c:ext xmlns:c16="http://schemas.microsoft.com/office/drawing/2014/chart" uri="{C3380CC4-5D6E-409C-BE32-E72D297353CC}">
                  <c16:uniqueId val="{0000000B-37F5-4CE1-B027-3771C3D1C26A}"/>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{C0855A95-B202-498A-BCF7-8F3671571B7F}</c15:txfldGUID>
                      <c15:f>Diagramm!$I$58</c15:f>
                      <c15:dlblFieldTableCache>
                        <c:ptCount val="1"/>
                      </c15:dlblFieldTableCache>
                    </c15:dlblFTEntry>
                  </c15:dlblFieldTable>
                  <c15:showDataLabelsRange val="0"/>
                </c:ext>
                <c:ext xmlns:c16="http://schemas.microsoft.com/office/drawing/2014/chart" uri="{C3380CC4-5D6E-409C-BE32-E72D297353CC}">
                  <c16:uniqueId val="{0000000C-37F5-4CE1-B027-3771C3D1C26A}"/>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{7B0EE8C7-39D8-4626-947D-B2125B1AC608}</c15:txfldGUID>
                      <c15:f>Diagramm!$I$59</c15:f>
                      <c15:dlblFieldTableCache>
                        <c:ptCount val="1"/>
                      </c15:dlblFieldTableCache>
                    </c15:dlblFTEntry>
                  </c15:dlblFieldTable>
                  <c15:showDataLabelsRange val="0"/>
                </c:ext>
                <c:ext xmlns:c16="http://schemas.microsoft.com/office/drawing/2014/chart" uri="{C3380CC4-5D6E-409C-BE32-E72D297353CC}">
                  <c16:uniqueId val="{0000000D-37F5-4CE1-B027-3771C3D1C26A}"/>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{DBF2CC06-952E-44EB-A87C-08A27F58A587}</c15:txfldGUID>
                      <c15:f>Diagramm!$I$60</c15:f>
                      <c15:dlblFieldTableCache>
                        <c:ptCount val="1"/>
                      </c15:dlblFieldTableCache>
                    </c15:dlblFTEntry>
                  </c15:dlblFieldTable>
                  <c15:showDataLabelsRange val="0"/>
                </c:ext>
                <c:ext xmlns:c16="http://schemas.microsoft.com/office/drawing/2014/chart" uri="{C3380CC4-5D6E-409C-BE32-E72D297353CC}">
                  <c16:uniqueId val="{0000000E-37F5-4CE1-B027-3771C3D1C26A}"/>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{6DADBF08-6F25-41CC-8A2E-14D41976EF34}</c15:txfldGUID>
                      <c15:f>Diagramm!$I$61</c15:f>
                      <c15:dlblFieldTableCache>
                        <c:ptCount val="1"/>
                      </c15:dlblFieldTableCache>
                    </c15:dlblFTEntry>
                  </c15:dlblFieldTable>
                  <c15:showDataLabelsRange val="0"/>
                </c:ext>
                <c:ext xmlns:c16="http://schemas.microsoft.com/office/drawing/2014/chart" uri="{C3380CC4-5D6E-409C-BE32-E72D297353CC}">
                  <c16:uniqueId val="{0000000F-37F5-4CE1-B027-3771C3D1C26A}"/>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{3BECC2FE-F72E-4D74-82FB-6C8C6D2146B2}</c15:txfldGUID>
                      <c15:f>Diagramm!$I$62</c15:f>
                      <c15:dlblFieldTableCache>
                        <c:ptCount val="1"/>
                      </c15:dlblFieldTableCache>
                    </c15:dlblFTEntry>
                  </c15:dlblFieldTable>
                  <c15:showDataLabelsRange val="0"/>
                </c:ext>
                <c:ext xmlns:c16="http://schemas.microsoft.com/office/drawing/2014/chart" uri="{C3380CC4-5D6E-409C-BE32-E72D297353CC}">
                  <c16:uniqueId val="{00000010-37F5-4CE1-B027-3771C3D1C26A}"/>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{EF747A5D-949A-478D-BCC8-B84E34757D7B}</c15:txfldGUID>
                      <c15:f>Diagramm!$I$63</c15:f>
                      <c15:dlblFieldTableCache>
                        <c:ptCount val="1"/>
                      </c15:dlblFieldTableCache>
                    </c15:dlblFTEntry>
                  </c15:dlblFieldTable>
                  <c15:showDataLabelsRange val="0"/>
                </c:ext>
                <c:ext xmlns:c16="http://schemas.microsoft.com/office/drawing/2014/chart" uri="{C3380CC4-5D6E-409C-BE32-E72D297353CC}">
                  <c16:uniqueId val="{00000011-37F5-4CE1-B027-3771C3D1C26A}"/>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{1724DA10-C765-488B-A21F-8B4EBF2BEB11}</c15:txfldGUID>
                      <c15:f>Diagramm!$I$64</c15:f>
                      <c15:dlblFieldTableCache>
                        <c:ptCount val="1"/>
                      </c15:dlblFieldTableCache>
                    </c15:dlblFTEntry>
                  </c15:dlblFieldTable>
                  <c15:showDataLabelsRange val="0"/>
                </c:ext>
                <c:ext xmlns:c16="http://schemas.microsoft.com/office/drawing/2014/chart" uri="{C3380CC4-5D6E-409C-BE32-E72D297353CC}">
                  <c16:uniqueId val="{00000012-37F5-4CE1-B027-3771C3D1C26A}"/>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{30461AF5-3813-4ACA-B43D-01DC0DBE1F9B}</c15:txfldGUID>
                      <c15:f>Diagramm!$I$65</c15:f>
                      <c15:dlblFieldTableCache>
                        <c:ptCount val="1"/>
                      </c15:dlblFieldTableCache>
                    </c15:dlblFTEntry>
                  </c15:dlblFieldTable>
                  <c15:showDataLabelsRange val="0"/>
                </c:ext>
                <c:ext xmlns:c16="http://schemas.microsoft.com/office/drawing/2014/chart" uri="{C3380CC4-5D6E-409C-BE32-E72D297353CC}">
                  <c16:uniqueId val="{00000013-37F5-4CE1-B027-3771C3D1C26A}"/>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{0AD3690D-18AE-4F7B-973B-19EAEEFBE091}</c15:txfldGUID>
                      <c15:f>Diagramm!$I$66</c15:f>
                      <c15:dlblFieldTableCache>
                        <c:ptCount val="1"/>
                      </c15:dlblFieldTableCache>
                    </c15:dlblFTEntry>
                  </c15:dlblFieldTable>
                  <c15:showDataLabelsRange val="0"/>
                </c:ext>
                <c:ext xmlns:c16="http://schemas.microsoft.com/office/drawing/2014/chart" uri="{C3380CC4-5D6E-409C-BE32-E72D297353CC}">
                  <c16:uniqueId val="{00000014-37F5-4CE1-B027-3771C3D1C26A}"/>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{A13B364F-163F-43E7-8DF7-DCE14EC13C64}</c15:txfldGUID>
                      <c15:f>Diagramm!$I$67</c15:f>
                      <c15:dlblFieldTableCache>
                        <c:ptCount val="1"/>
                      </c15:dlblFieldTableCache>
                    </c15:dlblFTEntry>
                  </c15:dlblFieldTable>
                  <c15:showDataLabelsRange val="0"/>
                </c:ext>
                <c:ext xmlns:c16="http://schemas.microsoft.com/office/drawing/2014/chart" uri="{C3380CC4-5D6E-409C-BE32-E72D297353CC}">
                  <c16:uniqueId val="{00000015-37F5-4CE1-B027-3771C3D1C26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7F5-4CE1-B027-3771C3D1C26A}"/>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{E775D7C3-7D1A-475F-BF4F-3D23506B26B9}</c15:txfldGUID>
                      <c15:f>Diagramm!$K$46</c15:f>
                      <c15:dlblFieldTableCache>
                        <c:ptCount val="1"/>
                      </c15:dlblFieldTableCache>
                    </c15:dlblFTEntry>
                  </c15:dlblFieldTable>
                  <c15:showDataLabelsRange val="0"/>
                </c:ext>
                <c:ext xmlns:c16="http://schemas.microsoft.com/office/drawing/2014/chart" uri="{C3380CC4-5D6E-409C-BE32-E72D297353CC}">
                  <c16:uniqueId val="{00000017-37F5-4CE1-B027-3771C3D1C26A}"/>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{717F55C8-749A-4714-97D7-E5C37AA6F32B}</c15:txfldGUID>
                      <c15:f>Diagramm!$K$47</c15:f>
                      <c15:dlblFieldTableCache>
                        <c:ptCount val="1"/>
                      </c15:dlblFieldTableCache>
                    </c15:dlblFTEntry>
                  </c15:dlblFieldTable>
                  <c15:showDataLabelsRange val="0"/>
                </c:ext>
                <c:ext xmlns:c16="http://schemas.microsoft.com/office/drawing/2014/chart" uri="{C3380CC4-5D6E-409C-BE32-E72D297353CC}">
                  <c16:uniqueId val="{00000018-37F5-4CE1-B027-3771C3D1C26A}"/>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{714AC4B3-8ABA-490B-B5EB-6F31E2081EF9}</c15:txfldGUID>
                      <c15:f>Diagramm!$K$48</c15:f>
                      <c15:dlblFieldTableCache>
                        <c:ptCount val="1"/>
                      </c15:dlblFieldTableCache>
                    </c15:dlblFTEntry>
                  </c15:dlblFieldTable>
                  <c15:showDataLabelsRange val="0"/>
                </c:ext>
                <c:ext xmlns:c16="http://schemas.microsoft.com/office/drawing/2014/chart" uri="{C3380CC4-5D6E-409C-BE32-E72D297353CC}">
                  <c16:uniqueId val="{00000019-37F5-4CE1-B027-3771C3D1C26A}"/>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{3526F7BC-451E-44C7-B15F-21122C03F6A5}</c15:txfldGUID>
                      <c15:f>Diagramm!$K$49</c15:f>
                      <c15:dlblFieldTableCache>
                        <c:ptCount val="1"/>
                      </c15:dlblFieldTableCache>
                    </c15:dlblFTEntry>
                  </c15:dlblFieldTable>
                  <c15:showDataLabelsRange val="0"/>
                </c:ext>
                <c:ext xmlns:c16="http://schemas.microsoft.com/office/drawing/2014/chart" uri="{C3380CC4-5D6E-409C-BE32-E72D297353CC}">
                  <c16:uniqueId val="{0000001A-37F5-4CE1-B027-3771C3D1C26A}"/>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{24C709A9-1B0B-4DF5-91E1-A42BC29E1DE2}</c15:txfldGUID>
                      <c15:f>Diagramm!$K$50</c15:f>
                      <c15:dlblFieldTableCache>
                        <c:ptCount val="1"/>
                      </c15:dlblFieldTableCache>
                    </c15:dlblFTEntry>
                  </c15:dlblFieldTable>
                  <c15:showDataLabelsRange val="0"/>
                </c:ext>
                <c:ext xmlns:c16="http://schemas.microsoft.com/office/drawing/2014/chart" uri="{C3380CC4-5D6E-409C-BE32-E72D297353CC}">
                  <c16:uniqueId val="{0000001B-37F5-4CE1-B027-3771C3D1C26A}"/>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{614F7557-86A8-4A57-A77F-E66912CFD648}</c15:txfldGUID>
                      <c15:f>Diagramm!$K$51</c15:f>
                      <c15:dlblFieldTableCache>
                        <c:ptCount val="1"/>
                      </c15:dlblFieldTableCache>
                    </c15:dlblFTEntry>
                  </c15:dlblFieldTable>
                  <c15:showDataLabelsRange val="0"/>
                </c:ext>
                <c:ext xmlns:c16="http://schemas.microsoft.com/office/drawing/2014/chart" uri="{C3380CC4-5D6E-409C-BE32-E72D297353CC}">
                  <c16:uniqueId val="{0000001C-37F5-4CE1-B027-3771C3D1C26A}"/>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{AB4A693E-98E7-4101-A280-BFA88DE49693}</c15:txfldGUID>
                      <c15:f>Diagramm!$K$52</c15:f>
                      <c15:dlblFieldTableCache>
                        <c:ptCount val="1"/>
                      </c15:dlblFieldTableCache>
                    </c15:dlblFTEntry>
                  </c15:dlblFieldTable>
                  <c15:showDataLabelsRange val="0"/>
                </c:ext>
                <c:ext xmlns:c16="http://schemas.microsoft.com/office/drawing/2014/chart" uri="{C3380CC4-5D6E-409C-BE32-E72D297353CC}">
                  <c16:uniqueId val="{0000001D-37F5-4CE1-B027-3771C3D1C26A}"/>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{26B151BB-BA24-4D56-9661-52FB9981A724}</c15:txfldGUID>
                      <c15:f>Diagramm!$K$53</c15:f>
                      <c15:dlblFieldTableCache>
                        <c:ptCount val="1"/>
                      </c15:dlblFieldTableCache>
                    </c15:dlblFTEntry>
                  </c15:dlblFieldTable>
                  <c15:showDataLabelsRange val="0"/>
                </c:ext>
                <c:ext xmlns:c16="http://schemas.microsoft.com/office/drawing/2014/chart" uri="{C3380CC4-5D6E-409C-BE32-E72D297353CC}">
                  <c16:uniqueId val="{0000001E-37F5-4CE1-B027-3771C3D1C26A}"/>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{F2653991-584C-4190-B111-9FDF2F73B453}</c15:txfldGUID>
                      <c15:f>Diagramm!$K$54</c15:f>
                      <c15:dlblFieldTableCache>
                        <c:ptCount val="1"/>
                      </c15:dlblFieldTableCache>
                    </c15:dlblFTEntry>
                  </c15:dlblFieldTable>
                  <c15:showDataLabelsRange val="0"/>
                </c:ext>
                <c:ext xmlns:c16="http://schemas.microsoft.com/office/drawing/2014/chart" uri="{C3380CC4-5D6E-409C-BE32-E72D297353CC}">
                  <c16:uniqueId val="{0000001F-37F5-4CE1-B027-3771C3D1C26A}"/>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{2C030459-96DF-4098-8238-413CE84300E0}</c15:txfldGUID>
                      <c15:f>Diagramm!$K$55</c15:f>
                      <c15:dlblFieldTableCache>
                        <c:ptCount val="1"/>
                      </c15:dlblFieldTableCache>
                    </c15:dlblFTEntry>
                  </c15:dlblFieldTable>
                  <c15:showDataLabelsRange val="0"/>
                </c:ext>
                <c:ext xmlns:c16="http://schemas.microsoft.com/office/drawing/2014/chart" uri="{C3380CC4-5D6E-409C-BE32-E72D297353CC}">
                  <c16:uniqueId val="{00000020-37F5-4CE1-B027-3771C3D1C26A}"/>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{91AFFF1A-1E85-48EA-BC4D-54F106D9BC63}</c15:txfldGUID>
                      <c15:f>Diagramm!$K$56</c15:f>
                      <c15:dlblFieldTableCache>
                        <c:ptCount val="1"/>
                      </c15:dlblFieldTableCache>
                    </c15:dlblFTEntry>
                  </c15:dlblFieldTable>
                  <c15:showDataLabelsRange val="0"/>
                </c:ext>
                <c:ext xmlns:c16="http://schemas.microsoft.com/office/drawing/2014/chart" uri="{C3380CC4-5D6E-409C-BE32-E72D297353CC}">
                  <c16:uniqueId val="{00000021-37F5-4CE1-B027-3771C3D1C26A}"/>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{F927584C-D06B-488B-B044-419D24353349}</c15:txfldGUID>
                      <c15:f>Diagramm!$K$57</c15:f>
                      <c15:dlblFieldTableCache>
                        <c:ptCount val="1"/>
                      </c15:dlblFieldTableCache>
                    </c15:dlblFTEntry>
                  </c15:dlblFieldTable>
                  <c15:showDataLabelsRange val="0"/>
                </c:ext>
                <c:ext xmlns:c16="http://schemas.microsoft.com/office/drawing/2014/chart" uri="{C3380CC4-5D6E-409C-BE32-E72D297353CC}">
                  <c16:uniqueId val="{00000022-37F5-4CE1-B027-3771C3D1C26A}"/>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{1447F81A-06AC-4F32-9E6E-D2E04098707C}</c15:txfldGUID>
                      <c15:f>Diagramm!$K$58</c15:f>
                      <c15:dlblFieldTableCache>
                        <c:ptCount val="1"/>
                      </c15:dlblFieldTableCache>
                    </c15:dlblFTEntry>
                  </c15:dlblFieldTable>
                  <c15:showDataLabelsRange val="0"/>
                </c:ext>
                <c:ext xmlns:c16="http://schemas.microsoft.com/office/drawing/2014/chart" uri="{C3380CC4-5D6E-409C-BE32-E72D297353CC}">
                  <c16:uniqueId val="{00000023-37F5-4CE1-B027-3771C3D1C26A}"/>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{9CEE2084-9F40-4AB3-8494-95CB88A7AF57}</c15:txfldGUID>
                      <c15:f>Diagramm!$K$59</c15:f>
                      <c15:dlblFieldTableCache>
                        <c:ptCount val="1"/>
                      </c15:dlblFieldTableCache>
                    </c15:dlblFTEntry>
                  </c15:dlblFieldTable>
                  <c15:showDataLabelsRange val="0"/>
                </c:ext>
                <c:ext xmlns:c16="http://schemas.microsoft.com/office/drawing/2014/chart" uri="{C3380CC4-5D6E-409C-BE32-E72D297353CC}">
                  <c16:uniqueId val="{00000024-37F5-4CE1-B027-3771C3D1C26A}"/>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{86965E86-DC9E-4009-9F2F-89E7C47C2AA8}</c15:txfldGUID>
                      <c15:f>Diagramm!$K$60</c15:f>
                      <c15:dlblFieldTableCache>
                        <c:ptCount val="1"/>
                      </c15:dlblFieldTableCache>
                    </c15:dlblFTEntry>
                  </c15:dlblFieldTable>
                  <c15:showDataLabelsRange val="0"/>
                </c:ext>
                <c:ext xmlns:c16="http://schemas.microsoft.com/office/drawing/2014/chart" uri="{C3380CC4-5D6E-409C-BE32-E72D297353CC}">
                  <c16:uniqueId val="{00000025-37F5-4CE1-B027-3771C3D1C26A}"/>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{D0F3A423-EF23-4200-930A-F02D9DD0EC60}</c15:txfldGUID>
                      <c15:f>Diagramm!$K$61</c15:f>
                      <c15:dlblFieldTableCache>
                        <c:ptCount val="1"/>
                      </c15:dlblFieldTableCache>
                    </c15:dlblFTEntry>
                  </c15:dlblFieldTable>
                  <c15:showDataLabelsRange val="0"/>
                </c:ext>
                <c:ext xmlns:c16="http://schemas.microsoft.com/office/drawing/2014/chart" uri="{C3380CC4-5D6E-409C-BE32-E72D297353CC}">
                  <c16:uniqueId val="{00000026-37F5-4CE1-B027-3771C3D1C26A}"/>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{09687F88-D1F1-4825-B255-8AE73C615339}</c15:txfldGUID>
                      <c15:f>Diagramm!$K$62</c15:f>
                      <c15:dlblFieldTableCache>
                        <c:ptCount val="1"/>
                      </c15:dlblFieldTableCache>
                    </c15:dlblFTEntry>
                  </c15:dlblFieldTable>
                  <c15:showDataLabelsRange val="0"/>
                </c:ext>
                <c:ext xmlns:c16="http://schemas.microsoft.com/office/drawing/2014/chart" uri="{C3380CC4-5D6E-409C-BE32-E72D297353CC}">
                  <c16:uniqueId val="{00000027-37F5-4CE1-B027-3771C3D1C26A}"/>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{A8A02FE0-B601-4933-B977-761614C1AF0C}</c15:txfldGUID>
                      <c15:f>Diagramm!$K$63</c15:f>
                      <c15:dlblFieldTableCache>
                        <c:ptCount val="1"/>
                      </c15:dlblFieldTableCache>
                    </c15:dlblFTEntry>
                  </c15:dlblFieldTable>
                  <c15:showDataLabelsRange val="0"/>
                </c:ext>
                <c:ext xmlns:c16="http://schemas.microsoft.com/office/drawing/2014/chart" uri="{C3380CC4-5D6E-409C-BE32-E72D297353CC}">
                  <c16:uniqueId val="{00000028-37F5-4CE1-B027-3771C3D1C26A}"/>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{BC9E0179-F3D9-40E2-B77E-1D12ADDAB2A4}</c15:txfldGUID>
                      <c15:f>Diagramm!$K$64</c15:f>
                      <c15:dlblFieldTableCache>
                        <c:ptCount val="1"/>
                      </c15:dlblFieldTableCache>
                    </c15:dlblFTEntry>
                  </c15:dlblFieldTable>
                  <c15:showDataLabelsRange val="0"/>
                </c:ext>
                <c:ext xmlns:c16="http://schemas.microsoft.com/office/drawing/2014/chart" uri="{C3380CC4-5D6E-409C-BE32-E72D297353CC}">
                  <c16:uniqueId val="{00000029-37F5-4CE1-B027-3771C3D1C26A}"/>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{B0784A38-047C-42D5-B759-9B7705F28750}</c15:txfldGUID>
                      <c15:f>Diagramm!$K$65</c15:f>
                      <c15:dlblFieldTableCache>
                        <c:ptCount val="1"/>
                      </c15:dlblFieldTableCache>
                    </c15:dlblFTEntry>
                  </c15:dlblFieldTable>
                  <c15:showDataLabelsRange val="0"/>
                </c:ext>
                <c:ext xmlns:c16="http://schemas.microsoft.com/office/drawing/2014/chart" uri="{C3380CC4-5D6E-409C-BE32-E72D297353CC}">
                  <c16:uniqueId val="{0000002A-37F5-4CE1-B027-3771C3D1C26A}"/>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{A196FA18-69B1-48D5-8B22-D0A92DA4A212}</c15:txfldGUID>
                      <c15:f>Diagramm!$K$66</c15:f>
                      <c15:dlblFieldTableCache>
                        <c:ptCount val="1"/>
                      </c15:dlblFieldTableCache>
                    </c15:dlblFTEntry>
                  </c15:dlblFieldTable>
                  <c15:showDataLabelsRange val="0"/>
                </c:ext>
                <c:ext xmlns:c16="http://schemas.microsoft.com/office/drawing/2014/chart" uri="{C3380CC4-5D6E-409C-BE32-E72D297353CC}">
                  <c16:uniqueId val="{0000002B-37F5-4CE1-B027-3771C3D1C26A}"/>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{3D5D29F5-88E2-4B03-9868-94F97122A388}</c15:txfldGUID>
                      <c15:f>Diagramm!$K$67</c15:f>
                      <c15:dlblFieldTableCache>
                        <c:ptCount val="1"/>
                      </c15:dlblFieldTableCache>
                    </c15:dlblFTEntry>
                  </c15:dlblFieldTable>
                  <c15:showDataLabelsRange val="0"/>
                </c:ext>
                <c:ext xmlns:c16="http://schemas.microsoft.com/office/drawing/2014/chart" uri="{C3380CC4-5D6E-409C-BE32-E72D297353CC}">
                  <c16:uniqueId val="{0000002C-37F5-4CE1-B027-3771C3D1C26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7F5-4CE1-B027-3771C3D1C26A}"/>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{77FBAE47-EABA-443A-A326-BBED60ECF832}</c15:txfldGUID>
                      <c15:f>Diagramm!$J$46</c15:f>
                      <c15:dlblFieldTableCache>
                        <c:ptCount val="1"/>
                      </c15:dlblFieldTableCache>
                    </c15:dlblFTEntry>
                  </c15:dlblFieldTable>
                  <c15:showDataLabelsRange val="0"/>
                </c:ext>
                <c:ext xmlns:c16="http://schemas.microsoft.com/office/drawing/2014/chart" uri="{C3380CC4-5D6E-409C-BE32-E72D297353CC}">
                  <c16:uniqueId val="{0000002E-37F5-4CE1-B027-3771C3D1C26A}"/>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{A37BC963-5883-40FC-B9C0-FDD35FD5D65E}</c15:txfldGUID>
                      <c15:f>Diagramm!$J$47</c15:f>
                      <c15:dlblFieldTableCache>
                        <c:ptCount val="1"/>
                      </c15:dlblFieldTableCache>
                    </c15:dlblFTEntry>
                  </c15:dlblFieldTable>
                  <c15:showDataLabelsRange val="0"/>
                </c:ext>
                <c:ext xmlns:c16="http://schemas.microsoft.com/office/drawing/2014/chart" uri="{C3380CC4-5D6E-409C-BE32-E72D297353CC}">
                  <c16:uniqueId val="{0000002F-37F5-4CE1-B027-3771C3D1C26A}"/>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{44E5FBE1-ADF8-4903-A09E-82F12C6D26CE}</c15:txfldGUID>
                      <c15:f>Diagramm!$J$48</c15:f>
                      <c15:dlblFieldTableCache>
                        <c:ptCount val="1"/>
                      </c15:dlblFieldTableCache>
                    </c15:dlblFTEntry>
                  </c15:dlblFieldTable>
                  <c15:showDataLabelsRange val="0"/>
                </c:ext>
                <c:ext xmlns:c16="http://schemas.microsoft.com/office/drawing/2014/chart" uri="{C3380CC4-5D6E-409C-BE32-E72D297353CC}">
                  <c16:uniqueId val="{00000030-37F5-4CE1-B027-3771C3D1C26A}"/>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{6E2CF927-3252-46E0-9BA6-8079C007FD98}</c15:txfldGUID>
                      <c15:f>Diagramm!$J$49</c15:f>
                      <c15:dlblFieldTableCache>
                        <c:ptCount val="1"/>
                      </c15:dlblFieldTableCache>
                    </c15:dlblFTEntry>
                  </c15:dlblFieldTable>
                  <c15:showDataLabelsRange val="0"/>
                </c:ext>
                <c:ext xmlns:c16="http://schemas.microsoft.com/office/drawing/2014/chart" uri="{C3380CC4-5D6E-409C-BE32-E72D297353CC}">
                  <c16:uniqueId val="{00000031-37F5-4CE1-B027-3771C3D1C26A}"/>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{BFE93767-7C5D-44A5-BC97-AFC1B55628AF}</c15:txfldGUID>
                      <c15:f>Diagramm!$J$50</c15:f>
                      <c15:dlblFieldTableCache>
                        <c:ptCount val="1"/>
                      </c15:dlblFieldTableCache>
                    </c15:dlblFTEntry>
                  </c15:dlblFieldTable>
                  <c15:showDataLabelsRange val="0"/>
                </c:ext>
                <c:ext xmlns:c16="http://schemas.microsoft.com/office/drawing/2014/chart" uri="{C3380CC4-5D6E-409C-BE32-E72D297353CC}">
                  <c16:uniqueId val="{00000032-37F5-4CE1-B027-3771C3D1C26A}"/>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{B98055B1-645A-4A46-93A4-A41377314041}</c15:txfldGUID>
                      <c15:f>Diagramm!$J$51</c15:f>
                      <c15:dlblFieldTableCache>
                        <c:ptCount val="1"/>
                      </c15:dlblFieldTableCache>
                    </c15:dlblFTEntry>
                  </c15:dlblFieldTable>
                  <c15:showDataLabelsRange val="0"/>
                </c:ext>
                <c:ext xmlns:c16="http://schemas.microsoft.com/office/drawing/2014/chart" uri="{C3380CC4-5D6E-409C-BE32-E72D297353CC}">
                  <c16:uniqueId val="{00000033-37F5-4CE1-B027-3771C3D1C26A}"/>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{4B212BDB-6393-4FB0-982C-C783A91C21CC}</c15:txfldGUID>
                      <c15:f>Diagramm!$J$52</c15:f>
                      <c15:dlblFieldTableCache>
                        <c:ptCount val="1"/>
                      </c15:dlblFieldTableCache>
                    </c15:dlblFTEntry>
                  </c15:dlblFieldTable>
                  <c15:showDataLabelsRange val="0"/>
                </c:ext>
                <c:ext xmlns:c16="http://schemas.microsoft.com/office/drawing/2014/chart" uri="{C3380CC4-5D6E-409C-BE32-E72D297353CC}">
                  <c16:uniqueId val="{00000034-37F5-4CE1-B027-3771C3D1C26A}"/>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{3F042C86-282C-4B3A-A921-AFF8432026AE}</c15:txfldGUID>
                      <c15:f>Diagramm!$J$53</c15:f>
                      <c15:dlblFieldTableCache>
                        <c:ptCount val="1"/>
                      </c15:dlblFieldTableCache>
                    </c15:dlblFTEntry>
                  </c15:dlblFieldTable>
                  <c15:showDataLabelsRange val="0"/>
                </c:ext>
                <c:ext xmlns:c16="http://schemas.microsoft.com/office/drawing/2014/chart" uri="{C3380CC4-5D6E-409C-BE32-E72D297353CC}">
                  <c16:uniqueId val="{00000035-37F5-4CE1-B027-3771C3D1C26A}"/>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{B5A0D1B5-5887-473C-9A48-32770CC4C849}</c15:txfldGUID>
                      <c15:f>Diagramm!$J$54</c15:f>
                      <c15:dlblFieldTableCache>
                        <c:ptCount val="1"/>
                      </c15:dlblFieldTableCache>
                    </c15:dlblFTEntry>
                  </c15:dlblFieldTable>
                  <c15:showDataLabelsRange val="0"/>
                </c:ext>
                <c:ext xmlns:c16="http://schemas.microsoft.com/office/drawing/2014/chart" uri="{C3380CC4-5D6E-409C-BE32-E72D297353CC}">
                  <c16:uniqueId val="{00000036-37F5-4CE1-B027-3771C3D1C26A}"/>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{8D9CC184-36A2-4809-82E8-475B42A84706}</c15:txfldGUID>
                      <c15:f>Diagramm!$J$55</c15:f>
                      <c15:dlblFieldTableCache>
                        <c:ptCount val="1"/>
                      </c15:dlblFieldTableCache>
                    </c15:dlblFTEntry>
                  </c15:dlblFieldTable>
                  <c15:showDataLabelsRange val="0"/>
                </c:ext>
                <c:ext xmlns:c16="http://schemas.microsoft.com/office/drawing/2014/chart" uri="{C3380CC4-5D6E-409C-BE32-E72D297353CC}">
                  <c16:uniqueId val="{00000037-37F5-4CE1-B027-3771C3D1C26A}"/>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{AF76F2A4-D012-48DE-BBFE-EDEF0D66744F}</c15:txfldGUID>
                      <c15:f>Diagramm!$J$56</c15:f>
                      <c15:dlblFieldTableCache>
                        <c:ptCount val="1"/>
                      </c15:dlblFieldTableCache>
                    </c15:dlblFTEntry>
                  </c15:dlblFieldTable>
                  <c15:showDataLabelsRange val="0"/>
                </c:ext>
                <c:ext xmlns:c16="http://schemas.microsoft.com/office/drawing/2014/chart" uri="{C3380CC4-5D6E-409C-BE32-E72D297353CC}">
                  <c16:uniqueId val="{00000038-37F5-4CE1-B027-3771C3D1C26A}"/>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{4E449E67-9AED-463C-93B8-EC12D6844A92}</c15:txfldGUID>
                      <c15:f>Diagramm!$J$57</c15:f>
                      <c15:dlblFieldTableCache>
                        <c:ptCount val="1"/>
                      </c15:dlblFieldTableCache>
                    </c15:dlblFTEntry>
                  </c15:dlblFieldTable>
                  <c15:showDataLabelsRange val="0"/>
                </c:ext>
                <c:ext xmlns:c16="http://schemas.microsoft.com/office/drawing/2014/chart" uri="{C3380CC4-5D6E-409C-BE32-E72D297353CC}">
                  <c16:uniqueId val="{00000039-37F5-4CE1-B027-3771C3D1C26A}"/>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{C2280960-1A27-4F9A-A009-AA7599B409A7}</c15:txfldGUID>
                      <c15:f>Diagramm!$J$58</c15:f>
                      <c15:dlblFieldTableCache>
                        <c:ptCount val="1"/>
                      </c15:dlblFieldTableCache>
                    </c15:dlblFTEntry>
                  </c15:dlblFieldTable>
                  <c15:showDataLabelsRange val="0"/>
                </c:ext>
                <c:ext xmlns:c16="http://schemas.microsoft.com/office/drawing/2014/chart" uri="{C3380CC4-5D6E-409C-BE32-E72D297353CC}">
                  <c16:uniqueId val="{0000003A-37F5-4CE1-B027-3771C3D1C26A}"/>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{731B2400-6A5D-4FE6-8A7D-5DC986D3D35F}</c15:txfldGUID>
                      <c15:f>Diagramm!$J$59</c15:f>
                      <c15:dlblFieldTableCache>
                        <c:ptCount val="1"/>
                      </c15:dlblFieldTableCache>
                    </c15:dlblFTEntry>
                  </c15:dlblFieldTable>
                  <c15:showDataLabelsRange val="0"/>
                </c:ext>
                <c:ext xmlns:c16="http://schemas.microsoft.com/office/drawing/2014/chart" uri="{C3380CC4-5D6E-409C-BE32-E72D297353CC}">
                  <c16:uniqueId val="{0000003B-37F5-4CE1-B027-3771C3D1C26A}"/>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{2070DBF2-293E-4495-A8ED-F0D0160A57DA}</c15:txfldGUID>
                      <c15:f>Diagramm!$J$60</c15:f>
                      <c15:dlblFieldTableCache>
                        <c:ptCount val="1"/>
                      </c15:dlblFieldTableCache>
                    </c15:dlblFTEntry>
                  </c15:dlblFieldTable>
                  <c15:showDataLabelsRange val="0"/>
                </c:ext>
                <c:ext xmlns:c16="http://schemas.microsoft.com/office/drawing/2014/chart" uri="{C3380CC4-5D6E-409C-BE32-E72D297353CC}">
                  <c16:uniqueId val="{0000003C-37F5-4CE1-B027-3771C3D1C26A}"/>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{F0C3366B-ED48-4782-A346-D8DC15A1A602}</c15:txfldGUID>
                      <c15:f>Diagramm!$J$61</c15:f>
                      <c15:dlblFieldTableCache>
                        <c:ptCount val="1"/>
                      </c15:dlblFieldTableCache>
                    </c15:dlblFTEntry>
                  </c15:dlblFieldTable>
                  <c15:showDataLabelsRange val="0"/>
                </c:ext>
                <c:ext xmlns:c16="http://schemas.microsoft.com/office/drawing/2014/chart" uri="{C3380CC4-5D6E-409C-BE32-E72D297353CC}">
                  <c16:uniqueId val="{0000003D-37F5-4CE1-B027-3771C3D1C26A}"/>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{70F97959-9FD0-4DD2-BBA1-C6B2A980CCA8}</c15:txfldGUID>
                      <c15:f>Diagramm!$J$62</c15:f>
                      <c15:dlblFieldTableCache>
                        <c:ptCount val="1"/>
                      </c15:dlblFieldTableCache>
                    </c15:dlblFTEntry>
                  </c15:dlblFieldTable>
                  <c15:showDataLabelsRange val="0"/>
                </c:ext>
                <c:ext xmlns:c16="http://schemas.microsoft.com/office/drawing/2014/chart" uri="{C3380CC4-5D6E-409C-BE32-E72D297353CC}">
                  <c16:uniqueId val="{0000003E-37F5-4CE1-B027-3771C3D1C26A}"/>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{BE00C24D-9D0E-499C-81CA-4A04CE8C5942}</c15:txfldGUID>
                      <c15:f>Diagramm!$J$63</c15:f>
                      <c15:dlblFieldTableCache>
                        <c:ptCount val="1"/>
                      </c15:dlblFieldTableCache>
                    </c15:dlblFTEntry>
                  </c15:dlblFieldTable>
                  <c15:showDataLabelsRange val="0"/>
                </c:ext>
                <c:ext xmlns:c16="http://schemas.microsoft.com/office/drawing/2014/chart" uri="{C3380CC4-5D6E-409C-BE32-E72D297353CC}">
                  <c16:uniqueId val="{0000003F-37F5-4CE1-B027-3771C3D1C26A}"/>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{9FE43BD5-438B-4E8B-9DD4-5524702C6766}</c15:txfldGUID>
                      <c15:f>Diagramm!$J$64</c15:f>
                      <c15:dlblFieldTableCache>
                        <c:ptCount val="1"/>
                      </c15:dlblFieldTableCache>
                    </c15:dlblFTEntry>
                  </c15:dlblFieldTable>
                  <c15:showDataLabelsRange val="0"/>
                </c:ext>
                <c:ext xmlns:c16="http://schemas.microsoft.com/office/drawing/2014/chart" uri="{C3380CC4-5D6E-409C-BE32-E72D297353CC}">
                  <c16:uniqueId val="{00000040-37F5-4CE1-B027-3771C3D1C26A}"/>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{97228EBB-BE32-4F05-AD64-D523FFC6F8C6}</c15:txfldGUID>
                      <c15:f>Diagramm!$J$65</c15:f>
                      <c15:dlblFieldTableCache>
                        <c:ptCount val="1"/>
                      </c15:dlblFieldTableCache>
                    </c15:dlblFTEntry>
                  </c15:dlblFieldTable>
                  <c15:showDataLabelsRange val="0"/>
                </c:ext>
                <c:ext xmlns:c16="http://schemas.microsoft.com/office/drawing/2014/chart" uri="{C3380CC4-5D6E-409C-BE32-E72D297353CC}">
                  <c16:uniqueId val="{00000041-37F5-4CE1-B027-3771C3D1C26A}"/>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{6BD7E8F5-352E-4C0D-B256-6845760E11AA}</c15:txfldGUID>
                      <c15:f>Diagramm!$J$66</c15:f>
                      <c15:dlblFieldTableCache>
                        <c:ptCount val="1"/>
                      </c15:dlblFieldTableCache>
                    </c15:dlblFTEntry>
                  </c15:dlblFieldTable>
                  <c15:showDataLabelsRange val="0"/>
                </c:ext>
                <c:ext xmlns:c16="http://schemas.microsoft.com/office/drawing/2014/chart" uri="{C3380CC4-5D6E-409C-BE32-E72D297353CC}">
                  <c16:uniqueId val="{00000042-37F5-4CE1-B027-3771C3D1C26A}"/>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{ACD9D8A4-2599-4988-BB2A-6A111B5C74AB}</c15:txfldGUID>
                      <c15:f>Diagramm!$J$67</c15:f>
                      <c15:dlblFieldTableCache>
                        <c:ptCount val="1"/>
                      </c15:dlblFieldTableCache>
                    </c15:dlblFTEntry>
                  </c15:dlblFieldTable>
                  <c15:showDataLabelsRange val="0"/>
                </c:ext>
                <c:ext xmlns:c16="http://schemas.microsoft.com/office/drawing/2014/chart" uri="{C3380CC4-5D6E-409C-BE32-E72D297353CC}">
                  <c16:uniqueId val="{00000043-37F5-4CE1-B027-3771C3D1C26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7F5-4CE1-B027-3771C3D1C26A}"/>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C6C-4E4C-AEC4-9D232781CF9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C6C-4E4C-AEC4-9D232781CF9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C6C-4E4C-AEC4-9D232781CF9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C6C-4E4C-AEC4-9D232781CF9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C6C-4E4C-AEC4-9D232781CF9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C6C-4E4C-AEC4-9D232781CF9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C6C-4E4C-AEC4-9D232781CF9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C6C-4E4C-AEC4-9D232781CF9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C6C-4E4C-AEC4-9D232781CF9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C6C-4E4C-AEC4-9D232781CF9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C6C-4E4C-AEC4-9D232781CF9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C6C-4E4C-AEC4-9D232781CF9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C6C-4E4C-AEC4-9D232781CF9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C6C-4E4C-AEC4-9D232781CF9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C6C-4E4C-AEC4-9D232781CF9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C6C-4E4C-AEC4-9D232781CF9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C6C-4E4C-AEC4-9D232781CF9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C6C-4E4C-AEC4-9D232781CF9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C6C-4E4C-AEC4-9D232781CF9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6C6C-4E4C-AEC4-9D232781CF9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6C6C-4E4C-AEC4-9D232781CF9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C6C-4E4C-AEC4-9D232781CF9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C6C-4E4C-AEC4-9D232781CF94}"/>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6C6C-4E4C-AEC4-9D232781CF9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6C6C-4E4C-AEC4-9D232781CF9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6C6C-4E4C-AEC4-9D232781CF9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6C6C-4E4C-AEC4-9D232781CF9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6C6C-4E4C-AEC4-9D232781CF9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6C6C-4E4C-AEC4-9D232781CF9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6C6C-4E4C-AEC4-9D232781CF9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6C6C-4E4C-AEC4-9D232781CF9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6C6C-4E4C-AEC4-9D232781CF9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6C6C-4E4C-AEC4-9D232781CF9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6C6C-4E4C-AEC4-9D232781CF9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6C6C-4E4C-AEC4-9D232781CF9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6C6C-4E4C-AEC4-9D232781CF9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6C6C-4E4C-AEC4-9D232781CF9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6C6C-4E4C-AEC4-9D232781CF9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6C6C-4E4C-AEC4-9D232781CF9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6C6C-4E4C-AEC4-9D232781CF9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6C6C-4E4C-AEC4-9D232781CF9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6C6C-4E4C-AEC4-9D232781CF9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6C6C-4E4C-AEC4-9D232781CF9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6C6C-4E4C-AEC4-9D232781CF9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6C6C-4E4C-AEC4-9D232781CF9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C6C-4E4C-AEC4-9D232781CF94}"/>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6C6C-4E4C-AEC4-9D232781CF9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6C6C-4E4C-AEC4-9D232781CF9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6C6C-4E4C-AEC4-9D232781CF9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6C6C-4E4C-AEC4-9D232781CF9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6C6C-4E4C-AEC4-9D232781CF9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6C6C-4E4C-AEC4-9D232781CF9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6C6C-4E4C-AEC4-9D232781CF9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6C6C-4E4C-AEC4-9D232781CF9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6C6C-4E4C-AEC4-9D232781CF9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6C6C-4E4C-AEC4-9D232781CF9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6C6C-4E4C-AEC4-9D232781CF9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6C6C-4E4C-AEC4-9D232781CF9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6C6C-4E4C-AEC4-9D232781CF9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6C6C-4E4C-AEC4-9D232781CF9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6C6C-4E4C-AEC4-9D232781CF9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6C6C-4E4C-AEC4-9D232781CF9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6C6C-4E4C-AEC4-9D232781CF9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6C6C-4E4C-AEC4-9D232781CF9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6C6C-4E4C-AEC4-9D232781CF9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6C6C-4E4C-AEC4-9D232781CF9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6C6C-4E4C-AEC4-9D232781CF9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6C6C-4E4C-AEC4-9D232781CF9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C6C-4E4C-AEC4-9D232781CF94}"/>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100.08754420982595</c:v>
                </c:pt>
                <c:pt idx="2">
                  <c:v>101.67909794446194</c:v>
                </c:pt>
                <c:pt idx="3">
                  <c:v>101.53202367195433</c:v>
                </c:pt>
                <c:pt idx="4">
                  <c:v>101.48825156704136</c:v>
                </c:pt>
                <c:pt idx="5">
                  <c:v>101.64232937633504</c:v>
                </c:pt>
                <c:pt idx="6">
                  <c:v>103.32492908919005</c:v>
                </c:pt>
                <c:pt idx="7">
                  <c:v>103.32667997338656</c:v>
                </c:pt>
                <c:pt idx="8">
                  <c:v>102.80491648282381</c:v>
                </c:pt>
                <c:pt idx="9">
                  <c:v>103.28816052106313</c:v>
                </c:pt>
                <c:pt idx="10">
                  <c:v>104.44549497496236</c:v>
                </c:pt>
                <c:pt idx="11">
                  <c:v>104.36145253352944</c:v>
                </c:pt>
                <c:pt idx="12">
                  <c:v>104.36495430192248</c:v>
                </c:pt>
                <c:pt idx="13">
                  <c:v>104.3947193332633</c:v>
                </c:pt>
                <c:pt idx="14">
                  <c:v>104.40347375424591</c:v>
                </c:pt>
                <c:pt idx="15">
                  <c:v>103.93598767377526</c:v>
                </c:pt>
                <c:pt idx="16">
                  <c:v>103.57880729768534</c:v>
                </c:pt>
                <c:pt idx="17">
                  <c:v>103.80817312742936</c:v>
                </c:pt>
                <c:pt idx="18">
                  <c:v>105.49777637707042</c:v>
                </c:pt>
                <c:pt idx="19">
                  <c:v>105.16685926392827</c:v>
                </c:pt>
                <c:pt idx="20">
                  <c:v>104.17760969289492</c:v>
                </c:pt>
                <c:pt idx="21">
                  <c:v>104.0305354203873</c:v>
                </c:pt>
                <c:pt idx="22">
                  <c:v>105.71838778583185</c:v>
                </c:pt>
                <c:pt idx="23">
                  <c:v>105.08456770669187</c:v>
                </c:pt>
                <c:pt idx="24">
                  <c:v>104.43323878558672</c:v>
                </c:pt>
              </c:numCache>
            </c:numRef>
          </c:val>
          <c:smooth val="0"/>
          <c:extLst>
            <c:ext xmlns:c16="http://schemas.microsoft.com/office/drawing/2014/chart" uri="{C3380CC4-5D6E-409C-BE32-E72D297353CC}">
              <c16:uniqueId val="{00000000-2351-49D6-A7B2-09E6F3E0BC55}"/>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102.98790609437989</c:v>
                </c:pt>
                <c:pt idx="2">
                  <c:v>103.86530709034858</c:v>
                </c:pt>
                <c:pt idx="3">
                  <c:v>103.67559876689589</c:v>
                </c:pt>
                <c:pt idx="4">
                  <c:v>100.04742708086319</c:v>
                </c:pt>
                <c:pt idx="5">
                  <c:v>101.65994783021107</c:v>
                </c:pt>
                <c:pt idx="6">
                  <c:v>106.71093194213897</c:v>
                </c:pt>
                <c:pt idx="7">
                  <c:v>106.94806734645483</c:v>
                </c:pt>
                <c:pt idx="8">
                  <c:v>103.81788000948542</c:v>
                </c:pt>
                <c:pt idx="9">
                  <c:v>106.45008299739152</c:v>
                </c:pt>
                <c:pt idx="10">
                  <c:v>109.84111927910838</c:v>
                </c:pt>
                <c:pt idx="11">
                  <c:v>109.22456722788712</c:v>
                </c:pt>
                <c:pt idx="12">
                  <c:v>108.46573393407635</c:v>
                </c:pt>
                <c:pt idx="13">
                  <c:v>108.75029641925539</c:v>
                </c:pt>
                <c:pt idx="14">
                  <c:v>111.6907754327721</c:v>
                </c:pt>
                <c:pt idx="15">
                  <c:v>112.9475930756462</c:v>
                </c:pt>
                <c:pt idx="16">
                  <c:v>110.33910362817167</c:v>
                </c:pt>
                <c:pt idx="17">
                  <c:v>111.24021816457197</c:v>
                </c:pt>
                <c:pt idx="18">
                  <c:v>114.13327009722552</c:v>
                </c:pt>
                <c:pt idx="19">
                  <c:v>114.79724922930994</c:v>
                </c:pt>
                <c:pt idx="20">
                  <c:v>111.97533791795115</c:v>
                </c:pt>
                <c:pt idx="21">
                  <c:v>114.3466919611098</c:v>
                </c:pt>
                <c:pt idx="22">
                  <c:v>118.06971780886886</c:v>
                </c:pt>
                <c:pt idx="23">
                  <c:v>116.64690538297369</c:v>
                </c:pt>
                <c:pt idx="24">
                  <c:v>112.09390562010908</c:v>
                </c:pt>
              </c:numCache>
            </c:numRef>
          </c:val>
          <c:smooth val="0"/>
          <c:extLst>
            <c:ext xmlns:c16="http://schemas.microsoft.com/office/drawing/2014/chart" uri="{C3380CC4-5D6E-409C-BE32-E72D297353CC}">
              <c16:uniqueId val="{00000001-2351-49D6-A7B2-09E6F3E0BC55}"/>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100.61418685121106</c:v>
                </c:pt>
                <c:pt idx="2">
                  <c:v>98.840830449826996</c:v>
                </c:pt>
                <c:pt idx="3">
                  <c:v>99.195501730103814</c:v>
                </c:pt>
                <c:pt idx="4">
                  <c:v>97.015570934256061</c:v>
                </c:pt>
                <c:pt idx="5">
                  <c:v>97.88062283737024</c:v>
                </c:pt>
                <c:pt idx="6">
                  <c:v>96.03806228373702</c:v>
                </c:pt>
                <c:pt idx="7">
                  <c:v>96.920415224913498</c:v>
                </c:pt>
                <c:pt idx="8">
                  <c:v>93.581314878892726</c:v>
                </c:pt>
                <c:pt idx="9">
                  <c:v>95.294117647058812</c:v>
                </c:pt>
                <c:pt idx="10">
                  <c:v>93.82352941176471</c:v>
                </c:pt>
                <c:pt idx="11">
                  <c:v>91.782006920415228</c:v>
                </c:pt>
                <c:pt idx="12">
                  <c:v>90.242214532871969</c:v>
                </c:pt>
                <c:pt idx="13">
                  <c:v>89.411764705882362</c:v>
                </c:pt>
                <c:pt idx="14">
                  <c:v>86.297577854671275</c:v>
                </c:pt>
                <c:pt idx="15">
                  <c:v>84.818339100346023</c:v>
                </c:pt>
                <c:pt idx="16">
                  <c:v>82.794117647058812</c:v>
                </c:pt>
                <c:pt idx="17">
                  <c:v>84.065743944636679</c:v>
                </c:pt>
                <c:pt idx="18">
                  <c:v>81.297577854671275</c:v>
                </c:pt>
                <c:pt idx="19">
                  <c:v>81.418685121107274</c:v>
                </c:pt>
                <c:pt idx="20">
                  <c:v>79.913494809688572</c:v>
                </c:pt>
                <c:pt idx="21">
                  <c:v>80.475778546712803</c:v>
                </c:pt>
                <c:pt idx="22">
                  <c:v>78.771626297577853</c:v>
                </c:pt>
                <c:pt idx="23">
                  <c:v>78.82352941176471</c:v>
                </c:pt>
                <c:pt idx="24">
                  <c:v>74.939446366782008</c:v>
                </c:pt>
              </c:numCache>
            </c:numRef>
          </c:val>
          <c:smooth val="0"/>
          <c:extLst>
            <c:ext xmlns:c16="http://schemas.microsoft.com/office/drawing/2014/chart" uri="{C3380CC4-5D6E-409C-BE32-E72D297353CC}">
              <c16:uniqueId val="{00000002-2351-49D6-A7B2-09E6F3E0BC55}"/>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2351-49D6-A7B2-09E6F3E0BC55}"/>
                </c:ext>
              </c:extLst>
            </c:dLbl>
            <c:dLbl>
              <c:idx val="1"/>
              <c:delete val="1"/>
              <c:extLst>
                <c:ext xmlns:c15="http://schemas.microsoft.com/office/drawing/2012/chart" uri="{CE6537A1-D6FC-4f65-9D91-7224C49458BB}"/>
                <c:ext xmlns:c16="http://schemas.microsoft.com/office/drawing/2014/chart" uri="{C3380CC4-5D6E-409C-BE32-E72D297353CC}">
                  <c16:uniqueId val="{00000004-2351-49D6-A7B2-09E6F3E0BC55}"/>
                </c:ext>
              </c:extLst>
            </c:dLbl>
            <c:dLbl>
              <c:idx val="2"/>
              <c:delete val="1"/>
              <c:extLst>
                <c:ext xmlns:c15="http://schemas.microsoft.com/office/drawing/2012/chart" uri="{CE6537A1-D6FC-4f65-9D91-7224C49458BB}"/>
                <c:ext xmlns:c16="http://schemas.microsoft.com/office/drawing/2014/chart" uri="{C3380CC4-5D6E-409C-BE32-E72D297353CC}">
                  <c16:uniqueId val="{00000005-2351-49D6-A7B2-09E6F3E0BC55}"/>
                </c:ext>
              </c:extLst>
            </c:dLbl>
            <c:dLbl>
              <c:idx val="3"/>
              <c:delete val="1"/>
              <c:extLst>
                <c:ext xmlns:c15="http://schemas.microsoft.com/office/drawing/2012/chart" uri="{CE6537A1-D6FC-4f65-9D91-7224C49458BB}"/>
                <c:ext xmlns:c16="http://schemas.microsoft.com/office/drawing/2014/chart" uri="{C3380CC4-5D6E-409C-BE32-E72D297353CC}">
                  <c16:uniqueId val="{00000006-2351-49D6-A7B2-09E6F3E0BC55}"/>
                </c:ext>
              </c:extLst>
            </c:dLbl>
            <c:dLbl>
              <c:idx val="4"/>
              <c:delete val="1"/>
              <c:extLst>
                <c:ext xmlns:c15="http://schemas.microsoft.com/office/drawing/2012/chart" uri="{CE6537A1-D6FC-4f65-9D91-7224C49458BB}"/>
                <c:ext xmlns:c16="http://schemas.microsoft.com/office/drawing/2014/chart" uri="{C3380CC4-5D6E-409C-BE32-E72D297353CC}">
                  <c16:uniqueId val="{00000007-2351-49D6-A7B2-09E6F3E0BC55}"/>
                </c:ext>
              </c:extLst>
            </c:dLbl>
            <c:dLbl>
              <c:idx val="5"/>
              <c:delete val="1"/>
              <c:extLst>
                <c:ext xmlns:c15="http://schemas.microsoft.com/office/drawing/2012/chart" uri="{CE6537A1-D6FC-4f65-9D91-7224C49458BB}"/>
                <c:ext xmlns:c16="http://schemas.microsoft.com/office/drawing/2014/chart" uri="{C3380CC4-5D6E-409C-BE32-E72D297353CC}">
                  <c16:uniqueId val="{00000008-2351-49D6-A7B2-09E6F3E0BC55}"/>
                </c:ext>
              </c:extLst>
            </c:dLbl>
            <c:dLbl>
              <c:idx val="6"/>
              <c:delete val="1"/>
              <c:extLst>
                <c:ext xmlns:c15="http://schemas.microsoft.com/office/drawing/2012/chart" uri="{CE6537A1-D6FC-4f65-9D91-7224C49458BB}"/>
                <c:ext xmlns:c16="http://schemas.microsoft.com/office/drawing/2014/chart" uri="{C3380CC4-5D6E-409C-BE32-E72D297353CC}">
                  <c16:uniqueId val="{00000009-2351-49D6-A7B2-09E6F3E0BC55}"/>
                </c:ext>
              </c:extLst>
            </c:dLbl>
            <c:dLbl>
              <c:idx val="7"/>
              <c:delete val="1"/>
              <c:extLst>
                <c:ext xmlns:c15="http://schemas.microsoft.com/office/drawing/2012/chart" uri="{CE6537A1-D6FC-4f65-9D91-7224C49458BB}"/>
                <c:ext xmlns:c16="http://schemas.microsoft.com/office/drawing/2014/chart" uri="{C3380CC4-5D6E-409C-BE32-E72D297353CC}">
                  <c16:uniqueId val="{0000000A-2351-49D6-A7B2-09E6F3E0BC55}"/>
                </c:ext>
              </c:extLst>
            </c:dLbl>
            <c:dLbl>
              <c:idx val="8"/>
              <c:delete val="1"/>
              <c:extLst>
                <c:ext xmlns:c15="http://schemas.microsoft.com/office/drawing/2012/chart" uri="{CE6537A1-D6FC-4f65-9D91-7224C49458BB}"/>
                <c:ext xmlns:c16="http://schemas.microsoft.com/office/drawing/2014/chart" uri="{C3380CC4-5D6E-409C-BE32-E72D297353CC}">
                  <c16:uniqueId val="{0000000B-2351-49D6-A7B2-09E6F3E0BC55}"/>
                </c:ext>
              </c:extLst>
            </c:dLbl>
            <c:dLbl>
              <c:idx val="9"/>
              <c:delete val="1"/>
              <c:extLst>
                <c:ext xmlns:c15="http://schemas.microsoft.com/office/drawing/2012/chart" uri="{CE6537A1-D6FC-4f65-9D91-7224C49458BB}"/>
                <c:ext xmlns:c16="http://schemas.microsoft.com/office/drawing/2014/chart" uri="{C3380CC4-5D6E-409C-BE32-E72D297353CC}">
                  <c16:uniqueId val="{0000000C-2351-49D6-A7B2-09E6F3E0BC55}"/>
                </c:ext>
              </c:extLst>
            </c:dLbl>
            <c:dLbl>
              <c:idx val="10"/>
              <c:delete val="1"/>
              <c:extLst>
                <c:ext xmlns:c15="http://schemas.microsoft.com/office/drawing/2012/chart" uri="{CE6537A1-D6FC-4f65-9D91-7224C49458BB}"/>
                <c:ext xmlns:c16="http://schemas.microsoft.com/office/drawing/2014/chart" uri="{C3380CC4-5D6E-409C-BE32-E72D297353CC}">
                  <c16:uniqueId val="{0000000D-2351-49D6-A7B2-09E6F3E0BC55}"/>
                </c:ext>
              </c:extLst>
            </c:dLbl>
            <c:dLbl>
              <c:idx val="11"/>
              <c:delete val="1"/>
              <c:extLst>
                <c:ext xmlns:c15="http://schemas.microsoft.com/office/drawing/2012/chart" uri="{CE6537A1-D6FC-4f65-9D91-7224C49458BB}"/>
                <c:ext xmlns:c16="http://schemas.microsoft.com/office/drawing/2014/chart" uri="{C3380CC4-5D6E-409C-BE32-E72D297353CC}">
                  <c16:uniqueId val="{0000000E-2351-49D6-A7B2-09E6F3E0BC55}"/>
                </c:ext>
              </c:extLst>
            </c:dLbl>
            <c:dLbl>
              <c:idx val="12"/>
              <c:delete val="1"/>
              <c:extLst>
                <c:ext xmlns:c15="http://schemas.microsoft.com/office/drawing/2012/chart" uri="{CE6537A1-D6FC-4f65-9D91-7224C49458BB}"/>
                <c:ext xmlns:c16="http://schemas.microsoft.com/office/drawing/2014/chart" uri="{C3380CC4-5D6E-409C-BE32-E72D297353CC}">
                  <c16:uniqueId val="{0000000F-2351-49D6-A7B2-09E6F3E0BC55}"/>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351-49D6-A7B2-09E6F3E0BC55}"/>
                </c:ext>
              </c:extLst>
            </c:dLbl>
            <c:dLbl>
              <c:idx val="14"/>
              <c:delete val="1"/>
              <c:extLst>
                <c:ext xmlns:c15="http://schemas.microsoft.com/office/drawing/2012/chart" uri="{CE6537A1-D6FC-4f65-9D91-7224C49458BB}"/>
                <c:ext xmlns:c16="http://schemas.microsoft.com/office/drawing/2014/chart" uri="{C3380CC4-5D6E-409C-BE32-E72D297353CC}">
                  <c16:uniqueId val="{00000011-2351-49D6-A7B2-09E6F3E0BC55}"/>
                </c:ext>
              </c:extLst>
            </c:dLbl>
            <c:dLbl>
              <c:idx val="15"/>
              <c:delete val="1"/>
              <c:extLst>
                <c:ext xmlns:c15="http://schemas.microsoft.com/office/drawing/2012/chart" uri="{CE6537A1-D6FC-4f65-9D91-7224C49458BB}"/>
                <c:ext xmlns:c16="http://schemas.microsoft.com/office/drawing/2014/chart" uri="{C3380CC4-5D6E-409C-BE32-E72D297353CC}">
                  <c16:uniqueId val="{00000012-2351-49D6-A7B2-09E6F3E0BC55}"/>
                </c:ext>
              </c:extLst>
            </c:dLbl>
            <c:dLbl>
              <c:idx val="16"/>
              <c:delete val="1"/>
              <c:extLst>
                <c:ext xmlns:c15="http://schemas.microsoft.com/office/drawing/2012/chart" uri="{CE6537A1-D6FC-4f65-9D91-7224C49458BB}"/>
                <c:ext xmlns:c16="http://schemas.microsoft.com/office/drawing/2014/chart" uri="{C3380CC4-5D6E-409C-BE32-E72D297353CC}">
                  <c16:uniqueId val="{00000013-2351-49D6-A7B2-09E6F3E0BC55}"/>
                </c:ext>
              </c:extLst>
            </c:dLbl>
            <c:dLbl>
              <c:idx val="17"/>
              <c:delete val="1"/>
              <c:extLst>
                <c:ext xmlns:c15="http://schemas.microsoft.com/office/drawing/2012/chart" uri="{CE6537A1-D6FC-4f65-9D91-7224C49458BB}"/>
                <c:ext xmlns:c16="http://schemas.microsoft.com/office/drawing/2014/chart" uri="{C3380CC4-5D6E-409C-BE32-E72D297353CC}">
                  <c16:uniqueId val="{00000014-2351-49D6-A7B2-09E6F3E0BC55}"/>
                </c:ext>
              </c:extLst>
            </c:dLbl>
            <c:dLbl>
              <c:idx val="18"/>
              <c:delete val="1"/>
              <c:extLst>
                <c:ext xmlns:c15="http://schemas.microsoft.com/office/drawing/2012/chart" uri="{CE6537A1-D6FC-4f65-9D91-7224C49458BB}"/>
                <c:ext xmlns:c16="http://schemas.microsoft.com/office/drawing/2014/chart" uri="{C3380CC4-5D6E-409C-BE32-E72D297353CC}">
                  <c16:uniqueId val="{00000015-2351-49D6-A7B2-09E6F3E0BC55}"/>
                </c:ext>
              </c:extLst>
            </c:dLbl>
            <c:dLbl>
              <c:idx val="19"/>
              <c:delete val="1"/>
              <c:extLst>
                <c:ext xmlns:c15="http://schemas.microsoft.com/office/drawing/2012/chart" uri="{CE6537A1-D6FC-4f65-9D91-7224C49458BB}"/>
                <c:ext xmlns:c16="http://schemas.microsoft.com/office/drawing/2014/chart" uri="{C3380CC4-5D6E-409C-BE32-E72D297353CC}">
                  <c16:uniqueId val="{00000016-2351-49D6-A7B2-09E6F3E0BC55}"/>
                </c:ext>
              </c:extLst>
            </c:dLbl>
            <c:dLbl>
              <c:idx val="20"/>
              <c:delete val="1"/>
              <c:extLst>
                <c:ext xmlns:c15="http://schemas.microsoft.com/office/drawing/2012/chart" uri="{CE6537A1-D6FC-4f65-9D91-7224C49458BB}"/>
                <c:ext xmlns:c16="http://schemas.microsoft.com/office/drawing/2014/chart" uri="{C3380CC4-5D6E-409C-BE32-E72D297353CC}">
                  <c16:uniqueId val="{00000017-2351-49D6-A7B2-09E6F3E0BC55}"/>
                </c:ext>
              </c:extLst>
            </c:dLbl>
            <c:dLbl>
              <c:idx val="21"/>
              <c:delete val="1"/>
              <c:extLst>
                <c:ext xmlns:c15="http://schemas.microsoft.com/office/drawing/2012/chart" uri="{CE6537A1-D6FC-4f65-9D91-7224C49458BB}"/>
                <c:ext xmlns:c16="http://schemas.microsoft.com/office/drawing/2014/chart" uri="{C3380CC4-5D6E-409C-BE32-E72D297353CC}">
                  <c16:uniqueId val="{00000018-2351-49D6-A7B2-09E6F3E0BC55}"/>
                </c:ext>
              </c:extLst>
            </c:dLbl>
            <c:dLbl>
              <c:idx val="22"/>
              <c:delete val="1"/>
              <c:extLst>
                <c:ext xmlns:c15="http://schemas.microsoft.com/office/drawing/2012/chart" uri="{CE6537A1-D6FC-4f65-9D91-7224C49458BB}"/>
                <c:ext xmlns:c16="http://schemas.microsoft.com/office/drawing/2014/chart" uri="{C3380CC4-5D6E-409C-BE32-E72D297353CC}">
                  <c16:uniqueId val="{00000019-2351-49D6-A7B2-09E6F3E0BC55}"/>
                </c:ext>
              </c:extLst>
            </c:dLbl>
            <c:dLbl>
              <c:idx val="23"/>
              <c:delete val="1"/>
              <c:extLst>
                <c:ext xmlns:c15="http://schemas.microsoft.com/office/drawing/2012/chart" uri="{CE6537A1-D6FC-4f65-9D91-7224C49458BB}"/>
                <c:ext xmlns:c16="http://schemas.microsoft.com/office/drawing/2014/chart" uri="{C3380CC4-5D6E-409C-BE32-E72D297353CC}">
                  <c16:uniqueId val="{0000001A-2351-49D6-A7B2-09E6F3E0BC55}"/>
                </c:ext>
              </c:extLst>
            </c:dLbl>
            <c:dLbl>
              <c:idx val="24"/>
              <c:delete val="1"/>
              <c:extLst>
                <c:ext xmlns:c15="http://schemas.microsoft.com/office/drawing/2012/chart" uri="{CE6537A1-D6FC-4f65-9D91-7224C49458BB}"/>
                <c:ext xmlns:c16="http://schemas.microsoft.com/office/drawing/2014/chart" uri="{C3380CC4-5D6E-409C-BE32-E72D297353CC}">
                  <c16:uniqueId val="{0000001B-2351-49D6-A7B2-09E6F3E0BC55}"/>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2351-49D6-A7B2-09E6F3E0BC55}"/>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Mülheim an der Ruhr, Stadt (05117)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59646</v>
      </c>
      <c r="F11" s="238">
        <v>60018</v>
      </c>
      <c r="G11" s="238">
        <v>60380</v>
      </c>
      <c r="H11" s="238">
        <v>59416</v>
      </c>
      <c r="I11" s="265">
        <v>59500</v>
      </c>
      <c r="J11" s="263">
        <v>146</v>
      </c>
      <c r="K11" s="266">
        <v>0.24537815126050419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13.590182074238005</v>
      </c>
      <c r="E13" s="115">
        <v>8106</v>
      </c>
      <c r="F13" s="114">
        <v>8007</v>
      </c>
      <c r="G13" s="114">
        <v>8072</v>
      </c>
      <c r="H13" s="114">
        <v>7993</v>
      </c>
      <c r="I13" s="140">
        <v>7910</v>
      </c>
      <c r="J13" s="115">
        <v>196</v>
      </c>
      <c r="K13" s="116">
        <v>2.4778761061946901</v>
      </c>
    </row>
    <row r="14" spans="1:255" ht="14.1" customHeight="1" x14ac:dyDescent="0.2">
      <c r="A14" s="306" t="s">
        <v>230</v>
      </c>
      <c r="B14" s="307"/>
      <c r="C14" s="308"/>
      <c r="D14" s="113">
        <v>59.79613050330282</v>
      </c>
      <c r="E14" s="115">
        <v>35666</v>
      </c>
      <c r="F14" s="114">
        <v>36061</v>
      </c>
      <c r="G14" s="114">
        <v>36395</v>
      </c>
      <c r="H14" s="114">
        <v>35727</v>
      </c>
      <c r="I14" s="140">
        <v>35801</v>
      </c>
      <c r="J14" s="115">
        <v>-135</v>
      </c>
      <c r="K14" s="116">
        <v>-0.37708443898215133</v>
      </c>
    </row>
    <row r="15" spans="1:255" ht="14.1" customHeight="1" x14ac:dyDescent="0.2">
      <c r="A15" s="306" t="s">
        <v>231</v>
      </c>
      <c r="B15" s="307"/>
      <c r="C15" s="308"/>
      <c r="D15" s="113">
        <v>11.875062870938537</v>
      </c>
      <c r="E15" s="115">
        <v>7083</v>
      </c>
      <c r="F15" s="114">
        <v>7088</v>
      </c>
      <c r="G15" s="114">
        <v>7076</v>
      </c>
      <c r="H15" s="114">
        <v>6935</v>
      </c>
      <c r="I15" s="140">
        <v>6939</v>
      </c>
      <c r="J15" s="115">
        <v>144</v>
      </c>
      <c r="K15" s="116">
        <v>2.0752269779507135</v>
      </c>
    </row>
    <row r="16" spans="1:255" ht="14.1" customHeight="1" x14ac:dyDescent="0.2">
      <c r="A16" s="306" t="s">
        <v>232</v>
      </c>
      <c r="B16" s="307"/>
      <c r="C16" s="308"/>
      <c r="D16" s="113">
        <v>13.546591556852094</v>
      </c>
      <c r="E16" s="115">
        <v>8080</v>
      </c>
      <c r="F16" s="114">
        <v>8151</v>
      </c>
      <c r="G16" s="114">
        <v>8124</v>
      </c>
      <c r="H16" s="114">
        <v>8071</v>
      </c>
      <c r="I16" s="140">
        <v>8154</v>
      </c>
      <c r="J16" s="115">
        <v>-74</v>
      </c>
      <c r="K16" s="116">
        <v>-0.90753004660289427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0.24310096234449921</v>
      </c>
      <c r="E18" s="115">
        <v>145</v>
      </c>
      <c r="F18" s="114">
        <v>132</v>
      </c>
      <c r="G18" s="114">
        <v>140</v>
      </c>
      <c r="H18" s="114">
        <v>142</v>
      </c>
      <c r="I18" s="140">
        <v>143</v>
      </c>
      <c r="J18" s="115">
        <v>2</v>
      </c>
      <c r="K18" s="116">
        <v>1.3986013986013985</v>
      </c>
    </row>
    <row r="19" spans="1:255" ht="14.1" customHeight="1" x14ac:dyDescent="0.2">
      <c r="A19" s="306" t="s">
        <v>235</v>
      </c>
      <c r="B19" s="307" t="s">
        <v>236</v>
      </c>
      <c r="C19" s="308"/>
      <c r="D19" s="113">
        <v>8.7181034771820404E-2</v>
      </c>
      <c r="E19" s="115">
        <v>52</v>
      </c>
      <c r="F19" s="114">
        <v>45</v>
      </c>
      <c r="G19" s="114">
        <v>50</v>
      </c>
      <c r="H19" s="114">
        <v>54</v>
      </c>
      <c r="I19" s="140">
        <v>54</v>
      </c>
      <c r="J19" s="115">
        <v>-2</v>
      </c>
      <c r="K19" s="116">
        <v>-3.7037037037037037</v>
      </c>
    </row>
    <row r="20" spans="1:255" ht="14.1" customHeight="1" x14ac:dyDescent="0.2">
      <c r="A20" s="306">
        <v>12</v>
      </c>
      <c r="B20" s="307" t="s">
        <v>237</v>
      </c>
      <c r="C20" s="308"/>
      <c r="D20" s="113">
        <v>0.93887268215806596</v>
      </c>
      <c r="E20" s="115">
        <v>560</v>
      </c>
      <c r="F20" s="114">
        <v>551</v>
      </c>
      <c r="G20" s="114">
        <v>592</v>
      </c>
      <c r="H20" s="114">
        <v>583</v>
      </c>
      <c r="I20" s="140">
        <v>568</v>
      </c>
      <c r="J20" s="115">
        <v>-8</v>
      </c>
      <c r="K20" s="116">
        <v>-1.408450704225352</v>
      </c>
    </row>
    <row r="21" spans="1:255" ht="14.1" customHeight="1" x14ac:dyDescent="0.2">
      <c r="A21" s="306">
        <v>21</v>
      </c>
      <c r="B21" s="307" t="s">
        <v>238</v>
      </c>
      <c r="C21" s="308"/>
      <c r="D21" s="113">
        <v>0.66894678603762192</v>
      </c>
      <c r="E21" s="115">
        <v>399</v>
      </c>
      <c r="F21" s="114">
        <v>410</v>
      </c>
      <c r="G21" s="114">
        <v>409</v>
      </c>
      <c r="H21" s="114">
        <v>388</v>
      </c>
      <c r="I21" s="140">
        <v>402</v>
      </c>
      <c r="J21" s="115">
        <v>-3</v>
      </c>
      <c r="K21" s="116">
        <v>-0.74626865671641796</v>
      </c>
    </row>
    <row r="22" spans="1:255" ht="14.1" customHeight="1" x14ac:dyDescent="0.2">
      <c r="A22" s="306">
        <v>22</v>
      </c>
      <c r="B22" s="307" t="s">
        <v>239</v>
      </c>
      <c r="C22" s="308"/>
      <c r="D22" s="113">
        <v>0.84163229722026622</v>
      </c>
      <c r="E22" s="115">
        <v>502</v>
      </c>
      <c r="F22" s="114">
        <v>501</v>
      </c>
      <c r="G22" s="114">
        <v>501</v>
      </c>
      <c r="H22" s="114">
        <v>492</v>
      </c>
      <c r="I22" s="140">
        <v>492</v>
      </c>
      <c r="J22" s="115">
        <v>10</v>
      </c>
      <c r="K22" s="116">
        <v>2.0325203252032522</v>
      </c>
    </row>
    <row r="23" spans="1:255" ht="14.1" customHeight="1" x14ac:dyDescent="0.2">
      <c r="A23" s="306">
        <v>23</v>
      </c>
      <c r="B23" s="307" t="s">
        <v>240</v>
      </c>
      <c r="C23" s="308"/>
      <c r="D23" s="113">
        <v>0.3369882305603058</v>
      </c>
      <c r="E23" s="115">
        <v>201</v>
      </c>
      <c r="F23" s="114">
        <v>205</v>
      </c>
      <c r="G23" s="114">
        <v>191</v>
      </c>
      <c r="H23" s="114">
        <v>190</v>
      </c>
      <c r="I23" s="140">
        <v>199</v>
      </c>
      <c r="J23" s="115">
        <v>2</v>
      </c>
      <c r="K23" s="116">
        <v>1.0050251256281406</v>
      </c>
    </row>
    <row r="24" spans="1:255" ht="14.1" customHeight="1" x14ac:dyDescent="0.2">
      <c r="A24" s="306">
        <v>24</v>
      </c>
      <c r="B24" s="307" t="s">
        <v>241</v>
      </c>
      <c r="C24" s="308"/>
      <c r="D24" s="113">
        <v>3.6029239177815779</v>
      </c>
      <c r="E24" s="115">
        <v>2149</v>
      </c>
      <c r="F24" s="114">
        <v>2238</v>
      </c>
      <c r="G24" s="114">
        <v>2252</v>
      </c>
      <c r="H24" s="114">
        <v>2236</v>
      </c>
      <c r="I24" s="140">
        <v>2293</v>
      </c>
      <c r="J24" s="115">
        <v>-144</v>
      </c>
      <c r="K24" s="116">
        <v>-6.2799825556040121</v>
      </c>
    </row>
    <row r="25" spans="1:255" ht="14.1" customHeight="1" x14ac:dyDescent="0.2">
      <c r="A25" s="306">
        <v>25</v>
      </c>
      <c r="B25" s="307" t="s">
        <v>242</v>
      </c>
      <c r="C25" s="308"/>
      <c r="D25" s="113">
        <v>4.7362773698152436</v>
      </c>
      <c r="E25" s="115">
        <v>2825</v>
      </c>
      <c r="F25" s="114">
        <v>2914</v>
      </c>
      <c r="G25" s="114">
        <v>3001</v>
      </c>
      <c r="H25" s="114">
        <v>3015</v>
      </c>
      <c r="I25" s="140">
        <v>3027</v>
      </c>
      <c r="J25" s="115">
        <v>-202</v>
      </c>
      <c r="K25" s="116">
        <v>-6.6732738685166835</v>
      </c>
    </row>
    <row r="26" spans="1:255" ht="14.1" customHeight="1" x14ac:dyDescent="0.2">
      <c r="A26" s="306">
        <v>26</v>
      </c>
      <c r="B26" s="307" t="s">
        <v>243</v>
      </c>
      <c r="C26" s="308"/>
      <c r="D26" s="113">
        <v>3.3313214633001373</v>
      </c>
      <c r="E26" s="115">
        <v>1987</v>
      </c>
      <c r="F26" s="114">
        <v>2051</v>
      </c>
      <c r="G26" s="114">
        <v>2061</v>
      </c>
      <c r="H26" s="114">
        <v>2055</v>
      </c>
      <c r="I26" s="140">
        <v>2054</v>
      </c>
      <c r="J26" s="115">
        <v>-67</v>
      </c>
      <c r="K26" s="116">
        <v>-3.2619279454722494</v>
      </c>
    </row>
    <row r="27" spans="1:255" ht="14.1" customHeight="1" x14ac:dyDescent="0.2">
      <c r="A27" s="306">
        <v>27</v>
      </c>
      <c r="B27" s="307" t="s">
        <v>244</v>
      </c>
      <c r="C27" s="308"/>
      <c r="D27" s="113">
        <v>3.1167219930925794</v>
      </c>
      <c r="E27" s="115">
        <v>1859</v>
      </c>
      <c r="F27" s="114">
        <v>1882</v>
      </c>
      <c r="G27" s="114">
        <v>1913</v>
      </c>
      <c r="H27" s="114">
        <v>1931</v>
      </c>
      <c r="I27" s="140">
        <v>1922</v>
      </c>
      <c r="J27" s="115">
        <v>-63</v>
      </c>
      <c r="K27" s="116">
        <v>-3.2778355879292405</v>
      </c>
    </row>
    <row r="28" spans="1:255" ht="14.1" customHeight="1" x14ac:dyDescent="0.2">
      <c r="A28" s="306">
        <v>28</v>
      </c>
      <c r="B28" s="307" t="s">
        <v>245</v>
      </c>
      <c r="C28" s="308"/>
      <c r="D28" s="113">
        <v>0.48452536632800186</v>
      </c>
      <c r="E28" s="115">
        <v>289</v>
      </c>
      <c r="F28" s="114">
        <v>294</v>
      </c>
      <c r="G28" s="114">
        <v>310</v>
      </c>
      <c r="H28" s="114">
        <v>322</v>
      </c>
      <c r="I28" s="140">
        <v>317</v>
      </c>
      <c r="J28" s="115">
        <v>-28</v>
      </c>
      <c r="K28" s="116">
        <v>-8.8328075709779181</v>
      </c>
    </row>
    <row r="29" spans="1:255" ht="14.1" customHeight="1" x14ac:dyDescent="0.2">
      <c r="A29" s="306">
        <v>29</v>
      </c>
      <c r="B29" s="307" t="s">
        <v>246</v>
      </c>
      <c r="C29" s="308"/>
      <c r="D29" s="113">
        <v>1.5457868088388156</v>
      </c>
      <c r="E29" s="115">
        <v>922</v>
      </c>
      <c r="F29" s="114">
        <v>932</v>
      </c>
      <c r="G29" s="114">
        <v>927</v>
      </c>
      <c r="H29" s="114">
        <v>927</v>
      </c>
      <c r="I29" s="140">
        <v>910</v>
      </c>
      <c r="J29" s="115">
        <v>12</v>
      </c>
      <c r="K29" s="116">
        <v>1.3186813186813187</v>
      </c>
    </row>
    <row r="30" spans="1:255" ht="14.1" customHeight="1" x14ac:dyDescent="0.2">
      <c r="A30" s="306" t="s">
        <v>247</v>
      </c>
      <c r="B30" s="307" t="s">
        <v>248</v>
      </c>
      <c r="C30" s="308"/>
      <c r="D30" s="113">
        <v>0.43758173222009861</v>
      </c>
      <c r="E30" s="115">
        <v>261</v>
      </c>
      <c r="F30" s="114">
        <v>265</v>
      </c>
      <c r="G30" s="114">
        <v>272</v>
      </c>
      <c r="H30" s="114">
        <v>272</v>
      </c>
      <c r="I30" s="140">
        <v>275</v>
      </c>
      <c r="J30" s="115">
        <v>-14</v>
      </c>
      <c r="K30" s="116">
        <v>-5.0909090909090908</v>
      </c>
    </row>
    <row r="31" spans="1:255" ht="14.1" customHeight="1" x14ac:dyDescent="0.2">
      <c r="A31" s="306" t="s">
        <v>249</v>
      </c>
      <c r="B31" s="307" t="s">
        <v>250</v>
      </c>
      <c r="C31" s="308"/>
      <c r="D31" s="113">
        <v>1.086409817925762</v>
      </c>
      <c r="E31" s="115">
        <v>648</v>
      </c>
      <c r="F31" s="114">
        <v>655</v>
      </c>
      <c r="G31" s="114">
        <v>640</v>
      </c>
      <c r="H31" s="114">
        <v>642</v>
      </c>
      <c r="I31" s="140">
        <v>622</v>
      </c>
      <c r="J31" s="115">
        <v>26</v>
      </c>
      <c r="K31" s="116">
        <v>4.180064308681672</v>
      </c>
    </row>
    <row r="32" spans="1:255" ht="14.1" customHeight="1" x14ac:dyDescent="0.2">
      <c r="A32" s="306">
        <v>31</v>
      </c>
      <c r="B32" s="307" t="s">
        <v>251</v>
      </c>
      <c r="C32" s="308"/>
      <c r="D32" s="113">
        <v>0.73936223719947691</v>
      </c>
      <c r="E32" s="115">
        <v>441</v>
      </c>
      <c r="F32" s="114">
        <v>432</v>
      </c>
      <c r="G32" s="114">
        <v>429</v>
      </c>
      <c r="H32" s="114">
        <v>423</v>
      </c>
      <c r="I32" s="140">
        <v>421</v>
      </c>
      <c r="J32" s="115">
        <v>20</v>
      </c>
      <c r="K32" s="116">
        <v>4.7505938242280283</v>
      </c>
    </row>
    <row r="33" spans="1:11" ht="14.1" customHeight="1" x14ac:dyDescent="0.2">
      <c r="A33" s="306">
        <v>32</v>
      </c>
      <c r="B33" s="307" t="s">
        <v>252</v>
      </c>
      <c r="C33" s="308"/>
      <c r="D33" s="113">
        <v>1.8777453643161319</v>
      </c>
      <c r="E33" s="115">
        <v>1120</v>
      </c>
      <c r="F33" s="114">
        <v>1069</v>
      </c>
      <c r="G33" s="114">
        <v>1165</v>
      </c>
      <c r="H33" s="114">
        <v>1119</v>
      </c>
      <c r="I33" s="140">
        <v>1162</v>
      </c>
      <c r="J33" s="115">
        <v>-42</v>
      </c>
      <c r="K33" s="116">
        <v>-3.6144578313253013</v>
      </c>
    </row>
    <row r="34" spans="1:11" ht="14.1" customHeight="1" x14ac:dyDescent="0.2">
      <c r="A34" s="306">
        <v>33</v>
      </c>
      <c r="B34" s="307" t="s">
        <v>253</v>
      </c>
      <c r="C34" s="308"/>
      <c r="D34" s="113">
        <v>1.1668846192535962</v>
      </c>
      <c r="E34" s="115">
        <v>696</v>
      </c>
      <c r="F34" s="114">
        <v>685</v>
      </c>
      <c r="G34" s="114">
        <v>726</v>
      </c>
      <c r="H34" s="114">
        <v>703</v>
      </c>
      <c r="I34" s="140">
        <v>709</v>
      </c>
      <c r="J34" s="115">
        <v>-13</v>
      </c>
      <c r="K34" s="116">
        <v>-1.8335684062059239</v>
      </c>
    </row>
    <row r="35" spans="1:11" ht="14.1" customHeight="1" x14ac:dyDescent="0.2">
      <c r="A35" s="306">
        <v>34</v>
      </c>
      <c r="B35" s="307" t="s">
        <v>254</v>
      </c>
      <c r="C35" s="308"/>
      <c r="D35" s="113">
        <v>2.2298226201254066</v>
      </c>
      <c r="E35" s="115">
        <v>1330</v>
      </c>
      <c r="F35" s="114">
        <v>1355</v>
      </c>
      <c r="G35" s="114">
        <v>1358</v>
      </c>
      <c r="H35" s="114">
        <v>1316</v>
      </c>
      <c r="I35" s="140">
        <v>1330</v>
      </c>
      <c r="J35" s="115">
        <v>0</v>
      </c>
      <c r="K35" s="116">
        <v>0</v>
      </c>
    </row>
    <row r="36" spans="1:11" ht="14.1" customHeight="1" x14ac:dyDescent="0.2">
      <c r="A36" s="306">
        <v>41</v>
      </c>
      <c r="B36" s="307" t="s">
        <v>255</v>
      </c>
      <c r="C36" s="308"/>
      <c r="D36" s="113">
        <v>1.0327599503738725</v>
      </c>
      <c r="E36" s="115">
        <v>616</v>
      </c>
      <c r="F36" s="114">
        <v>623</v>
      </c>
      <c r="G36" s="114">
        <v>627</v>
      </c>
      <c r="H36" s="114">
        <v>595</v>
      </c>
      <c r="I36" s="140">
        <v>597</v>
      </c>
      <c r="J36" s="115">
        <v>19</v>
      </c>
      <c r="K36" s="116">
        <v>3.1825795644891124</v>
      </c>
    </row>
    <row r="37" spans="1:11" ht="14.1" customHeight="1" x14ac:dyDescent="0.2">
      <c r="A37" s="306">
        <v>42</v>
      </c>
      <c r="B37" s="307" t="s">
        <v>256</v>
      </c>
      <c r="C37" s="308"/>
      <c r="D37" s="113">
        <v>0.12574187707474097</v>
      </c>
      <c r="E37" s="115">
        <v>75</v>
      </c>
      <c r="F37" s="114" t="s">
        <v>513</v>
      </c>
      <c r="G37" s="114">
        <v>72</v>
      </c>
      <c r="H37" s="114">
        <v>69</v>
      </c>
      <c r="I37" s="140">
        <v>67</v>
      </c>
      <c r="J37" s="115">
        <v>8</v>
      </c>
      <c r="K37" s="116">
        <v>11.940298507462687</v>
      </c>
    </row>
    <row r="38" spans="1:11" ht="14.1" customHeight="1" x14ac:dyDescent="0.2">
      <c r="A38" s="306">
        <v>43</v>
      </c>
      <c r="B38" s="307" t="s">
        <v>257</v>
      </c>
      <c r="C38" s="308"/>
      <c r="D38" s="113">
        <v>3.3765885390470443</v>
      </c>
      <c r="E38" s="115">
        <v>2014</v>
      </c>
      <c r="F38" s="114">
        <v>1972</v>
      </c>
      <c r="G38" s="114">
        <v>1939</v>
      </c>
      <c r="H38" s="114">
        <v>1897</v>
      </c>
      <c r="I38" s="140">
        <v>1912</v>
      </c>
      <c r="J38" s="115">
        <v>102</v>
      </c>
      <c r="K38" s="116">
        <v>5.3347280334728033</v>
      </c>
    </row>
    <row r="39" spans="1:11" ht="14.1" customHeight="1" x14ac:dyDescent="0.2">
      <c r="A39" s="306">
        <v>51</v>
      </c>
      <c r="B39" s="307" t="s">
        <v>258</v>
      </c>
      <c r="C39" s="308"/>
      <c r="D39" s="113">
        <v>5.4437849981557855</v>
      </c>
      <c r="E39" s="115">
        <v>3247</v>
      </c>
      <c r="F39" s="114">
        <v>3196</v>
      </c>
      <c r="G39" s="114">
        <v>3252</v>
      </c>
      <c r="H39" s="114">
        <v>3199</v>
      </c>
      <c r="I39" s="140">
        <v>3161</v>
      </c>
      <c r="J39" s="115">
        <v>86</v>
      </c>
      <c r="K39" s="116">
        <v>2.7206580196140462</v>
      </c>
    </row>
    <row r="40" spans="1:11" ht="14.1" customHeight="1" x14ac:dyDescent="0.2">
      <c r="A40" s="306" t="s">
        <v>259</v>
      </c>
      <c r="B40" s="307" t="s">
        <v>260</v>
      </c>
      <c r="C40" s="308"/>
      <c r="D40" s="113">
        <v>4.8050162626161015</v>
      </c>
      <c r="E40" s="115">
        <v>2866</v>
      </c>
      <c r="F40" s="114">
        <v>2826</v>
      </c>
      <c r="G40" s="114">
        <v>2870</v>
      </c>
      <c r="H40" s="114">
        <v>2817</v>
      </c>
      <c r="I40" s="140">
        <v>2781</v>
      </c>
      <c r="J40" s="115">
        <v>85</v>
      </c>
      <c r="K40" s="116">
        <v>3.0564545127651925</v>
      </c>
    </row>
    <row r="41" spans="1:11" ht="14.1" customHeight="1" x14ac:dyDescent="0.2">
      <c r="A41" s="306"/>
      <c r="B41" s="307" t="s">
        <v>261</v>
      </c>
      <c r="C41" s="308"/>
      <c r="D41" s="113">
        <v>4.3473158300640442</v>
      </c>
      <c r="E41" s="115">
        <v>2593</v>
      </c>
      <c r="F41" s="114">
        <v>2550</v>
      </c>
      <c r="G41" s="114">
        <v>2596</v>
      </c>
      <c r="H41" s="114">
        <v>2539</v>
      </c>
      <c r="I41" s="140">
        <v>2496</v>
      </c>
      <c r="J41" s="115">
        <v>97</v>
      </c>
      <c r="K41" s="116">
        <v>3.8862179487179489</v>
      </c>
    </row>
    <row r="42" spans="1:11" ht="14.1" customHeight="1" x14ac:dyDescent="0.2">
      <c r="A42" s="306">
        <v>52</v>
      </c>
      <c r="B42" s="307" t="s">
        <v>262</v>
      </c>
      <c r="C42" s="308"/>
      <c r="D42" s="113">
        <v>2.1862321027394964</v>
      </c>
      <c r="E42" s="115">
        <v>1304</v>
      </c>
      <c r="F42" s="114">
        <v>1308</v>
      </c>
      <c r="G42" s="114">
        <v>1376</v>
      </c>
      <c r="H42" s="114">
        <v>1370</v>
      </c>
      <c r="I42" s="140">
        <v>1371</v>
      </c>
      <c r="J42" s="115">
        <v>-67</v>
      </c>
      <c r="K42" s="116">
        <v>-4.8869438366156093</v>
      </c>
    </row>
    <row r="43" spans="1:11" ht="14.1" customHeight="1" x14ac:dyDescent="0.2">
      <c r="A43" s="306" t="s">
        <v>263</v>
      </c>
      <c r="B43" s="307" t="s">
        <v>264</v>
      </c>
      <c r="C43" s="308"/>
      <c r="D43" s="113">
        <v>1.8492438721791906</v>
      </c>
      <c r="E43" s="115">
        <v>1103</v>
      </c>
      <c r="F43" s="114">
        <v>1107</v>
      </c>
      <c r="G43" s="114">
        <v>1162</v>
      </c>
      <c r="H43" s="114">
        <v>1159</v>
      </c>
      <c r="I43" s="140">
        <v>1160</v>
      </c>
      <c r="J43" s="115">
        <v>-57</v>
      </c>
      <c r="K43" s="116">
        <v>-4.9137931034482758</v>
      </c>
    </row>
    <row r="44" spans="1:11" ht="14.1" customHeight="1" x14ac:dyDescent="0.2">
      <c r="A44" s="306">
        <v>53</v>
      </c>
      <c r="B44" s="307" t="s">
        <v>265</v>
      </c>
      <c r="C44" s="308"/>
      <c r="D44" s="113">
        <v>1.7452972537974047</v>
      </c>
      <c r="E44" s="115">
        <v>1041</v>
      </c>
      <c r="F44" s="114">
        <v>1014</v>
      </c>
      <c r="G44" s="114">
        <v>1037</v>
      </c>
      <c r="H44" s="114">
        <v>1032</v>
      </c>
      <c r="I44" s="140">
        <v>996</v>
      </c>
      <c r="J44" s="115">
        <v>45</v>
      </c>
      <c r="K44" s="116">
        <v>4.5180722891566267</v>
      </c>
    </row>
    <row r="45" spans="1:11" ht="14.1" customHeight="1" x14ac:dyDescent="0.2">
      <c r="A45" s="306" t="s">
        <v>266</v>
      </c>
      <c r="B45" s="307" t="s">
        <v>267</v>
      </c>
      <c r="C45" s="308"/>
      <c r="D45" s="113">
        <v>1.7050598531334875</v>
      </c>
      <c r="E45" s="115">
        <v>1017</v>
      </c>
      <c r="F45" s="114">
        <v>991</v>
      </c>
      <c r="G45" s="114">
        <v>1015</v>
      </c>
      <c r="H45" s="114">
        <v>1010</v>
      </c>
      <c r="I45" s="140">
        <v>974</v>
      </c>
      <c r="J45" s="115">
        <v>43</v>
      </c>
      <c r="K45" s="116">
        <v>4.4147843942505132</v>
      </c>
    </row>
    <row r="46" spans="1:11" ht="14.1" customHeight="1" x14ac:dyDescent="0.2">
      <c r="A46" s="306">
        <v>54</v>
      </c>
      <c r="B46" s="307" t="s">
        <v>268</v>
      </c>
      <c r="C46" s="308"/>
      <c r="D46" s="113">
        <v>1.9783388659759247</v>
      </c>
      <c r="E46" s="115">
        <v>1180</v>
      </c>
      <c r="F46" s="114">
        <v>1196</v>
      </c>
      <c r="G46" s="114">
        <v>1225</v>
      </c>
      <c r="H46" s="114">
        <v>1259</v>
      </c>
      <c r="I46" s="140">
        <v>1271</v>
      </c>
      <c r="J46" s="115">
        <v>-91</v>
      </c>
      <c r="K46" s="116">
        <v>-7.1597167584579076</v>
      </c>
    </row>
    <row r="47" spans="1:11" ht="14.1" customHeight="1" x14ac:dyDescent="0.2">
      <c r="A47" s="306">
        <v>61</v>
      </c>
      <c r="B47" s="307" t="s">
        <v>269</v>
      </c>
      <c r="C47" s="308"/>
      <c r="D47" s="113">
        <v>3.2994668544412029</v>
      </c>
      <c r="E47" s="115">
        <v>1968</v>
      </c>
      <c r="F47" s="114">
        <v>1994</v>
      </c>
      <c r="G47" s="114">
        <v>1993</v>
      </c>
      <c r="H47" s="114">
        <v>1904</v>
      </c>
      <c r="I47" s="140">
        <v>1938</v>
      </c>
      <c r="J47" s="115">
        <v>30</v>
      </c>
      <c r="K47" s="116">
        <v>1.5479876160990713</v>
      </c>
    </row>
    <row r="48" spans="1:11" ht="14.1" customHeight="1" x14ac:dyDescent="0.2">
      <c r="A48" s="306">
        <v>62</v>
      </c>
      <c r="B48" s="307" t="s">
        <v>270</v>
      </c>
      <c r="C48" s="308"/>
      <c r="D48" s="113">
        <v>7.4137410723267276</v>
      </c>
      <c r="E48" s="115">
        <v>4422</v>
      </c>
      <c r="F48" s="114">
        <v>4531</v>
      </c>
      <c r="G48" s="114">
        <v>4582</v>
      </c>
      <c r="H48" s="114">
        <v>4458</v>
      </c>
      <c r="I48" s="140">
        <v>4476</v>
      </c>
      <c r="J48" s="115">
        <v>-54</v>
      </c>
      <c r="K48" s="116">
        <v>-1.2064343163538873</v>
      </c>
    </row>
    <row r="49" spans="1:11" ht="14.1" customHeight="1" x14ac:dyDescent="0.2">
      <c r="A49" s="306">
        <v>63</v>
      </c>
      <c r="B49" s="307" t="s">
        <v>271</v>
      </c>
      <c r="C49" s="308"/>
      <c r="D49" s="113">
        <v>1.8760688059551354</v>
      </c>
      <c r="E49" s="115">
        <v>1119</v>
      </c>
      <c r="F49" s="114">
        <v>1151</v>
      </c>
      <c r="G49" s="114">
        <v>1156</v>
      </c>
      <c r="H49" s="114">
        <v>1148</v>
      </c>
      <c r="I49" s="140">
        <v>1122</v>
      </c>
      <c r="J49" s="115">
        <v>-3</v>
      </c>
      <c r="K49" s="116">
        <v>-0.26737967914438504</v>
      </c>
    </row>
    <row r="50" spans="1:11" ht="14.1" customHeight="1" x14ac:dyDescent="0.2">
      <c r="A50" s="306" t="s">
        <v>272</v>
      </c>
      <c r="B50" s="307" t="s">
        <v>273</v>
      </c>
      <c r="C50" s="308"/>
      <c r="D50" s="113">
        <v>0.25316031251047849</v>
      </c>
      <c r="E50" s="115">
        <v>151</v>
      </c>
      <c r="F50" s="114">
        <v>159</v>
      </c>
      <c r="G50" s="114">
        <v>154</v>
      </c>
      <c r="H50" s="114">
        <v>155</v>
      </c>
      <c r="I50" s="140">
        <v>146</v>
      </c>
      <c r="J50" s="115">
        <v>5</v>
      </c>
      <c r="K50" s="116">
        <v>3.4246575342465753</v>
      </c>
    </row>
    <row r="51" spans="1:11" ht="14.1" customHeight="1" x14ac:dyDescent="0.2">
      <c r="A51" s="306" t="s">
        <v>274</v>
      </c>
      <c r="B51" s="307" t="s">
        <v>275</v>
      </c>
      <c r="C51" s="308"/>
      <c r="D51" s="113">
        <v>1.4049559065151058</v>
      </c>
      <c r="E51" s="115">
        <v>838</v>
      </c>
      <c r="F51" s="114">
        <v>860</v>
      </c>
      <c r="G51" s="114">
        <v>869</v>
      </c>
      <c r="H51" s="114">
        <v>866</v>
      </c>
      <c r="I51" s="140">
        <v>849</v>
      </c>
      <c r="J51" s="115">
        <v>-11</v>
      </c>
      <c r="K51" s="116">
        <v>-1.2956419316843346</v>
      </c>
    </row>
    <row r="52" spans="1:11" ht="14.1" customHeight="1" x14ac:dyDescent="0.2">
      <c r="A52" s="306">
        <v>71</v>
      </c>
      <c r="B52" s="307" t="s">
        <v>276</v>
      </c>
      <c r="C52" s="308"/>
      <c r="D52" s="113">
        <v>17.833551285920262</v>
      </c>
      <c r="E52" s="115">
        <v>10637</v>
      </c>
      <c r="F52" s="114">
        <v>10747</v>
      </c>
      <c r="G52" s="114">
        <v>10767</v>
      </c>
      <c r="H52" s="114">
        <v>10538</v>
      </c>
      <c r="I52" s="140">
        <v>10630</v>
      </c>
      <c r="J52" s="115">
        <v>7</v>
      </c>
      <c r="K52" s="116">
        <v>6.5851364063969894E-2</v>
      </c>
    </row>
    <row r="53" spans="1:11" ht="14.1" customHeight="1" x14ac:dyDescent="0.2">
      <c r="A53" s="306" t="s">
        <v>277</v>
      </c>
      <c r="B53" s="307" t="s">
        <v>278</v>
      </c>
      <c r="C53" s="308"/>
      <c r="D53" s="113">
        <v>6.6341414344633334</v>
      </c>
      <c r="E53" s="115">
        <v>3957</v>
      </c>
      <c r="F53" s="114">
        <v>4045</v>
      </c>
      <c r="G53" s="114">
        <v>4083</v>
      </c>
      <c r="H53" s="114">
        <v>3978</v>
      </c>
      <c r="I53" s="140">
        <v>4051</v>
      </c>
      <c r="J53" s="115">
        <v>-94</v>
      </c>
      <c r="K53" s="116">
        <v>-2.3204147124166874</v>
      </c>
    </row>
    <row r="54" spans="1:11" ht="14.1" customHeight="1" x14ac:dyDescent="0.2">
      <c r="A54" s="306" t="s">
        <v>279</v>
      </c>
      <c r="B54" s="307" t="s">
        <v>280</v>
      </c>
      <c r="C54" s="308"/>
      <c r="D54" s="113">
        <v>8.5688897830533488</v>
      </c>
      <c r="E54" s="115">
        <v>5111</v>
      </c>
      <c r="F54" s="114">
        <v>5103</v>
      </c>
      <c r="G54" s="114">
        <v>5089</v>
      </c>
      <c r="H54" s="114">
        <v>4977</v>
      </c>
      <c r="I54" s="140">
        <v>4960</v>
      </c>
      <c r="J54" s="115">
        <v>151</v>
      </c>
      <c r="K54" s="116">
        <v>3.0443548387096775</v>
      </c>
    </row>
    <row r="55" spans="1:11" ht="14.1" customHeight="1" x14ac:dyDescent="0.2">
      <c r="A55" s="306">
        <v>72</v>
      </c>
      <c r="B55" s="307" t="s">
        <v>281</v>
      </c>
      <c r="C55" s="308"/>
      <c r="D55" s="113">
        <v>3.6314254099185193</v>
      </c>
      <c r="E55" s="115">
        <v>2166</v>
      </c>
      <c r="F55" s="114">
        <v>2165</v>
      </c>
      <c r="G55" s="114">
        <v>2201</v>
      </c>
      <c r="H55" s="114">
        <v>2197</v>
      </c>
      <c r="I55" s="140">
        <v>2206</v>
      </c>
      <c r="J55" s="115">
        <v>-40</v>
      </c>
      <c r="K55" s="116">
        <v>-1.813236627379873</v>
      </c>
    </row>
    <row r="56" spans="1:11" ht="14.1" customHeight="1" x14ac:dyDescent="0.2">
      <c r="A56" s="306" t="s">
        <v>282</v>
      </c>
      <c r="B56" s="307" t="s">
        <v>283</v>
      </c>
      <c r="C56" s="308"/>
      <c r="D56" s="113">
        <v>1.8693625725111491</v>
      </c>
      <c r="E56" s="115">
        <v>1115</v>
      </c>
      <c r="F56" s="114">
        <v>1119</v>
      </c>
      <c r="G56" s="114">
        <v>1139</v>
      </c>
      <c r="H56" s="114">
        <v>1143</v>
      </c>
      <c r="I56" s="140">
        <v>1145</v>
      </c>
      <c r="J56" s="115">
        <v>-30</v>
      </c>
      <c r="K56" s="116">
        <v>-2.6200873362445414</v>
      </c>
    </row>
    <row r="57" spans="1:11" ht="14.1" customHeight="1" x14ac:dyDescent="0.2">
      <c r="A57" s="306" t="s">
        <v>284</v>
      </c>
      <c r="B57" s="307" t="s">
        <v>285</v>
      </c>
      <c r="C57" s="308"/>
      <c r="D57" s="113">
        <v>1.1970626697515341</v>
      </c>
      <c r="E57" s="115">
        <v>714</v>
      </c>
      <c r="F57" s="114">
        <v>720</v>
      </c>
      <c r="G57" s="114">
        <v>729</v>
      </c>
      <c r="H57" s="114">
        <v>726</v>
      </c>
      <c r="I57" s="140">
        <v>728</v>
      </c>
      <c r="J57" s="115">
        <v>-14</v>
      </c>
      <c r="K57" s="116">
        <v>-1.9230769230769231</v>
      </c>
    </row>
    <row r="58" spans="1:11" ht="14.1" customHeight="1" x14ac:dyDescent="0.2">
      <c r="A58" s="306">
        <v>73</v>
      </c>
      <c r="B58" s="307" t="s">
        <v>286</v>
      </c>
      <c r="C58" s="308"/>
      <c r="D58" s="113">
        <v>2.261677228984341</v>
      </c>
      <c r="E58" s="115">
        <v>1349</v>
      </c>
      <c r="F58" s="114">
        <v>1308</v>
      </c>
      <c r="G58" s="114">
        <v>1300</v>
      </c>
      <c r="H58" s="114">
        <v>1266</v>
      </c>
      <c r="I58" s="140">
        <v>1230</v>
      </c>
      <c r="J58" s="115">
        <v>119</v>
      </c>
      <c r="K58" s="116">
        <v>9.6747967479674788</v>
      </c>
    </row>
    <row r="59" spans="1:11" ht="14.1" customHeight="1" x14ac:dyDescent="0.2">
      <c r="A59" s="306" t="s">
        <v>287</v>
      </c>
      <c r="B59" s="307" t="s">
        <v>288</v>
      </c>
      <c r="C59" s="308"/>
      <c r="D59" s="113">
        <v>1.7486503705193979</v>
      </c>
      <c r="E59" s="115">
        <v>1043</v>
      </c>
      <c r="F59" s="114">
        <v>1000</v>
      </c>
      <c r="G59" s="114">
        <v>987</v>
      </c>
      <c r="H59" s="114">
        <v>958</v>
      </c>
      <c r="I59" s="140">
        <v>923</v>
      </c>
      <c r="J59" s="115">
        <v>120</v>
      </c>
      <c r="K59" s="116">
        <v>13.001083423618635</v>
      </c>
    </row>
    <row r="60" spans="1:11" ht="14.1" customHeight="1" x14ac:dyDescent="0.2">
      <c r="A60" s="306">
        <v>81</v>
      </c>
      <c r="B60" s="307" t="s">
        <v>289</v>
      </c>
      <c r="C60" s="308"/>
      <c r="D60" s="113">
        <v>7.0247795325755291</v>
      </c>
      <c r="E60" s="115">
        <v>4190</v>
      </c>
      <c r="F60" s="114">
        <v>4274</v>
      </c>
      <c r="G60" s="114">
        <v>4265</v>
      </c>
      <c r="H60" s="114">
        <v>4171</v>
      </c>
      <c r="I60" s="140">
        <v>4187</v>
      </c>
      <c r="J60" s="115">
        <v>3</v>
      </c>
      <c r="K60" s="116">
        <v>7.1650346310007162E-2</v>
      </c>
    </row>
    <row r="61" spans="1:11" ht="14.1" customHeight="1" x14ac:dyDescent="0.2">
      <c r="A61" s="306" t="s">
        <v>290</v>
      </c>
      <c r="B61" s="307" t="s">
        <v>291</v>
      </c>
      <c r="C61" s="308"/>
      <c r="D61" s="113">
        <v>2.3069443047312479</v>
      </c>
      <c r="E61" s="115">
        <v>1376</v>
      </c>
      <c r="F61" s="114">
        <v>1395</v>
      </c>
      <c r="G61" s="114">
        <v>1397</v>
      </c>
      <c r="H61" s="114">
        <v>1330</v>
      </c>
      <c r="I61" s="140">
        <v>1363</v>
      </c>
      <c r="J61" s="115">
        <v>13</v>
      </c>
      <c r="K61" s="116">
        <v>0.95377842993396922</v>
      </c>
    </row>
    <row r="62" spans="1:11" ht="14.1" customHeight="1" x14ac:dyDescent="0.2">
      <c r="A62" s="306" t="s">
        <v>292</v>
      </c>
      <c r="B62" s="307" t="s">
        <v>293</v>
      </c>
      <c r="C62" s="308"/>
      <c r="D62" s="113">
        <v>2.8568554471381149</v>
      </c>
      <c r="E62" s="115">
        <v>1704</v>
      </c>
      <c r="F62" s="114">
        <v>1750</v>
      </c>
      <c r="G62" s="114">
        <v>1751</v>
      </c>
      <c r="H62" s="114">
        <v>1731</v>
      </c>
      <c r="I62" s="140">
        <v>1715</v>
      </c>
      <c r="J62" s="115">
        <v>-11</v>
      </c>
      <c r="K62" s="116">
        <v>-0.64139941690962099</v>
      </c>
    </row>
    <row r="63" spans="1:11" ht="14.1" customHeight="1" x14ac:dyDescent="0.2">
      <c r="A63" s="306"/>
      <c r="B63" s="307" t="s">
        <v>294</v>
      </c>
      <c r="C63" s="308"/>
      <c r="D63" s="113">
        <v>2.5198672165778091</v>
      </c>
      <c r="E63" s="115">
        <v>1503</v>
      </c>
      <c r="F63" s="114">
        <v>1550</v>
      </c>
      <c r="G63" s="114">
        <v>1554</v>
      </c>
      <c r="H63" s="114">
        <v>1531</v>
      </c>
      <c r="I63" s="140">
        <v>1525</v>
      </c>
      <c r="J63" s="115">
        <v>-22</v>
      </c>
      <c r="K63" s="116">
        <v>-1.4426229508196722</v>
      </c>
    </row>
    <row r="64" spans="1:11" ht="14.1" customHeight="1" x14ac:dyDescent="0.2">
      <c r="A64" s="306" t="s">
        <v>295</v>
      </c>
      <c r="B64" s="307" t="s">
        <v>296</v>
      </c>
      <c r="C64" s="308"/>
      <c r="D64" s="113">
        <v>0.67565301948160816</v>
      </c>
      <c r="E64" s="115">
        <v>403</v>
      </c>
      <c r="F64" s="114">
        <v>404</v>
      </c>
      <c r="G64" s="114">
        <v>407</v>
      </c>
      <c r="H64" s="114">
        <v>407</v>
      </c>
      <c r="I64" s="140">
        <v>401</v>
      </c>
      <c r="J64" s="115">
        <v>2</v>
      </c>
      <c r="K64" s="116">
        <v>0.49875311720698257</v>
      </c>
    </row>
    <row r="65" spans="1:11" ht="14.1" customHeight="1" x14ac:dyDescent="0.2">
      <c r="A65" s="306" t="s">
        <v>297</v>
      </c>
      <c r="B65" s="307" t="s">
        <v>298</v>
      </c>
      <c r="C65" s="308"/>
      <c r="D65" s="113">
        <v>0.61865003520772555</v>
      </c>
      <c r="E65" s="115">
        <v>369</v>
      </c>
      <c r="F65" s="114">
        <v>382</v>
      </c>
      <c r="G65" s="114">
        <v>368</v>
      </c>
      <c r="H65" s="114">
        <v>365</v>
      </c>
      <c r="I65" s="140">
        <v>368</v>
      </c>
      <c r="J65" s="115">
        <v>1</v>
      </c>
      <c r="K65" s="116">
        <v>0.27173913043478259</v>
      </c>
    </row>
    <row r="66" spans="1:11" ht="14.1" customHeight="1" x14ac:dyDescent="0.2">
      <c r="A66" s="306">
        <v>82</v>
      </c>
      <c r="B66" s="307" t="s">
        <v>299</v>
      </c>
      <c r="C66" s="308"/>
      <c r="D66" s="113">
        <v>3.6666331354994468</v>
      </c>
      <c r="E66" s="115">
        <v>2187</v>
      </c>
      <c r="F66" s="114">
        <v>2177</v>
      </c>
      <c r="G66" s="114">
        <v>2125</v>
      </c>
      <c r="H66" s="114">
        <v>2060</v>
      </c>
      <c r="I66" s="140">
        <v>2048</v>
      </c>
      <c r="J66" s="115">
        <v>139</v>
      </c>
      <c r="K66" s="116">
        <v>6.787109375</v>
      </c>
    </row>
    <row r="67" spans="1:11" ht="14.1" customHeight="1" x14ac:dyDescent="0.2">
      <c r="A67" s="306" t="s">
        <v>300</v>
      </c>
      <c r="B67" s="307" t="s">
        <v>301</v>
      </c>
      <c r="C67" s="308"/>
      <c r="D67" s="113">
        <v>2.3119739798142374</v>
      </c>
      <c r="E67" s="115">
        <v>1379</v>
      </c>
      <c r="F67" s="114">
        <v>1390</v>
      </c>
      <c r="G67" s="114">
        <v>1333</v>
      </c>
      <c r="H67" s="114">
        <v>1298</v>
      </c>
      <c r="I67" s="140">
        <v>1288</v>
      </c>
      <c r="J67" s="115">
        <v>91</v>
      </c>
      <c r="K67" s="116">
        <v>7.0652173913043477</v>
      </c>
    </row>
    <row r="68" spans="1:11" ht="14.1" customHeight="1" x14ac:dyDescent="0.2">
      <c r="A68" s="306" t="s">
        <v>302</v>
      </c>
      <c r="B68" s="307" t="s">
        <v>303</v>
      </c>
      <c r="C68" s="308"/>
      <c r="D68" s="113">
        <v>0.62535626865171179</v>
      </c>
      <c r="E68" s="115">
        <v>373</v>
      </c>
      <c r="F68" s="114">
        <v>366</v>
      </c>
      <c r="G68" s="114">
        <v>371</v>
      </c>
      <c r="H68" s="114">
        <v>357</v>
      </c>
      <c r="I68" s="140">
        <v>360</v>
      </c>
      <c r="J68" s="115">
        <v>13</v>
      </c>
      <c r="K68" s="116">
        <v>3.6111111111111112</v>
      </c>
    </row>
    <row r="69" spans="1:11" ht="14.1" customHeight="1" x14ac:dyDescent="0.2">
      <c r="A69" s="306">
        <v>83</v>
      </c>
      <c r="B69" s="307" t="s">
        <v>304</v>
      </c>
      <c r="C69" s="308"/>
      <c r="D69" s="113">
        <v>5.5091707742346507</v>
      </c>
      <c r="E69" s="115">
        <v>3286</v>
      </c>
      <c r="F69" s="114">
        <v>3269</v>
      </c>
      <c r="G69" s="114">
        <v>3202</v>
      </c>
      <c r="H69" s="114">
        <v>3185</v>
      </c>
      <c r="I69" s="140">
        <v>3158</v>
      </c>
      <c r="J69" s="115">
        <v>128</v>
      </c>
      <c r="K69" s="116">
        <v>4.053198226725776</v>
      </c>
    </row>
    <row r="70" spans="1:11" ht="14.1" customHeight="1" x14ac:dyDescent="0.2">
      <c r="A70" s="306" t="s">
        <v>305</v>
      </c>
      <c r="B70" s="307" t="s">
        <v>306</v>
      </c>
      <c r="C70" s="308"/>
      <c r="D70" s="113">
        <v>4.7044227609563087</v>
      </c>
      <c r="E70" s="115">
        <v>2806</v>
      </c>
      <c r="F70" s="114">
        <v>2804</v>
      </c>
      <c r="G70" s="114">
        <v>2747</v>
      </c>
      <c r="H70" s="114">
        <v>2741</v>
      </c>
      <c r="I70" s="140">
        <v>2727</v>
      </c>
      <c r="J70" s="115">
        <v>79</v>
      </c>
      <c r="K70" s="116">
        <v>2.8969563623028969</v>
      </c>
    </row>
    <row r="71" spans="1:11" ht="14.1" customHeight="1" x14ac:dyDescent="0.2">
      <c r="A71" s="306"/>
      <c r="B71" s="307" t="s">
        <v>307</v>
      </c>
      <c r="C71" s="308"/>
      <c r="D71" s="113">
        <v>2.3773597558931026</v>
      </c>
      <c r="E71" s="115">
        <v>1418</v>
      </c>
      <c r="F71" s="114">
        <v>1416</v>
      </c>
      <c r="G71" s="114">
        <v>1385</v>
      </c>
      <c r="H71" s="114">
        <v>1371</v>
      </c>
      <c r="I71" s="140">
        <v>1375</v>
      </c>
      <c r="J71" s="115">
        <v>43</v>
      </c>
      <c r="K71" s="116">
        <v>3.1272727272727274</v>
      </c>
    </row>
    <row r="72" spans="1:11" ht="14.1" customHeight="1" x14ac:dyDescent="0.2">
      <c r="A72" s="306">
        <v>84</v>
      </c>
      <c r="B72" s="307" t="s">
        <v>308</v>
      </c>
      <c r="C72" s="308"/>
      <c r="D72" s="113">
        <v>2.2700600207893236</v>
      </c>
      <c r="E72" s="115">
        <v>1354</v>
      </c>
      <c r="F72" s="114">
        <v>1375</v>
      </c>
      <c r="G72" s="114">
        <v>1327</v>
      </c>
      <c r="H72" s="114">
        <v>1328</v>
      </c>
      <c r="I72" s="140">
        <v>1334</v>
      </c>
      <c r="J72" s="115">
        <v>20</v>
      </c>
      <c r="K72" s="116">
        <v>1.4992503748125936</v>
      </c>
    </row>
    <row r="73" spans="1:11" ht="14.1" customHeight="1" x14ac:dyDescent="0.2">
      <c r="A73" s="306" t="s">
        <v>309</v>
      </c>
      <c r="B73" s="307" t="s">
        <v>310</v>
      </c>
      <c r="C73" s="308"/>
      <c r="D73" s="113">
        <v>0.68738892800858398</v>
      </c>
      <c r="E73" s="115">
        <v>410</v>
      </c>
      <c r="F73" s="114">
        <v>392</v>
      </c>
      <c r="G73" s="114">
        <v>373</v>
      </c>
      <c r="H73" s="114">
        <v>388</v>
      </c>
      <c r="I73" s="140">
        <v>387</v>
      </c>
      <c r="J73" s="115">
        <v>23</v>
      </c>
      <c r="K73" s="116">
        <v>5.9431524547803614</v>
      </c>
    </row>
    <row r="74" spans="1:11" ht="14.1" customHeight="1" x14ac:dyDescent="0.2">
      <c r="A74" s="306" t="s">
        <v>311</v>
      </c>
      <c r="B74" s="307" t="s">
        <v>312</v>
      </c>
      <c r="C74" s="308"/>
      <c r="D74" s="113">
        <v>0.19280421151460284</v>
      </c>
      <c r="E74" s="115">
        <v>115</v>
      </c>
      <c r="F74" s="114">
        <v>115</v>
      </c>
      <c r="G74" s="114">
        <v>114</v>
      </c>
      <c r="H74" s="114">
        <v>120</v>
      </c>
      <c r="I74" s="140">
        <v>121</v>
      </c>
      <c r="J74" s="115">
        <v>-6</v>
      </c>
      <c r="K74" s="116">
        <v>-4.9586776859504136</v>
      </c>
    </row>
    <row r="75" spans="1:11" ht="14.1" customHeight="1" x14ac:dyDescent="0.2">
      <c r="A75" s="306" t="s">
        <v>313</v>
      </c>
      <c r="B75" s="307" t="s">
        <v>314</v>
      </c>
      <c r="C75" s="308"/>
      <c r="D75" s="113">
        <v>0.74103879556047347</v>
      </c>
      <c r="E75" s="115">
        <v>442</v>
      </c>
      <c r="F75" s="114">
        <v>447</v>
      </c>
      <c r="G75" s="114">
        <v>449</v>
      </c>
      <c r="H75" s="114">
        <v>456</v>
      </c>
      <c r="I75" s="140">
        <v>462</v>
      </c>
      <c r="J75" s="115">
        <v>-20</v>
      </c>
      <c r="K75" s="116">
        <v>-4.329004329004329</v>
      </c>
    </row>
    <row r="76" spans="1:11" ht="14.1" customHeight="1" x14ac:dyDescent="0.2">
      <c r="A76" s="306">
        <v>91</v>
      </c>
      <c r="B76" s="307" t="s">
        <v>315</v>
      </c>
      <c r="C76" s="308"/>
      <c r="D76" s="113">
        <v>0.16765583609965462</v>
      </c>
      <c r="E76" s="115">
        <v>100</v>
      </c>
      <c r="F76" s="114">
        <v>88</v>
      </c>
      <c r="G76" s="114">
        <v>87</v>
      </c>
      <c r="H76" s="114">
        <v>80</v>
      </c>
      <c r="I76" s="140">
        <v>79</v>
      </c>
      <c r="J76" s="115">
        <v>21</v>
      </c>
      <c r="K76" s="116">
        <v>26.582278481012658</v>
      </c>
    </row>
    <row r="77" spans="1:11" ht="14.1" customHeight="1" x14ac:dyDescent="0.2">
      <c r="A77" s="306">
        <v>92</v>
      </c>
      <c r="B77" s="307" t="s">
        <v>316</v>
      </c>
      <c r="C77" s="308"/>
      <c r="D77" s="113">
        <v>1.7201488783824566</v>
      </c>
      <c r="E77" s="115">
        <v>1026</v>
      </c>
      <c r="F77" s="114">
        <v>975</v>
      </c>
      <c r="G77" s="114">
        <v>936</v>
      </c>
      <c r="H77" s="114">
        <v>909</v>
      </c>
      <c r="I77" s="140">
        <v>852</v>
      </c>
      <c r="J77" s="115">
        <v>174</v>
      </c>
      <c r="K77" s="116">
        <v>20.422535211267604</v>
      </c>
    </row>
    <row r="78" spans="1:11" ht="14.1" customHeight="1" x14ac:dyDescent="0.2">
      <c r="A78" s="306">
        <v>93</v>
      </c>
      <c r="B78" s="307" t="s">
        <v>317</v>
      </c>
      <c r="C78" s="308"/>
      <c r="D78" s="113">
        <v>0.1592730442946719</v>
      </c>
      <c r="E78" s="115">
        <v>95</v>
      </c>
      <c r="F78" s="114">
        <v>94</v>
      </c>
      <c r="G78" s="114">
        <v>92</v>
      </c>
      <c r="H78" s="114">
        <v>94</v>
      </c>
      <c r="I78" s="140">
        <v>97</v>
      </c>
      <c r="J78" s="115">
        <v>-2</v>
      </c>
      <c r="K78" s="116">
        <v>-2.0618556701030926</v>
      </c>
    </row>
    <row r="79" spans="1:11" ht="14.1" customHeight="1" x14ac:dyDescent="0.2">
      <c r="A79" s="306">
        <v>94</v>
      </c>
      <c r="B79" s="307" t="s">
        <v>318</v>
      </c>
      <c r="C79" s="308"/>
      <c r="D79" s="113">
        <v>0.21627602856855446</v>
      </c>
      <c r="E79" s="115">
        <v>129</v>
      </c>
      <c r="F79" s="114">
        <v>124</v>
      </c>
      <c r="G79" s="114">
        <v>127</v>
      </c>
      <c r="H79" s="114">
        <v>121</v>
      </c>
      <c r="I79" s="140">
        <v>120</v>
      </c>
      <c r="J79" s="115">
        <v>9</v>
      </c>
      <c r="K79" s="116">
        <v>7.5</v>
      </c>
    </row>
    <row r="80" spans="1:11" ht="14.1" customHeight="1" x14ac:dyDescent="0.2">
      <c r="A80" s="306" t="s">
        <v>319</v>
      </c>
      <c r="B80" s="307" t="s">
        <v>320</v>
      </c>
      <c r="C80" s="308"/>
      <c r="D80" s="113">
        <v>8.3827918049827321E-3</v>
      </c>
      <c r="E80" s="115">
        <v>5</v>
      </c>
      <c r="F80" s="114" t="s">
        <v>513</v>
      </c>
      <c r="G80" s="114">
        <v>4</v>
      </c>
      <c r="H80" s="114">
        <v>4</v>
      </c>
      <c r="I80" s="140">
        <v>3</v>
      </c>
      <c r="J80" s="115">
        <v>2</v>
      </c>
      <c r="K80" s="116">
        <v>66.666666666666671</v>
      </c>
    </row>
    <row r="81" spans="1:11" ht="14.1" customHeight="1" x14ac:dyDescent="0.2">
      <c r="A81" s="310" t="s">
        <v>321</v>
      </c>
      <c r="B81" s="311" t="s">
        <v>224</v>
      </c>
      <c r="C81" s="312"/>
      <c r="D81" s="125">
        <v>1.1920329946685444</v>
      </c>
      <c r="E81" s="143">
        <v>711</v>
      </c>
      <c r="F81" s="144">
        <v>711</v>
      </c>
      <c r="G81" s="144">
        <v>713</v>
      </c>
      <c r="H81" s="144">
        <v>690</v>
      </c>
      <c r="I81" s="145">
        <v>696</v>
      </c>
      <c r="J81" s="143">
        <v>15</v>
      </c>
      <c r="K81" s="146">
        <v>2.1551724137931036</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13390</v>
      </c>
      <c r="E12" s="114">
        <v>14031</v>
      </c>
      <c r="F12" s="114">
        <v>14085</v>
      </c>
      <c r="G12" s="114">
        <v>14125</v>
      </c>
      <c r="H12" s="140">
        <v>13960</v>
      </c>
      <c r="I12" s="115">
        <v>-570</v>
      </c>
      <c r="J12" s="116">
        <v>-4.0830945558739256</v>
      </c>
      <c r="K12"/>
      <c r="L12"/>
      <c r="M12"/>
      <c r="N12"/>
      <c r="O12"/>
      <c r="P12"/>
    </row>
    <row r="13" spans="1:16" s="110" customFormat="1" ht="14.45" customHeight="1" x14ac:dyDescent="0.2">
      <c r="A13" s="120" t="s">
        <v>105</v>
      </c>
      <c r="B13" s="119" t="s">
        <v>106</v>
      </c>
      <c r="C13" s="113">
        <v>39.843166542195668</v>
      </c>
      <c r="D13" s="115">
        <v>5335</v>
      </c>
      <c r="E13" s="114">
        <v>5641</v>
      </c>
      <c r="F13" s="114">
        <v>5647</v>
      </c>
      <c r="G13" s="114">
        <v>5667</v>
      </c>
      <c r="H13" s="140">
        <v>5566</v>
      </c>
      <c r="I13" s="115">
        <v>-231</v>
      </c>
      <c r="J13" s="116">
        <v>-4.150197628458498</v>
      </c>
      <c r="K13"/>
      <c r="L13"/>
      <c r="M13"/>
      <c r="N13"/>
      <c r="O13"/>
      <c r="P13"/>
    </row>
    <row r="14" spans="1:16" s="110" customFormat="1" ht="14.45" customHeight="1" x14ac:dyDescent="0.2">
      <c r="A14" s="120"/>
      <c r="B14" s="119" t="s">
        <v>107</v>
      </c>
      <c r="C14" s="113">
        <v>60.156833457804332</v>
      </c>
      <c r="D14" s="115">
        <v>8055</v>
      </c>
      <c r="E14" s="114">
        <v>8390</v>
      </c>
      <c r="F14" s="114">
        <v>8438</v>
      </c>
      <c r="G14" s="114">
        <v>8458</v>
      </c>
      <c r="H14" s="140">
        <v>8394</v>
      </c>
      <c r="I14" s="115">
        <v>-339</v>
      </c>
      <c r="J14" s="116">
        <v>-4.0385989992852034</v>
      </c>
      <c r="K14"/>
      <c r="L14"/>
      <c r="M14"/>
      <c r="N14"/>
      <c r="O14"/>
      <c r="P14"/>
    </row>
    <row r="15" spans="1:16" s="110" customFormat="1" ht="14.45" customHeight="1" x14ac:dyDescent="0.2">
      <c r="A15" s="118" t="s">
        <v>105</v>
      </c>
      <c r="B15" s="121" t="s">
        <v>108</v>
      </c>
      <c r="C15" s="113">
        <v>15.369678864824495</v>
      </c>
      <c r="D15" s="115">
        <v>2058</v>
      </c>
      <c r="E15" s="114">
        <v>2274</v>
      </c>
      <c r="F15" s="114">
        <v>2265</v>
      </c>
      <c r="G15" s="114">
        <v>2373</v>
      </c>
      <c r="H15" s="140">
        <v>2260</v>
      </c>
      <c r="I15" s="115">
        <v>-202</v>
      </c>
      <c r="J15" s="116">
        <v>-8.9380530973451329</v>
      </c>
      <c r="K15"/>
      <c r="L15"/>
      <c r="M15"/>
      <c r="N15"/>
      <c r="O15"/>
      <c r="P15"/>
    </row>
    <row r="16" spans="1:16" s="110" customFormat="1" ht="14.45" customHeight="1" x14ac:dyDescent="0.2">
      <c r="A16" s="118"/>
      <c r="B16" s="121" t="s">
        <v>109</v>
      </c>
      <c r="C16" s="113">
        <v>49.051530993278568</v>
      </c>
      <c r="D16" s="115">
        <v>6568</v>
      </c>
      <c r="E16" s="114">
        <v>6897</v>
      </c>
      <c r="F16" s="114">
        <v>6982</v>
      </c>
      <c r="G16" s="114">
        <v>6978</v>
      </c>
      <c r="H16" s="140">
        <v>6977</v>
      </c>
      <c r="I16" s="115">
        <v>-409</v>
      </c>
      <c r="J16" s="116">
        <v>-5.8621183889924033</v>
      </c>
      <c r="K16"/>
      <c r="L16"/>
      <c r="M16"/>
      <c r="N16"/>
      <c r="O16"/>
      <c r="P16"/>
    </row>
    <row r="17" spans="1:16" s="110" customFormat="1" ht="14.45" customHeight="1" x14ac:dyDescent="0.2">
      <c r="A17" s="118"/>
      <c r="B17" s="121" t="s">
        <v>110</v>
      </c>
      <c r="C17" s="113">
        <v>19.701269604182226</v>
      </c>
      <c r="D17" s="115">
        <v>2638</v>
      </c>
      <c r="E17" s="114">
        <v>2696</v>
      </c>
      <c r="F17" s="114">
        <v>2698</v>
      </c>
      <c r="G17" s="114">
        <v>2677</v>
      </c>
      <c r="H17" s="140">
        <v>2651</v>
      </c>
      <c r="I17" s="115">
        <v>-13</v>
      </c>
      <c r="J17" s="116">
        <v>-0.4903809883062995</v>
      </c>
      <c r="K17"/>
      <c r="L17"/>
      <c r="M17"/>
      <c r="N17"/>
      <c r="O17"/>
      <c r="P17"/>
    </row>
    <row r="18" spans="1:16" s="110" customFormat="1" ht="14.45" customHeight="1" x14ac:dyDescent="0.2">
      <c r="A18" s="120"/>
      <c r="B18" s="121" t="s">
        <v>111</v>
      </c>
      <c r="C18" s="113">
        <v>15.877520537714712</v>
      </c>
      <c r="D18" s="115">
        <v>2126</v>
      </c>
      <c r="E18" s="114">
        <v>2164</v>
      </c>
      <c r="F18" s="114">
        <v>2140</v>
      </c>
      <c r="G18" s="114">
        <v>2097</v>
      </c>
      <c r="H18" s="140">
        <v>2072</v>
      </c>
      <c r="I18" s="115">
        <v>54</v>
      </c>
      <c r="J18" s="116">
        <v>2.6061776061776061</v>
      </c>
      <c r="K18"/>
      <c r="L18"/>
      <c r="M18"/>
      <c r="N18"/>
      <c r="O18"/>
      <c r="P18"/>
    </row>
    <row r="19" spans="1:16" s="110" customFormat="1" ht="14.45" customHeight="1" x14ac:dyDescent="0.2">
      <c r="A19" s="120"/>
      <c r="B19" s="121" t="s">
        <v>112</v>
      </c>
      <c r="C19" s="113">
        <v>1.4563106796116505</v>
      </c>
      <c r="D19" s="115">
        <v>195</v>
      </c>
      <c r="E19" s="114">
        <v>210</v>
      </c>
      <c r="F19" s="114">
        <v>216</v>
      </c>
      <c r="G19" s="114">
        <v>170</v>
      </c>
      <c r="H19" s="140">
        <v>179</v>
      </c>
      <c r="I19" s="115">
        <v>16</v>
      </c>
      <c r="J19" s="116">
        <v>8.938547486033519</v>
      </c>
      <c r="K19"/>
      <c r="L19"/>
      <c r="M19"/>
      <c r="N19"/>
      <c r="O19"/>
      <c r="P19"/>
    </row>
    <row r="20" spans="1:16" s="110" customFormat="1" ht="14.45" customHeight="1" x14ac:dyDescent="0.2">
      <c r="A20" s="120" t="s">
        <v>113</v>
      </c>
      <c r="B20" s="119" t="s">
        <v>116</v>
      </c>
      <c r="C20" s="113">
        <v>85.690814040328604</v>
      </c>
      <c r="D20" s="115">
        <v>11474</v>
      </c>
      <c r="E20" s="114">
        <v>11946</v>
      </c>
      <c r="F20" s="114">
        <v>12020</v>
      </c>
      <c r="G20" s="114">
        <v>12076</v>
      </c>
      <c r="H20" s="140">
        <v>11935</v>
      </c>
      <c r="I20" s="115">
        <v>-461</v>
      </c>
      <c r="J20" s="116">
        <v>-3.8625890238793463</v>
      </c>
      <c r="K20"/>
      <c r="L20"/>
      <c r="M20"/>
      <c r="N20"/>
      <c r="O20"/>
      <c r="P20"/>
    </row>
    <row r="21" spans="1:16" s="110" customFormat="1" ht="14.45" customHeight="1" x14ac:dyDescent="0.2">
      <c r="A21" s="123"/>
      <c r="B21" s="124" t="s">
        <v>117</v>
      </c>
      <c r="C21" s="125">
        <v>13.913368185212846</v>
      </c>
      <c r="D21" s="143">
        <v>1863</v>
      </c>
      <c r="E21" s="144">
        <v>2023</v>
      </c>
      <c r="F21" s="144">
        <v>2011</v>
      </c>
      <c r="G21" s="144">
        <v>1997</v>
      </c>
      <c r="H21" s="145">
        <v>1980</v>
      </c>
      <c r="I21" s="143">
        <v>-117</v>
      </c>
      <c r="J21" s="146">
        <v>-5.9090909090909092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14101</v>
      </c>
      <c r="E56" s="114">
        <v>14673</v>
      </c>
      <c r="F56" s="114">
        <v>14786</v>
      </c>
      <c r="G56" s="114">
        <v>14803</v>
      </c>
      <c r="H56" s="140">
        <v>14642</v>
      </c>
      <c r="I56" s="115">
        <v>-541</v>
      </c>
      <c r="J56" s="116">
        <v>-3.694850430269089</v>
      </c>
      <c r="K56"/>
      <c r="L56"/>
      <c r="M56"/>
      <c r="N56"/>
      <c r="O56"/>
      <c r="P56"/>
    </row>
    <row r="57" spans="1:16" s="110" customFormat="1" ht="14.45" customHeight="1" x14ac:dyDescent="0.2">
      <c r="A57" s="120" t="s">
        <v>105</v>
      </c>
      <c r="B57" s="119" t="s">
        <v>106</v>
      </c>
      <c r="C57" s="113">
        <v>40.692149492943763</v>
      </c>
      <c r="D57" s="115">
        <v>5738</v>
      </c>
      <c r="E57" s="114">
        <v>5948</v>
      </c>
      <c r="F57" s="114">
        <v>6028</v>
      </c>
      <c r="G57" s="114">
        <v>6036</v>
      </c>
      <c r="H57" s="140">
        <v>5921</v>
      </c>
      <c r="I57" s="115">
        <v>-183</v>
      </c>
      <c r="J57" s="116">
        <v>-3.0906941395034622</v>
      </c>
    </row>
    <row r="58" spans="1:16" s="110" customFormat="1" ht="14.45" customHeight="1" x14ac:dyDescent="0.2">
      <c r="A58" s="120"/>
      <c r="B58" s="119" t="s">
        <v>107</v>
      </c>
      <c r="C58" s="113">
        <v>59.307850507056237</v>
      </c>
      <c r="D58" s="115">
        <v>8363</v>
      </c>
      <c r="E58" s="114">
        <v>8725</v>
      </c>
      <c r="F58" s="114">
        <v>8758</v>
      </c>
      <c r="G58" s="114">
        <v>8767</v>
      </c>
      <c r="H58" s="140">
        <v>8721</v>
      </c>
      <c r="I58" s="115">
        <v>-358</v>
      </c>
      <c r="J58" s="116">
        <v>-4.1050338263960553</v>
      </c>
    </row>
    <row r="59" spans="1:16" s="110" customFormat="1" ht="14.45" customHeight="1" x14ac:dyDescent="0.2">
      <c r="A59" s="118" t="s">
        <v>105</v>
      </c>
      <c r="B59" s="121" t="s">
        <v>108</v>
      </c>
      <c r="C59" s="113">
        <v>15.672647329976597</v>
      </c>
      <c r="D59" s="115">
        <v>2210</v>
      </c>
      <c r="E59" s="114">
        <v>2380</v>
      </c>
      <c r="F59" s="114">
        <v>2407</v>
      </c>
      <c r="G59" s="114">
        <v>2505</v>
      </c>
      <c r="H59" s="140">
        <v>2370</v>
      </c>
      <c r="I59" s="115">
        <v>-160</v>
      </c>
      <c r="J59" s="116">
        <v>-6.7510548523206753</v>
      </c>
    </row>
    <row r="60" spans="1:16" s="110" customFormat="1" ht="14.45" customHeight="1" x14ac:dyDescent="0.2">
      <c r="A60" s="118"/>
      <c r="B60" s="121" t="s">
        <v>109</v>
      </c>
      <c r="C60" s="113">
        <v>49.195092546627897</v>
      </c>
      <c r="D60" s="115">
        <v>6937</v>
      </c>
      <c r="E60" s="114">
        <v>7247</v>
      </c>
      <c r="F60" s="114">
        <v>7358</v>
      </c>
      <c r="G60" s="114">
        <v>7331</v>
      </c>
      <c r="H60" s="140">
        <v>7336</v>
      </c>
      <c r="I60" s="115">
        <v>-399</v>
      </c>
      <c r="J60" s="116">
        <v>-5.4389312977099236</v>
      </c>
    </row>
    <row r="61" spans="1:16" s="110" customFormat="1" ht="14.45" customHeight="1" x14ac:dyDescent="0.2">
      <c r="A61" s="118"/>
      <c r="B61" s="121" t="s">
        <v>110</v>
      </c>
      <c r="C61" s="113">
        <v>19.232678533437344</v>
      </c>
      <c r="D61" s="115">
        <v>2712</v>
      </c>
      <c r="E61" s="114">
        <v>2746</v>
      </c>
      <c r="F61" s="114">
        <v>2750</v>
      </c>
      <c r="G61" s="114">
        <v>2746</v>
      </c>
      <c r="H61" s="140">
        <v>2743</v>
      </c>
      <c r="I61" s="115">
        <v>-31</v>
      </c>
      <c r="J61" s="116">
        <v>-1.1301494713816989</v>
      </c>
    </row>
    <row r="62" spans="1:16" s="110" customFormat="1" ht="14.45" customHeight="1" x14ac:dyDescent="0.2">
      <c r="A62" s="120"/>
      <c r="B62" s="121" t="s">
        <v>111</v>
      </c>
      <c r="C62" s="113">
        <v>15.899581589958158</v>
      </c>
      <c r="D62" s="115">
        <v>2242</v>
      </c>
      <c r="E62" s="114">
        <v>2300</v>
      </c>
      <c r="F62" s="114">
        <v>2271</v>
      </c>
      <c r="G62" s="114">
        <v>2221</v>
      </c>
      <c r="H62" s="140">
        <v>2193</v>
      </c>
      <c r="I62" s="115">
        <v>49</v>
      </c>
      <c r="J62" s="116">
        <v>2.2343821249430005</v>
      </c>
    </row>
    <row r="63" spans="1:16" s="110" customFormat="1" ht="14.45" customHeight="1" x14ac:dyDescent="0.2">
      <c r="A63" s="120"/>
      <c r="B63" s="121" t="s">
        <v>112</v>
      </c>
      <c r="C63" s="113">
        <v>1.4254308205091837</v>
      </c>
      <c r="D63" s="115">
        <v>201</v>
      </c>
      <c r="E63" s="114">
        <v>220</v>
      </c>
      <c r="F63" s="114">
        <v>210</v>
      </c>
      <c r="G63" s="114">
        <v>180</v>
      </c>
      <c r="H63" s="140">
        <v>184</v>
      </c>
      <c r="I63" s="115">
        <v>17</v>
      </c>
      <c r="J63" s="116">
        <v>9.2391304347826093</v>
      </c>
    </row>
    <row r="64" spans="1:16" s="110" customFormat="1" ht="14.45" customHeight="1" x14ac:dyDescent="0.2">
      <c r="A64" s="120" t="s">
        <v>113</v>
      </c>
      <c r="B64" s="119" t="s">
        <v>116</v>
      </c>
      <c r="C64" s="113">
        <v>84.029501453797607</v>
      </c>
      <c r="D64" s="115">
        <v>11849</v>
      </c>
      <c r="E64" s="114">
        <v>12285</v>
      </c>
      <c r="F64" s="114">
        <v>12414</v>
      </c>
      <c r="G64" s="114">
        <v>12433</v>
      </c>
      <c r="H64" s="140">
        <v>12298</v>
      </c>
      <c r="I64" s="115">
        <v>-449</v>
      </c>
      <c r="J64" s="116">
        <v>-3.6510001626280695</v>
      </c>
    </row>
    <row r="65" spans="1:10" s="110" customFormat="1" ht="14.45" customHeight="1" x14ac:dyDescent="0.2">
      <c r="A65" s="123"/>
      <c r="B65" s="124" t="s">
        <v>117</v>
      </c>
      <c r="C65" s="125">
        <v>15.623005460605631</v>
      </c>
      <c r="D65" s="143">
        <v>2203</v>
      </c>
      <c r="E65" s="144">
        <v>2340</v>
      </c>
      <c r="F65" s="144">
        <v>2326</v>
      </c>
      <c r="G65" s="144">
        <v>2323</v>
      </c>
      <c r="H65" s="145">
        <v>2304</v>
      </c>
      <c r="I65" s="143">
        <v>-101</v>
      </c>
      <c r="J65" s="146">
        <v>-4.3836805555555554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13390</v>
      </c>
      <c r="G11" s="114">
        <v>14031</v>
      </c>
      <c r="H11" s="114">
        <v>14085</v>
      </c>
      <c r="I11" s="114">
        <v>14125</v>
      </c>
      <c r="J11" s="140">
        <v>13960</v>
      </c>
      <c r="K11" s="114">
        <v>-570</v>
      </c>
      <c r="L11" s="116">
        <v>-4.0830945558739256</v>
      </c>
    </row>
    <row r="12" spans="1:17" s="110" customFormat="1" ht="24" customHeight="1" x14ac:dyDescent="0.2">
      <c r="A12" s="604" t="s">
        <v>185</v>
      </c>
      <c r="B12" s="605"/>
      <c r="C12" s="605"/>
      <c r="D12" s="606"/>
      <c r="E12" s="113">
        <v>39.843166542195668</v>
      </c>
      <c r="F12" s="115">
        <v>5335</v>
      </c>
      <c r="G12" s="114">
        <v>5641</v>
      </c>
      <c r="H12" s="114">
        <v>5647</v>
      </c>
      <c r="I12" s="114">
        <v>5667</v>
      </c>
      <c r="J12" s="140">
        <v>5566</v>
      </c>
      <c r="K12" s="114">
        <v>-231</v>
      </c>
      <c r="L12" s="116">
        <v>-4.150197628458498</v>
      </c>
    </row>
    <row r="13" spans="1:17" s="110" customFormat="1" ht="15" customHeight="1" x14ac:dyDescent="0.2">
      <c r="A13" s="120"/>
      <c r="B13" s="612" t="s">
        <v>107</v>
      </c>
      <c r="C13" s="612"/>
      <c r="E13" s="113">
        <v>60.156833457804332</v>
      </c>
      <c r="F13" s="115">
        <v>8055</v>
      </c>
      <c r="G13" s="114">
        <v>8390</v>
      </c>
      <c r="H13" s="114">
        <v>8438</v>
      </c>
      <c r="I13" s="114">
        <v>8458</v>
      </c>
      <c r="J13" s="140">
        <v>8394</v>
      </c>
      <c r="K13" s="114">
        <v>-339</v>
      </c>
      <c r="L13" s="116">
        <v>-4.0385989992852034</v>
      </c>
    </row>
    <row r="14" spans="1:17" s="110" customFormat="1" ht="22.5" customHeight="1" x14ac:dyDescent="0.2">
      <c r="A14" s="604" t="s">
        <v>186</v>
      </c>
      <c r="B14" s="605"/>
      <c r="C14" s="605"/>
      <c r="D14" s="606"/>
      <c r="E14" s="113">
        <v>15.369678864824495</v>
      </c>
      <c r="F14" s="115">
        <v>2058</v>
      </c>
      <c r="G14" s="114">
        <v>2274</v>
      </c>
      <c r="H14" s="114">
        <v>2265</v>
      </c>
      <c r="I14" s="114">
        <v>2373</v>
      </c>
      <c r="J14" s="140">
        <v>2260</v>
      </c>
      <c r="K14" s="114">
        <v>-202</v>
      </c>
      <c r="L14" s="116">
        <v>-8.9380530973451329</v>
      </c>
    </row>
    <row r="15" spans="1:17" s="110" customFormat="1" ht="15" customHeight="1" x14ac:dyDescent="0.2">
      <c r="A15" s="120"/>
      <c r="B15" s="119"/>
      <c r="C15" s="258" t="s">
        <v>106</v>
      </c>
      <c r="E15" s="113">
        <v>50.388726919339163</v>
      </c>
      <c r="F15" s="115">
        <v>1037</v>
      </c>
      <c r="G15" s="114">
        <v>1146</v>
      </c>
      <c r="H15" s="114">
        <v>1128</v>
      </c>
      <c r="I15" s="114">
        <v>1187</v>
      </c>
      <c r="J15" s="140">
        <v>1131</v>
      </c>
      <c r="K15" s="114">
        <v>-94</v>
      </c>
      <c r="L15" s="116">
        <v>-8.3112290008841736</v>
      </c>
    </row>
    <row r="16" spans="1:17" s="110" customFormat="1" ht="15" customHeight="1" x14ac:dyDescent="0.2">
      <c r="A16" s="120"/>
      <c r="B16" s="119"/>
      <c r="C16" s="258" t="s">
        <v>107</v>
      </c>
      <c r="E16" s="113">
        <v>49.611273080660837</v>
      </c>
      <c r="F16" s="115">
        <v>1021</v>
      </c>
      <c r="G16" s="114">
        <v>1128</v>
      </c>
      <c r="H16" s="114">
        <v>1137</v>
      </c>
      <c r="I16" s="114">
        <v>1186</v>
      </c>
      <c r="J16" s="140">
        <v>1129</v>
      </c>
      <c r="K16" s="114">
        <v>-108</v>
      </c>
      <c r="L16" s="116">
        <v>-9.5659875996457036</v>
      </c>
    </row>
    <row r="17" spans="1:12" s="110" customFormat="1" ht="15" customHeight="1" x14ac:dyDescent="0.2">
      <c r="A17" s="120"/>
      <c r="B17" s="121" t="s">
        <v>109</v>
      </c>
      <c r="C17" s="258"/>
      <c r="E17" s="113">
        <v>49.051530993278568</v>
      </c>
      <c r="F17" s="115">
        <v>6568</v>
      </c>
      <c r="G17" s="114">
        <v>6897</v>
      </c>
      <c r="H17" s="114">
        <v>6982</v>
      </c>
      <c r="I17" s="114">
        <v>6978</v>
      </c>
      <c r="J17" s="140">
        <v>6977</v>
      </c>
      <c r="K17" s="114">
        <v>-409</v>
      </c>
      <c r="L17" s="116">
        <v>-5.8621183889924033</v>
      </c>
    </row>
    <row r="18" spans="1:12" s="110" customFormat="1" ht="15" customHeight="1" x14ac:dyDescent="0.2">
      <c r="A18" s="120"/>
      <c r="B18" s="119"/>
      <c r="C18" s="258" t="s">
        <v>106</v>
      </c>
      <c r="E18" s="113">
        <v>36.160170523751525</v>
      </c>
      <c r="F18" s="115">
        <v>2375</v>
      </c>
      <c r="G18" s="114">
        <v>2520</v>
      </c>
      <c r="H18" s="114">
        <v>2546</v>
      </c>
      <c r="I18" s="114">
        <v>2513</v>
      </c>
      <c r="J18" s="140">
        <v>2513</v>
      </c>
      <c r="K18" s="114">
        <v>-138</v>
      </c>
      <c r="L18" s="116">
        <v>-5.4914444886589733</v>
      </c>
    </row>
    <row r="19" spans="1:12" s="110" customFormat="1" ht="15" customHeight="1" x14ac:dyDescent="0.2">
      <c r="A19" s="120"/>
      <c r="B19" s="119"/>
      <c r="C19" s="258" t="s">
        <v>107</v>
      </c>
      <c r="E19" s="113">
        <v>63.839829476248475</v>
      </c>
      <c r="F19" s="115">
        <v>4193</v>
      </c>
      <c r="G19" s="114">
        <v>4377</v>
      </c>
      <c r="H19" s="114">
        <v>4436</v>
      </c>
      <c r="I19" s="114">
        <v>4465</v>
      </c>
      <c r="J19" s="140">
        <v>4464</v>
      </c>
      <c r="K19" s="114">
        <v>-271</v>
      </c>
      <c r="L19" s="116">
        <v>-6.0707885304659497</v>
      </c>
    </row>
    <row r="20" spans="1:12" s="110" customFormat="1" ht="15" customHeight="1" x14ac:dyDescent="0.2">
      <c r="A20" s="120"/>
      <c r="B20" s="121" t="s">
        <v>110</v>
      </c>
      <c r="C20" s="258"/>
      <c r="E20" s="113">
        <v>19.701269604182226</v>
      </c>
      <c r="F20" s="115">
        <v>2638</v>
      </c>
      <c r="G20" s="114">
        <v>2696</v>
      </c>
      <c r="H20" s="114">
        <v>2698</v>
      </c>
      <c r="I20" s="114">
        <v>2677</v>
      </c>
      <c r="J20" s="140">
        <v>2651</v>
      </c>
      <c r="K20" s="114">
        <v>-13</v>
      </c>
      <c r="L20" s="116">
        <v>-0.4903809883062995</v>
      </c>
    </row>
    <row r="21" spans="1:12" s="110" customFormat="1" ht="15" customHeight="1" x14ac:dyDescent="0.2">
      <c r="A21" s="120"/>
      <c r="B21" s="119"/>
      <c r="C21" s="258" t="s">
        <v>106</v>
      </c>
      <c r="E21" s="113">
        <v>32.82789992418499</v>
      </c>
      <c r="F21" s="115">
        <v>866</v>
      </c>
      <c r="G21" s="114">
        <v>911</v>
      </c>
      <c r="H21" s="114">
        <v>920</v>
      </c>
      <c r="I21" s="114">
        <v>913</v>
      </c>
      <c r="J21" s="140">
        <v>897</v>
      </c>
      <c r="K21" s="114">
        <v>-31</v>
      </c>
      <c r="L21" s="116">
        <v>-3.4559643255295431</v>
      </c>
    </row>
    <row r="22" spans="1:12" s="110" customFormat="1" ht="15" customHeight="1" x14ac:dyDescent="0.2">
      <c r="A22" s="120"/>
      <c r="B22" s="119"/>
      <c r="C22" s="258" t="s">
        <v>107</v>
      </c>
      <c r="E22" s="113">
        <v>67.17210007581501</v>
      </c>
      <c r="F22" s="115">
        <v>1772</v>
      </c>
      <c r="G22" s="114">
        <v>1785</v>
      </c>
      <c r="H22" s="114">
        <v>1778</v>
      </c>
      <c r="I22" s="114">
        <v>1764</v>
      </c>
      <c r="J22" s="140">
        <v>1754</v>
      </c>
      <c r="K22" s="114">
        <v>18</v>
      </c>
      <c r="L22" s="116">
        <v>1.0262257696693273</v>
      </c>
    </row>
    <row r="23" spans="1:12" s="110" customFormat="1" ht="15" customHeight="1" x14ac:dyDescent="0.2">
      <c r="A23" s="120"/>
      <c r="B23" s="121" t="s">
        <v>111</v>
      </c>
      <c r="C23" s="258"/>
      <c r="E23" s="113">
        <v>15.877520537714712</v>
      </c>
      <c r="F23" s="115">
        <v>2126</v>
      </c>
      <c r="G23" s="114">
        <v>2164</v>
      </c>
      <c r="H23" s="114">
        <v>2140</v>
      </c>
      <c r="I23" s="114">
        <v>2097</v>
      </c>
      <c r="J23" s="140">
        <v>2072</v>
      </c>
      <c r="K23" s="114">
        <v>54</v>
      </c>
      <c r="L23" s="116">
        <v>2.6061776061776061</v>
      </c>
    </row>
    <row r="24" spans="1:12" s="110" customFormat="1" ht="15" customHeight="1" x14ac:dyDescent="0.2">
      <c r="A24" s="120"/>
      <c r="B24" s="119"/>
      <c r="C24" s="258" t="s">
        <v>106</v>
      </c>
      <c r="E24" s="113">
        <v>49.717779868297271</v>
      </c>
      <c r="F24" s="115">
        <v>1057</v>
      </c>
      <c r="G24" s="114">
        <v>1064</v>
      </c>
      <c r="H24" s="114">
        <v>1053</v>
      </c>
      <c r="I24" s="114">
        <v>1054</v>
      </c>
      <c r="J24" s="140">
        <v>1025</v>
      </c>
      <c r="K24" s="114">
        <v>32</v>
      </c>
      <c r="L24" s="116">
        <v>3.1219512195121952</v>
      </c>
    </row>
    <row r="25" spans="1:12" s="110" customFormat="1" ht="15" customHeight="1" x14ac:dyDescent="0.2">
      <c r="A25" s="120"/>
      <c r="B25" s="119"/>
      <c r="C25" s="258" t="s">
        <v>107</v>
      </c>
      <c r="E25" s="113">
        <v>50.282220131702729</v>
      </c>
      <c r="F25" s="115">
        <v>1069</v>
      </c>
      <c r="G25" s="114">
        <v>1100</v>
      </c>
      <c r="H25" s="114">
        <v>1087</v>
      </c>
      <c r="I25" s="114">
        <v>1043</v>
      </c>
      <c r="J25" s="140">
        <v>1047</v>
      </c>
      <c r="K25" s="114">
        <v>22</v>
      </c>
      <c r="L25" s="116">
        <v>2.1012416427889207</v>
      </c>
    </row>
    <row r="26" spans="1:12" s="110" customFormat="1" ht="15" customHeight="1" x14ac:dyDescent="0.2">
      <c r="A26" s="120"/>
      <c r="C26" s="121" t="s">
        <v>187</v>
      </c>
      <c r="D26" s="110" t="s">
        <v>188</v>
      </c>
      <c r="E26" s="113">
        <v>1.4563106796116505</v>
      </c>
      <c r="F26" s="115">
        <v>195</v>
      </c>
      <c r="G26" s="114">
        <v>210</v>
      </c>
      <c r="H26" s="114">
        <v>216</v>
      </c>
      <c r="I26" s="114">
        <v>170</v>
      </c>
      <c r="J26" s="140">
        <v>179</v>
      </c>
      <c r="K26" s="114">
        <v>16</v>
      </c>
      <c r="L26" s="116">
        <v>8.938547486033519</v>
      </c>
    </row>
    <row r="27" spans="1:12" s="110" customFormat="1" ht="15" customHeight="1" x14ac:dyDescent="0.2">
      <c r="A27" s="120"/>
      <c r="B27" s="119"/>
      <c r="D27" s="259" t="s">
        <v>106</v>
      </c>
      <c r="E27" s="113">
        <v>43.589743589743591</v>
      </c>
      <c r="F27" s="115">
        <v>85</v>
      </c>
      <c r="G27" s="114">
        <v>88</v>
      </c>
      <c r="H27" s="114">
        <v>94</v>
      </c>
      <c r="I27" s="114">
        <v>80</v>
      </c>
      <c r="J27" s="140">
        <v>74</v>
      </c>
      <c r="K27" s="114">
        <v>11</v>
      </c>
      <c r="L27" s="116">
        <v>14.864864864864865</v>
      </c>
    </row>
    <row r="28" spans="1:12" s="110" customFormat="1" ht="15" customHeight="1" x14ac:dyDescent="0.2">
      <c r="A28" s="120"/>
      <c r="B28" s="119"/>
      <c r="D28" s="259" t="s">
        <v>107</v>
      </c>
      <c r="E28" s="113">
        <v>56.410256410256409</v>
      </c>
      <c r="F28" s="115">
        <v>110</v>
      </c>
      <c r="G28" s="114">
        <v>122</v>
      </c>
      <c r="H28" s="114">
        <v>122</v>
      </c>
      <c r="I28" s="114">
        <v>90</v>
      </c>
      <c r="J28" s="140">
        <v>105</v>
      </c>
      <c r="K28" s="114">
        <v>5</v>
      </c>
      <c r="L28" s="116">
        <v>4.7619047619047619</v>
      </c>
    </row>
    <row r="29" spans="1:12" s="110" customFormat="1" ht="24" customHeight="1" x14ac:dyDescent="0.2">
      <c r="A29" s="604" t="s">
        <v>189</v>
      </c>
      <c r="B29" s="605"/>
      <c r="C29" s="605"/>
      <c r="D29" s="606"/>
      <c r="E29" s="113">
        <v>85.690814040328604</v>
      </c>
      <c r="F29" s="115">
        <v>11474</v>
      </c>
      <c r="G29" s="114">
        <v>11946</v>
      </c>
      <c r="H29" s="114">
        <v>12020</v>
      </c>
      <c r="I29" s="114">
        <v>12076</v>
      </c>
      <c r="J29" s="140">
        <v>11935</v>
      </c>
      <c r="K29" s="114">
        <v>-461</v>
      </c>
      <c r="L29" s="116">
        <v>-3.8625890238793463</v>
      </c>
    </row>
    <row r="30" spans="1:12" s="110" customFormat="1" ht="15" customHeight="1" x14ac:dyDescent="0.2">
      <c r="A30" s="120"/>
      <c r="B30" s="119"/>
      <c r="C30" s="258" t="s">
        <v>106</v>
      </c>
      <c r="E30" s="113">
        <v>39.759456161757015</v>
      </c>
      <c r="F30" s="115">
        <v>4562</v>
      </c>
      <c r="G30" s="114">
        <v>4772</v>
      </c>
      <c r="H30" s="114">
        <v>4768</v>
      </c>
      <c r="I30" s="114">
        <v>4797</v>
      </c>
      <c r="J30" s="140">
        <v>4696</v>
      </c>
      <c r="K30" s="114">
        <v>-134</v>
      </c>
      <c r="L30" s="116">
        <v>-2.8534923339011926</v>
      </c>
    </row>
    <row r="31" spans="1:12" s="110" customFormat="1" ht="15" customHeight="1" x14ac:dyDescent="0.2">
      <c r="A31" s="120"/>
      <c r="B31" s="119"/>
      <c r="C31" s="258" t="s">
        <v>107</v>
      </c>
      <c r="E31" s="113">
        <v>60.240543838242985</v>
      </c>
      <c r="F31" s="115">
        <v>6912</v>
      </c>
      <c r="G31" s="114">
        <v>7174</v>
      </c>
      <c r="H31" s="114">
        <v>7252</v>
      </c>
      <c r="I31" s="114">
        <v>7279</v>
      </c>
      <c r="J31" s="140">
        <v>7239</v>
      </c>
      <c r="K31" s="114">
        <v>-327</v>
      </c>
      <c r="L31" s="116">
        <v>-4.5171985080812265</v>
      </c>
    </row>
    <row r="32" spans="1:12" s="110" customFormat="1" ht="15" customHeight="1" x14ac:dyDescent="0.2">
      <c r="A32" s="120"/>
      <c r="B32" s="119" t="s">
        <v>117</v>
      </c>
      <c r="C32" s="258"/>
      <c r="E32" s="113">
        <v>13.913368185212846</v>
      </c>
      <c r="F32" s="114">
        <v>1863</v>
      </c>
      <c r="G32" s="114">
        <v>2023</v>
      </c>
      <c r="H32" s="114">
        <v>2011</v>
      </c>
      <c r="I32" s="114">
        <v>1997</v>
      </c>
      <c r="J32" s="140">
        <v>1980</v>
      </c>
      <c r="K32" s="114">
        <v>-117</v>
      </c>
      <c r="L32" s="116">
        <v>-5.9090909090909092</v>
      </c>
    </row>
    <row r="33" spans="1:12" s="110" customFormat="1" ht="15" customHeight="1" x14ac:dyDescent="0.2">
      <c r="A33" s="120"/>
      <c r="B33" s="119"/>
      <c r="C33" s="258" t="s">
        <v>106</v>
      </c>
      <c r="E33" s="113">
        <v>40.901771336553942</v>
      </c>
      <c r="F33" s="114">
        <v>762</v>
      </c>
      <c r="G33" s="114">
        <v>854</v>
      </c>
      <c r="H33" s="114">
        <v>867</v>
      </c>
      <c r="I33" s="114">
        <v>858</v>
      </c>
      <c r="J33" s="140">
        <v>864</v>
      </c>
      <c r="K33" s="114">
        <v>-102</v>
      </c>
      <c r="L33" s="116">
        <v>-11.805555555555555</v>
      </c>
    </row>
    <row r="34" spans="1:12" s="110" customFormat="1" ht="15" customHeight="1" x14ac:dyDescent="0.2">
      <c r="A34" s="120"/>
      <c r="B34" s="119"/>
      <c r="C34" s="258" t="s">
        <v>107</v>
      </c>
      <c r="E34" s="113">
        <v>59.098228663446058</v>
      </c>
      <c r="F34" s="114">
        <v>1101</v>
      </c>
      <c r="G34" s="114">
        <v>1169</v>
      </c>
      <c r="H34" s="114">
        <v>1144</v>
      </c>
      <c r="I34" s="114">
        <v>1139</v>
      </c>
      <c r="J34" s="140">
        <v>1116</v>
      </c>
      <c r="K34" s="114">
        <v>-15</v>
      </c>
      <c r="L34" s="116">
        <v>-1.3440860215053763</v>
      </c>
    </row>
    <row r="35" spans="1:12" s="110" customFormat="1" ht="24" customHeight="1" x14ac:dyDescent="0.2">
      <c r="A35" s="604" t="s">
        <v>192</v>
      </c>
      <c r="B35" s="605"/>
      <c r="C35" s="605"/>
      <c r="D35" s="606"/>
      <c r="E35" s="113">
        <v>20.231516056758775</v>
      </c>
      <c r="F35" s="114">
        <v>2709</v>
      </c>
      <c r="G35" s="114">
        <v>2865</v>
      </c>
      <c r="H35" s="114">
        <v>2887</v>
      </c>
      <c r="I35" s="114">
        <v>2961</v>
      </c>
      <c r="J35" s="114">
        <v>2800</v>
      </c>
      <c r="K35" s="318">
        <v>-91</v>
      </c>
      <c r="L35" s="319">
        <v>-3.25</v>
      </c>
    </row>
    <row r="36" spans="1:12" s="110" customFormat="1" ht="15" customHeight="1" x14ac:dyDescent="0.2">
      <c r="A36" s="120"/>
      <c r="B36" s="119"/>
      <c r="C36" s="258" t="s">
        <v>106</v>
      </c>
      <c r="E36" s="113">
        <v>44.998154300479882</v>
      </c>
      <c r="F36" s="114">
        <v>1219</v>
      </c>
      <c r="G36" s="114">
        <v>1303</v>
      </c>
      <c r="H36" s="114">
        <v>1324</v>
      </c>
      <c r="I36" s="114">
        <v>1366</v>
      </c>
      <c r="J36" s="114">
        <v>1273</v>
      </c>
      <c r="K36" s="318">
        <v>-54</v>
      </c>
      <c r="L36" s="116">
        <v>-4.241948153967007</v>
      </c>
    </row>
    <row r="37" spans="1:12" s="110" customFormat="1" ht="15" customHeight="1" x14ac:dyDescent="0.2">
      <c r="A37" s="120"/>
      <c r="B37" s="119"/>
      <c r="C37" s="258" t="s">
        <v>107</v>
      </c>
      <c r="E37" s="113">
        <v>55.001845699520118</v>
      </c>
      <c r="F37" s="114">
        <v>1490</v>
      </c>
      <c r="G37" s="114">
        <v>1562</v>
      </c>
      <c r="H37" s="114">
        <v>1563</v>
      </c>
      <c r="I37" s="114">
        <v>1595</v>
      </c>
      <c r="J37" s="140">
        <v>1527</v>
      </c>
      <c r="K37" s="114">
        <v>-37</v>
      </c>
      <c r="L37" s="116">
        <v>-2.4230517354289458</v>
      </c>
    </row>
    <row r="38" spans="1:12" s="110" customFormat="1" ht="15" customHeight="1" x14ac:dyDescent="0.2">
      <c r="A38" s="120"/>
      <c r="B38" s="119" t="s">
        <v>328</v>
      </c>
      <c r="C38" s="258"/>
      <c r="E38" s="113">
        <v>45.795369678864823</v>
      </c>
      <c r="F38" s="114">
        <v>6132</v>
      </c>
      <c r="G38" s="114">
        <v>6304</v>
      </c>
      <c r="H38" s="114">
        <v>6335</v>
      </c>
      <c r="I38" s="114">
        <v>6288</v>
      </c>
      <c r="J38" s="140">
        <v>6227</v>
      </c>
      <c r="K38" s="114">
        <v>-95</v>
      </c>
      <c r="L38" s="116">
        <v>-1.5256142604785612</v>
      </c>
    </row>
    <row r="39" spans="1:12" s="110" customFormat="1" ht="15" customHeight="1" x14ac:dyDescent="0.2">
      <c r="A39" s="120"/>
      <c r="B39" s="119"/>
      <c r="C39" s="258" t="s">
        <v>106</v>
      </c>
      <c r="E39" s="113">
        <v>40.101108936725375</v>
      </c>
      <c r="F39" s="115">
        <v>2459</v>
      </c>
      <c r="G39" s="114">
        <v>2535</v>
      </c>
      <c r="H39" s="114">
        <v>2523</v>
      </c>
      <c r="I39" s="114">
        <v>2503</v>
      </c>
      <c r="J39" s="140">
        <v>2467</v>
      </c>
      <c r="K39" s="114">
        <v>-8</v>
      </c>
      <c r="L39" s="116">
        <v>-0.32428050263477909</v>
      </c>
    </row>
    <row r="40" spans="1:12" s="110" customFormat="1" ht="15" customHeight="1" x14ac:dyDescent="0.2">
      <c r="A40" s="120"/>
      <c r="B40" s="119"/>
      <c r="C40" s="258" t="s">
        <v>107</v>
      </c>
      <c r="E40" s="113">
        <v>59.898891063274625</v>
      </c>
      <c r="F40" s="115">
        <v>3673</v>
      </c>
      <c r="G40" s="114">
        <v>3769</v>
      </c>
      <c r="H40" s="114">
        <v>3812</v>
      </c>
      <c r="I40" s="114">
        <v>3785</v>
      </c>
      <c r="J40" s="140">
        <v>3760</v>
      </c>
      <c r="K40" s="114">
        <v>-87</v>
      </c>
      <c r="L40" s="116">
        <v>-2.3138297872340425</v>
      </c>
    </row>
    <row r="41" spans="1:12" s="110" customFormat="1" ht="15" customHeight="1" x14ac:dyDescent="0.2">
      <c r="A41" s="120"/>
      <c r="B41" s="320" t="s">
        <v>516</v>
      </c>
      <c r="C41" s="258"/>
      <c r="E41" s="113">
        <v>7.1172516803584767</v>
      </c>
      <c r="F41" s="115">
        <v>953</v>
      </c>
      <c r="G41" s="114">
        <v>985</v>
      </c>
      <c r="H41" s="114">
        <v>952</v>
      </c>
      <c r="I41" s="114">
        <v>927</v>
      </c>
      <c r="J41" s="140">
        <v>924</v>
      </c>
      <c r="K41" s="114">
        <v>29</v>
      </c>
      <c r="L41" s="116">
        <v>3.1385281385281387</v>
      </c>
    </row>
    <row r="42" spans="1:12" s="110" customFormat="1" ht="15" customHeight="1" x14ac:dyDescent="0.2">
      <c r="A42" s="120"/>
      <c r="B42" s="119"/>
      <c r="C42" s="268" t="s">
        <v>106</v>
      </c>
      <c r="D42" s="182"/>
      <c r="E42" s="113">
        <v>46.274921301154251</v>
      </c>
      <c r="F42" s="115">
        <v>441</v>
      </c>
      <c r="G42" s="114">
        <v>468</v>
      </c>
      <c r="H42" s="114">
        <v>444</v>
      </c>
      <c r="I42" s="114">
        <v>439</v>
      </c>
      <c r="J42" s="140">
        <v>426</v>
      </c>
      <c r="K42" s="114">
        <v>15</v>
      </c>
      <c r="L42" s="116">
        <v>3.5211267605633805</v>
      </c>
    </row>
    <row r="43" spans="1:12" s="110" customFormat="1" ht="15" customHeight="1" x14ac:dyDescent="0.2">
      <c r="A43" s="120"/>
      <c r="B43" s="119"/>
      <c r="C43" s="268" t="s">
        <v>107</v>
      </c>
      <c r="D43" s="182"/>
      <c r="E43" s="113">
        <v>53.725078698845749</v>
      </c>
      <c r="F43" s="115">
        <v>512</v>
      </c>
      <c r="G43" s="114">
        <v>517</v>
      </c>
      <c r="H43" s="114">
        <v>508</v>
      </c>
      <c r="I43" s="114">
        <v>488</v>
      </c>
      <c r="J43" s="140">
        <v>498</v>
      </c>
      <c r="K43" s="114">
        <v>14</v>
      </c>
      <c r="L43" s="116">
        <v>2.8112449799196786</v>
      </c>
    </row>
    <row r="44" spans="1:12" s="110" customFormat="1" ht="15" customHeight="1" x14ac:dyDescent="0.2">
      <c r="A44" s="120"/>
      <c r="B44" s="119" t="s">
        <v>205</v>
      </c>
      <c r="C44" s="268"/>
      <c r="D44" s="182"/>
      <c r="E44" s="113">
        <v>26.855862584017924</v>
      </c>
      <c r="F44" s="115">
        <v>3596</v>
      </c>
      <c r="G44" s="114">
        <v>3877</v>
      </c>
      <c r="H44" s="114">
        <v>3911</v>
      </c>
      <c r="I44" s="114">
        <v>3949</v>
      </c>
      <c r="J44" s="140">
        <v>4009</v>
      </c>
      <c r="K44" s="114">
        <v>-413</v>
      </c>
      <c r="L44" s="116">
        <v>-10.301820902968322</v>
      </c>
    </row>
    <row r="45" spans="1:12" s="110" customFormat="1" ht="15" customHeight="1" x14ac:dyDescent="0.2">
      <c r="A45" s="120"/>
      <c r="B45" s="119"/>
      <c r="C45" s="268" t="s">
        <v>106</v>
      </c>
      <c r="D45" s="182"/>
      <c r="E45" s="113">
        <v>33.815350389321466</v>
      </c>
      <c r="F45" s="115">
        <v>1216</v>
      </c>
      <c r="G45" s="114">
        <v>1335</v>
      </c>
      <c r="H45" s="114">
        <v>1356</v>
      </c>
      <c r="I45" s="114">
        <v>1359</v>
      </c>
      <c r="J45" s="140">
        <v>1400</v>
      </c>
      <c r="K45" s="114">
        <v>-184</v>
      </c>
      <c r="L45" s="116">
        <v>-13.142857142857142</v>
      </c>
    </row>
    <row r="46" spans="1:12" s="110" customFormat="1" ht="15" customHeight="1" x14ac:dyDescent="0.2">
      <c r="A46" s="123"/>
      <c r="B46" s="124"/>
      <c r="C46" s="260" t="s">
        <v>107</v>
      </c>
      <c r="D46" s="261"/>
      <c r="E46" s="125">
        <v>66.184649610678534</v>
      </c>
      <c r="F46" s="143">
        <v>2380</v>
      </c>
      <c r="G46" s="144">
        <v>2542</v>
      </c>
      <c r="H46" s="144">
        <v>2555</v>
      </c>
      <c r="I46" s="144">
        <v>2590</v>
      </c>
      <c r="J46" s="145">
        <v>2609</v>
      </c>
      <c r="K46" s="144">
        <v>-229</v>
      </c>
      <c r="L46" s="146">
        <v>-8.777309313913376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13390</v>
      </c>
      <c r="E11" s="114">
        <v>14031</v>
      </c>
      <c r="F11" s="114">
        <v>14085</v>
      </c>
      <c r="G11" s="114">
        <v>14125</v>
      </c>
      <c r="H11" s="140">
        <v>13960</v>
      </c>
      <c r="I11" s="115">
        <v>-570</v>
      </c>
      <c r="J11" s="116">
        <v>-4.0830945558739256</v>
      </c>
    </row>
    <row r="12" spans="1:15" s="110" customFormat="1" ht="24.95" customHeight="1" x14ac:dyDescent="0.2">
      <c r="A12" s="193" t="s">
        <v>132</v>
      </c>
      <c r="B12" s="194" t="s">
        <v>133</v>
      </c>
      <c r="C12" s="113">
        <v>0.82150858849887975</v>
      </c>
      <c r="D12" s="115">
        <v>110</v>
      </c>
      <c r="E12" s="114">
        <v>107</v>
      </c>
      <c r="F12" s="114">
        <v>113</v>
      </c>
      <c r="G12" s="114">
        <v>115</v>
      </c>
      <c r="H12" s="140">
        <v>101</v>
      </c>
      <c r="I12" s="115">
        <v>9</v>
      </c>
      <c r="J12" s="116">
        <v>8.9108910891089117</v>
      </c>
    </row>
    <row r="13" spans="1:15" s="110" customFormat="1" ht="24.95" customHeight="1" x14ac:dyDescent="0.2">
      <c r="A13" s="193" t="s">
        <v>134</v>
      </c>
      <c r="B13" s="199" t="s">
        <v>214</v>
      </c>
      <c r="C13" s="113">
        <v>0.23151605675877521</v>
      </c>
      <c r="D13" s="115">
        <v>31</v>
      </c>
      <c r="E13" s="114">
        <v>34</v>
      </c>
      <c r="F13" s="114">
        <v>34</v>
      </c>
      <c r="G13" s="114">
        <v>34</v>
      </c>
      <c r="H13" s="140">
        <v>35</v>
      </c>
      <c r="I13" s="115">
        <v>-4</v>
      </c>
      <c r="J13" s="116">
        <v>-11.428571428571429</v>
      </c>
    </row>
    <row r="14" spans="1:15" s="287" customFormat="1" ht="24.95" customHeight="1" x14ac:dyDescent="0.2">
      <c r="A14" s="193" t="s">
        <v>215</v>
      </c>
      <c r="B14" s="199" t="s">
        <v>137</v>
      </c>
      <c r="C14" s="113">
        <v>4.1224794622852876</v>
      </c>
      <c r="D14" s="115">
        <v>552</v>
      </c>
      <c r="E14" s="114">
        <v>559</v>
      </c>
      <c r="F14" s="114">
        <v>560</v>
      </c>
      <c r="G14" s="114">
        <v>558</v>
      </c>
      <c r="H14" s="140">
        <v>537</v>
      </c>
      <c r="I14" s="115">
        <v>15</v>
      </c>
      <c r="J14" s="116">
        <v>2.7932960893854748</v>
      </c>
      <c r="K14" s="110"/>
      <c r="L14" s="110"/>
      <c r="M14" s="110"/>
      <c r="N14" s="110"/>
      <c r="O14" s="110"/>
    </row>
    <row r="15" spans="1:15" s="110" customFormat="1" ht="24.95" customHeight="1" x14ac:dyDescent="0.2">
      <c r="A15" s="193" t="s">
        <v>216</v>
      </c>
      <c r="B15" s="199" t="s">
        <v>217</v>
      </c>
      <c r="C15" s="113">
        <v>0.97834204630321131</v>
      </c>
      <c r="D15" s="115">
        <v>131</v>
      </c>
      <c r="E15" s="114">
        <v>151</v>
      </c>
      <c r="F15" s="114">
        <v>146</v>
      </c>
      <c r="G15" s="114">
        <v>157</v>
      </c>
      <c r="H15" s="140">
        <v>151</v>
      </c>
      <c r="I15" s="115">
        <v>-20</v>
      </c>
      <c r="J15" s="116">
        <v>-13.245033112582782</v>
      </c>
    </row>
    <row r="16" spans="1:15" s="287" customFormat="1" ht="24.95" customHeight="1" x14ac:dyDescent="0.2">
      <c r="A16" s="193" t="s">
        <v>218</v>
      </c>
      <c r="B16" s="199" t="s">
        <v>141</v>
      </c>
      <c r="C16" s="113">
        <v>2.4346527259148618</v>
      </c>
      <c r="D16" s="115">
        <v>326</v>
      </c>
      <c r="E16" s="114">
        <v>308</v>
      </c>
      <c r="F16" s="114">
        <v>304</v>
      </c>
      <c r="G16" s="114">
        <v>300</v>
      </c>
      <c r="H16" s="140">
        <v>282</v>
      </c>
      <c r="I16" s="115">
        <v>44</v>
      </c>
      <c r="J16" s="116">
        <v>15.602836879432624</v>
      </c>
      <c r="K16" s="110"/>
      <c r="L16" s="110"/>
      <c r="M16" s="110"/>
      <c r="N16" s="110"/>
      <c r="O16" s="110"/>
    </row>
    <row r="17" spans="1:15" s="110" customFormat="1" ht="24.95" customHeight="1" x14ac:dyDescent="0.2">
      <c r="A17" s="193" t="s">
        <v>142</v>
      </c>
      <c r="B17" s="199" t="s">
        <v>220</v>
      </c>
      <c r="C17" s="113">
        <v>0.70948469006721437</v>
      </c>
      <c r="D17" s="115">
        <v>95</v>
      </c>
      <c r="E17" s="114">
        <v>100</v>
      </c>
      <c r="F17" s="114">
        <v>110</v>
      </c>
      <c r="G17" s="114">
        <v>101</v>
      </c>
      <c r="H17" s="140">
        <v>104</v>
      </c>
      <c r="I17" s="115">
        <v>-9</v>
      </c>
      <c r="J17" s="116">
        <v>-8.6538461538461533</v>
      </c>
    </row>
    <row r="18" spans="1:15" s="287" customFormat="1" ht="24.95" customHeight="1" x14ac:dyDescent="0.2">
      <c r="A18" s="201" t="s">
        <v>144</v>
      </c>
      <c r="B18" s="202" t="s">
        <v>145</v>
      </c>
      <c r="C18" s="113">
        <v>4.4062733383121735</v>
      </c>
      <c r="D18" s="115">
        <v>590</v>
      </c>
      <c r="E18" s="114">
        <v>611</v>
      </c>
      <c r="F18" s="114">
        <v>624</v>
      </c>
      <c r="G18" s="114">
        <v>603</v>
      </c>
      <c r="H18" s="140">
        <v>597</v>
      </c>
      <c r="I18" s="115">
        <v>-7</v>
      </c>
      <c r="J18" s="116">
        <v>-1.1725293132328307</v>
      </c>
      <c r="K18" s="110"/>
      <c r="L18" s="110"/>
      <c r="M18" s="110"/>
      <c r="N18" s="110"/>
      <c r="O18" s="110"/>
    </row>
    <row r="19" spans="1:15" s="110" customFormat="1" ht="24.95" customHeight="1" x14ac:dyDescent="0.2">
      <c r="A19" s="193" t="s">
        <v>146</v>
      </c>
      <c r="B19" s="199" t="s">
        <v>147</v>
      </c>
      <c r="C19" s="113">
        <v>19.522031366691561</v>
      </c>
      <c r="D19" s="115">
        <v>2614</v>
      </c>
      <c r="E19" s="114">
        <v>2640</v>
      </c>
      <c r="F19" s="114">
        <v>2659</v>
      </c>
      <c r="G19" s="114">
        <v>2708</v>
      </c>
      <c r="H19" s="140">
        <v>2685</v>
      </c>
      <c r="I19" s="115">
        <v>-71</v>
      </c>
      <c r="J19" s="116">
        <v>-2.644320297951583</v>
      </c>
    </row>
    <row r="20" spans="1:15" s="287" customFormat="1" ht="24.95" customHeight="1" x14ac:dyDescent="0.2">
      <c r="A20" s="193" t="s">
        <v>148</v>
      </c>
      <c r="B20" s="199" t="s">
        <v>149</v>
      </c>
      <c r="C20" s="113">
        <v>3.3681852128454071</v>
      </c>
      <c r="D20" s="115">
        <v>451</v>
      </c>
      <c r="E20" s="114">
        <v>466</v>
      </c>
      <c r="F20" s="114">
        <v>474</v>
      </c>
      <c r="G20" s="114">
        <v>473</v>
      </c>
      <c r="H20" s="140">
        <v>485</v>
      </c>
      <c r="I20" s="115">
        <v>-34</v>
      </c>
      <c r="J20" s="116">
        <v>-7.0103092783505154</v>
      </c>
      <c r="K20" s="110"/>
      <c r="L20" s="110"/>
      <c r="M20" s="110"/>
      <c r="N20" s="110"/>
      <c r="O20" s="110"/>
    </row>
    <row r="21" spans="1:15" s="110" customFormat="1" ht="24.95" customHeight="1" x14ac:dyDescent="0.2">
      <c r="A21" s="201" t="s">
        <v>150</v>
      </c>
      <c r="B21" s="202" t="s">
        <v>151</v>
      </c>
      <c r="C21" s="113">
        <v>9.7311426437640023</v>
      </c>
      <c r="D21" s="115">
        <v>1303</v>
      </c>
      <c r="E21" s="114">
        <v>1555</v>
      </c>
      <c r="F21" s="114">
        <v>1584</v>
      </c>
      <c r="G21" s="114">
        <v>1611</v>
      </c>
      <c r="H21" s="140">
        <v>1605</v>
      </c>
      <c r="I21" s="115">
        <v>-302</v>
      </c>
      <c r="J21" s="116">
        <v>-18.81619937694704</v>
      </c>
    </row>
    <row r="22" spans="1:15" s="110" customFormat="1" ht="24.95" customHeight="1" x14ac:dyDescent="0.2">
      <c r="A22" s="201" t="s">
        <v>152</v>
      </c>
      <c r="B22" s="199" t="s">
        <v>153</v>
      </c>
      <c r="C22" s="113">
        <v>0.82150858849887975</v>
      </c>
      <c r="D22" s="115">
        <v>110</v>
      </c>
      <c r="E22" s="114">
        <v>122</v>
      </c>
      <c r="F22" s="114">
        <v>124</v>
      </c>
      <c r="G22" s="114">
        <v>119</v>
      </c>
      <c r="H22" s="140">
        <v>119</v>
      </c>
      <c r="I22" s="115">
        <v>-9</v>
      </c>
      <c r="J22" s="116">
        <v>-7.5630252100840334</v>
      </c>
    </row>
    <row r="23" spans="1:15" s="110" customFormat="1" ht="24.95" customHeight="1" x14ac:dyDescent="0.2">
      <c r="A23" s="193" t="s">
        <v>154</v>
      </c>
      <c r="B23" s="199" t="s">
        <v>155</v>
      </c>
      <c r="C23" s="113">
        <v>0.98581030619865573</v>
      </c>
      <c r="D23" s="115">
        <v>132</v>
      </c>
      <c r="E23" s="114">
        <v>139</v>
      </c>
      <c r="F23" s="114">
        <v>132</v>
      </c>
      <c r="G23" s="114">
        <v>128</v>
      </c>
      <c r="H23" s="140">
        <v>123</v>
      </c>
      <c r="I23" s="115">
        <v>9</v>
      </c>
      <c r="J23" s="116">
        <v>7.3170731707317076</v>
      </c>
    </row>
    <row r="24" spans="1:15" s="110" customFormat="1" ht="24.95" customHeight="1" x14ac:dyDescent="0.2">
      <c r="A24" s="193" t="s">
        <v>156</v>
      </c>
      <c r="B24" s="199" t="s">
        <v>221</v>
      </c>
      <c r="C24" s="113">
        <v>12.158327109783421</v>
      </c>
      <c r="D24" s="115">
        <v>1628</v>
      </c>
      <c r="E24" s="114">
        <v>1647</v>
      </c>
      <c r="F24" s="114">
        <v>1676</v>
      </c>
      <c r="G24" s="114">
        <v>1658</v>
      </c>
      <c r="H24" s="140">
        <v>1660</v>
      </c>
      <c r="I24" s="115">
        <v>-32</v>
      </c>
      <c r="J24" s="116">
        <v>-1.927710843373494</v>
      </c>
    </row>
    <row r="25" spans="1:15" s="110" customFormat="1" ht="24.95" customHeight="1" x14ac:dyDescent="0.2">
      <c r="A25" s="193" t="s">
        <v>222</v>
      </c>
      <c r="B25" s="204" t="s">
        <v>159</v>
      </c>
      <c r="C25" s="113">
        <v>12.524271844660195</v>
      </c>
      <c r="D25" s="115">
        <v>1677</v>
      </c>
      <c r="E25" s="114">
        <v>1780</v>
      </c>
      <c r="F25" s="114">
        <v>1772</v>
      </c>
      <c r="G25" s="114">
        <v>1784</v>
      </c>
      <c r="H25" s="140">
        <v>1738</v>
      </c>
      <c r="I25" s="115">
        <v>-61</v>
      </c>
      <c r="J25" s="116">
        <v>-3.5097813578826238</v>
      </c>
    </row>
    <row r="26" spans="1:15" s="110" customFormat="1" ht="24.95" customHeight="1" x14ac:dyDescent="0.2">
      <c r="A26" s="201">
        <v>782.78300000000002</v>
      </c>
      <c r="B26" s="203" t="s">
        <v>160</v>
      </c>
      <c r="C26" s="113">
        <v>1.2471994025392084</v>
      </c>
      <c r="D26" s="115">
        <v>167</v>
      </c>
      <c r="E26" s="114">
        <v>148</v>
      </c>
      <c r="F26" s="114">
        <v>158</v>
      </c>
      <c r="G26" s="114">
        <v>158</v>
      </c>
      <c r="H26" s="140">
        <v>168</v>
      </c>
      <c r="I26" s="115">
        <v>-1</v>
      </c>
      <c r="J26" s="116">
        <v>-0.59523809523809523</v>
      </c>
    </row>
    <row r="27" spans="1:15" s="110" customFormat="1" ht="24.95" customHeight="1" x14ac:dyDescent="0.2">
      <c r="A27" s="193" t="s">
        <v>161</v>
      </c>
      <c r="B27" s="199" t="s">
        <v>162</v>
      </c>
      <c r="C27" s="113">
        <v>0.3061986557132188</v>
      </c>
      <c r="D27" s="115">
        <v>41</v>
      </c>
      <c r="E27" s="114">
        <v>43</v>
      </c>
      <c r="F27" s="114">
        <v>42</v>
      </c>
      <c r="G27" s="114">
        <v>46</v>
      </c>
      <c r="H27" s="140">
        <v>47</v>
      </c>
      <c r="I27" s="115">
        <v>-6</v>
      </c>
      <c r="J27" s="116">
        <v>-12.76595744680851</v>
      </c>
    </row>
    <row r="28" spans="1:15" s="110" customFormat="1" ht="24.95" customHeight="1" x14ac:dyDescent="0.2">
      <c r="A28" s="193" t="s">
        <v>163</v>
      </c>
      <c r="B28" s="199" t="s">
        <v>164</v>
      </c>
      <c r="C28" s="113">
        <v>2.3076923076923075</v>
      </c>
      <c r="D28" s="115">
        <v>309</v>
      </c>
      <c r="E28" s="114">
        <v>356</v>
      </c>
      <c r="F28" s="114">
        <v>311</v>
      </c>
      <c r="G28" s="114">
        <v>346</v>
      </c>
      <c r="H28" s="140">
        <v>309</v>
      </c>
      <c r="I28" s="115">
        <v>0</v>
      </c>
      <c r="J28" s="116">
        <v>0</v>
      </c>
    </row>
    <row r="29" spans="1:15" s="110" customFormat="1" ht="24.95" customHeight="1" x14ac:dyDescent="0.2">
      <c r="A29" s="193">
        <v>86</v>
      </c>
      <c r="B29" s="199" t="s">
        <v>165</v>
      </c>
      <c r="C29" s="113">
        <v>6.2584017923823749</v>
      </c>
      <c r="D29" s="115">
        <v>838</v>
      </c>
      <c r="E29" s="114">
        <v>847</v>
      </c>
      <c r="F29" s="114">
        <v>858</v>
      </c>
      <c r="G29" s="114">
        <v>853</v>
      </c>
      <c r="H29" s="140">
        <v>853</v>
      </c>
      <c r="I29" s="115">
        <v>-15</v>
      </c>
      <c r="J29" s="116">
        <v>-1.7584994138335288</v>
      </c>
    </row>
    <row r="30" spans="1:15" s="110" customFormat="1" ht="24.95" customHeight="1" x14ac:dyDescent="0.2">
      <c r="A30" s="193">
        <v>87.88</v>
      </c>
      <c r="B30" s="204" t="s">
        <v>166</v>
      </c>
      <c r="C30" s="113">
        <v>6.3480209111277075</v>
      </c>
      <c r="D30" s="115">
        <v>850</v>
      </c>
      <c r="E30" s="114">
        <v>838</v>
      </c>
      <c r="F30" s="114">
        <v>849</v>
      </c>
      <c r="G30" s="114">
        <v>812</v>
      </c>
      <c r="H30" s="140">
        <v>803</v>
      </c>
      <c r="I30" s="115">
        <v>47</v>
      </c>
      <c r="J30" s="116">
        <v>5.8530510585305109</v>
      </c>
    </row>
    <row r="31" spans="1:15" s="110" customFormat="1" ht="24.95" customHeight="1" x14ac:dyDescent="0.2">
      <c r="A31" s="193" t="s">
        <v>167</v>
      </c>
      <c r="B31" s="199" t="s">
        <v>168</v>
      </c>
      <c r="C31" s="113">
        <v>14.839432412247946</v>
      </c>
      <c r="D31" s="115">
        <v>1987</v>
      </c>
      <c r="E31" s="114">
        <v>2139</v>
      </c>
      <c r="F31" s="114">
        <v>2114</v>
      </c>
      <c r="G31" s="114">
        <v>2118</v>
      </c>
      <c r="H31" s="140">
        <v>2094</v>
      </c>
      <c r="I31" s="115">
        <v>-107</v>
      </c>
      <c r="J31" s="116">
        <v>-5.1098376313276024</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0.82150858849887975</v>
      </c>
      <c r="D34" s="115">
        <v>110</v>
      </c>
      <c r="E34" s="114">
        <v>107</v>
      </c>
      <c r="F34" s="114">
        <v>113</v>
      </c>
      <c r="G34" s="114">
        <v>115</v>
      </c>
      <c r="H34" s="140">
        <v>101</v>
      </c>
      <c r="I34" s="115">
        <v>9</v>
      </c>
      <c r="J34" s="116">
        <v>8.9108910891089117</v>
      </c>
    </row>
    <row r="35" spans="1:10" s="110" customFormat="1" ht="24.95" customHeight="1" x14ac:dyDescent="0.2">
      <c r="A35" s="292" t="s">
        <v>171</v>
      </c>
      <c r="B35" s="293" t="s">
        <v>172</v>
      </c>
      <c r="C35" s="113">
        <v>8.7602688573562357</v>
      </c>
      <c r="D35" s="115">
        <v>1173</v>
      </c>
      <c r="E35" s="114">
        <v>1204</v>
      </c>
      <c r="F35" s="114">
        <v>1218</v>
      </c>
      <c r="G35" s="114">
        <v>1195</v>
      </c>
      <c r="H35" s="140">
        <v>1169</v>
      </c>
      <c r="I35" s="115">
        <v>4</v>
      </c>
      <c r="J35" s="116">
        <v>0.34217279726261762</v>
      </c>
    </row>
    <row r="36" spans="1:10" s="110" customFormat="1" ht="24.95" customHeight="1" x14ac:dyDescent="0.2">
      <c r="A36" s="294" t="s">
        <v>173</v>
      </c>
      <c r="B36" s="295" t="s">
        <v>174</v>
      </c>
      <c r="C36" s="125">
        <v>90.41822255414489</v>
      </c>
      <c r="D36" s="143">
        <v>12107</v>
      </c>
      <c r="E36" s="144">
        <v>12720</v>
      </c>
      <c r="F36" s="144">
        <v>12753</v>
      </c>
      <c r="G36" s="144">
        <v>12814</v>
      </c>
      <c r="H36" s="145">
        <v>12689</v>
      </c>
      <c r="I36" s="143">
        <v>-582</v>
      </c>
      <c r="J36" s="146">
        <v>-4.5866498542044294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13390</v>
      </c>
      <c r="F11" s="264">
        <v>14031</v>
      </c>
      <c r="G11" s="264">
        <v>14085</v>
      </c>
      <c r="H11" s="264">
        <v>14125</v>
      </c>
      <c r="I11" s="265">
        <v>13960</v>
      </c>
      <c r="J11" s="263">
        <v>-570</v>
      </c>
      <c r="K11" s="266">
        <v>-4.0830945558739256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42.195668409260641</v>
      </c>
      <c r="E13" s="115">
        <v>5650</v>
      </c>
      <c r="F13" s="114">
        <v>5866</v>
      </c>
      <c r="G13" s="114">
        <v>5915</v>
      </c>
      <c r="H13" s="114">
        <v>5926</v>
      </c>
      <c r="I13" s="140">
        <v>5867</v>
      </c>
      <c r="J13" s="115">
        <v>-217</v>
      </c>
      <c r="K13" s="116">
        <v>-3.6986534855974091</v>
      </c>
    </row>
    <row r="14" spans="1:15" ht="15.95" customHeight="1" x14ac:dyDescent="0.2">
      <c r="A14" s="306" t="s">
        <v>230</v>
      </c>
      <c r="B14" s="307"/>
      <c r="C14" s="308"/>
      <c r="D14" s="113">
        <v>43.211351755041072</v>
      </c>
      <c r="E14" s="115">
        <v>5786</v>
      </c>
      <c r="F14" s="114">
        <v>6098</v>
      </c>
      <c r="G14" s="114">
        <v>6156</v>
      </c>
      <c r="H14" s="114">
        <v>6141</v>
      </c>
      <c r="I14" s="140">
        <v>6084</v>
      </c>
      <c r="J14" s="115">
        <v>-298</v>
      </c>
      <c r="K14" s="116">
        <v>-4.8980933596318215</v>
      </c>
    </row>
    <row r="15" spans="1:15" ht="15.95" customHeight="1" x14ac:dyDescent="0.2">
      <c r="A15" s="306" t="s">
        <v>231</v>
      </c>
      <c r="B15" s="307"/>
      <c r="C15" s="308"/>
      <c r="D15" s="113">
        <v>4.9439880507841671</v>
      </c>
      <c r="E15" s="115">
        <v>662</v>
      </c>
      <c r="F15" s="114">
        <v>673</v>
      </c>
      <c r="G15" s="114">
        <v>678</v>
      </c>
      <c r="H15" s="114">
        <v>649</v>
      </c>
      <c r="I15" s="140">
        <v>670</v>
      </c>
      <c r="J15" s="115">
        <v>-8</v>
      </c>
      <c r="K15" s="116">
        <v>-1.1940298507462686</v>
      </c>
    </row>
    <row r="16" spans="1:15" ht="15.95" customHeight="1" x14ac:dyDescent="0.2">
      <c r="A16" s="306" t="s">
        <v>232</v>
      </c>
      <c r="B16" s="307"/>
      <c r="C16" s="308"/>
      <c r="D16" s="113">
        <v>3.577296489917849</v>
      </c>
      <c r="E16" s="115">
        <v>479</v>
      </c>
      <c r="F16" s="114">
        <v>521</v>
      </c>
      <c r="G16" s="114">
        <v>473</v>
      </c>
      <c r="H16" s="114">
        <v>513</v>
      </c>
      <c r="I16" s="140">
        <v>471</v>
      </c>
      <c r="J16" s="115">
        <v>8</v>
      </c>
      <c r="K16" s="116">
        <v>1.6985138004246285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0.67214339058999251</v>
      </c>
      <c r="E18" s="115">
        <v>90</v>
      </c>
      <c r="F18" s="114">
        <v>90</v>
      </c>
      <c r="G18" s="114">
        <v>104</v>
      </c>
      <c r="H18" s="114">
        <v>101</v>
      </c>
      <c r="I18" s="140">
        <v>102</v>
      </c>
      <c r="J18" s="115">
        <v>-12</v>
      </c>
      <c r="K18" s="116">
        <v>-11.764705882352942</v>
      </c>
    </row>
    <row r="19" spans="1:11" ht="14.1" customHeight="1" x14ac:dyDescent="0.2">
      <c r="A19" s="306" t="s">
        <v>235</v>
      </c>
      <c r="B19" s="307" t="s">
        <v>236</v>
      </c>
      <c r="C19" s="308"/>
      <c r="D19" s="113">
        <v>0.33607169529499625</v>
      </c>
      <c r="E19" s="115">
        <v>45</v>
      </c>
      <c r="F19" s="114">
        <v>46</v>
      </c>
      <c r="G19" s="114">
        <v>53</v>
      </c>
      <c r="H19" s="114">
        <v>48</v>
      </c>
      <c r="I19" s="140">
        <v>45</v>
      </c>
      <c r="J19" s="115">
        <v>0</v>
      </c>
      <c r="K19" s="116">
        <v>0</v>
      </c>
    </row>
    <row r="20" spans="1:11" ht="14.1" customHeight="1" x14ac:dyDescent="0.2">
      <c r="A20" s="306">
        <v>12</v>
      </c>
      <c r="B20" s="307" t="s">
        <v>237</v>
      </c>
      <c r="C20" s="308"/>
      <c r="D20" s="113">
        <v>1.3517550410754293</v>
      </c>
      <c r="E20" s="115">
        <v>181</v>
      </c>
      <c r="F20" s="114">
        <v>176</v>
      </c>
      <c r="G20" s="114">
        <v>187</v>
      </c>
      <c r="H20" s="114">
        <v>174</v>
      </c>
      <c r="I20" s="140">
        <v>176</v>
      </c>
      <c r="J20" s="115">
        <v>5</v>
      </c>
      <c r="K20" s="116">
        <v>2.8409090909090908</v>
      </c>
    </row>
    <row r="21" spans="1:11" ht="14.1" customHeight="1" x14ac:dyDescent="0.2">
      <c r="A21" s="306">
        <v>21</v>
      </c>
      <c r="B21" s="307" t="s">
        <v>238</v>
      </c>
      <c r="C21" s="308"/>
      <c r="D21" s="113">
        <v>9.7087378640776698E-2</v>
      </c>
      <c r="E21" s="115">
        <v>13</v>
      </c>
      <c r="F21" s="114">
        <v>14</v>
      </c>
      <c r="G21" s="114">
        <v>27</v>
      </c>
      <c r="H21" s="114">
        <v>24</v>
      </c>
      <c r="I21" s="140">
        <v>23</v>
      </c>
      <c r="J21" s="115">
        <v>-10</v>
      </c>
      <c r="K21" s="116">
        <v>-43.478260869565219</v>
      </c>
    </row>
    <row r="22" spans="1:11" ht="14.1" customHeight="1" x14ac:dyDescent="0.2">
      <c r="A22" s="306">
        <v>22</v>
      </c>
      <c r="B22" s="307" t="s">
        <v>239</v>
      </c>
      <c r="C22" s="308"/>
      <c r="D22" s="113">
        <v>0.5451829723674384</v>
      </c>
      <c r="E22" s="115">
        <v>73</v>
      </c>
      <c r="F22" s="114">
        <v>76</v>
      </c>
      <c r="G22" s="114">
        <v>83</v>
      </c>
      <c r="H22" s="114">
        <v>82</v>
      </c>
      <c r="I22" s="140">
        <v>82</v>
      </c>
      <c r="J22" s="115">
        <v>-9</v>
      </c>
      <c r="K22" s="116">
        <v>-10.975609756097562</v>
      </c>
    </row>
    <row r="23" spans="1:11" ht="14.1" customHeight="1" x14ac:dyDescent="0.2">
      <c r="A23" s="306">
        <v>23</v>
      </c>
      <c r="B23" s="307" t="s">
        <v>240</v>
      </c>
      <c r="C23" s="308"/>
      <c r="D23" s="113">
        <v>0.17176997759522031</v>
      </c>
      <c r="E23" s="115">
        <v>23</v>
      </c>
      <c r="F23" s="114">
        <v>30</v>
      </c>
      <c r="G23" s="114">
        <v>32</v>
      </c>
      <c r="H23" s="114">
        <v>30</v>
      </c>
      <c r="I23" s="140">
        <v>29</v>
      </c>
      <c r="J23" s="115">
        <v>-6</v>
      </c>
      <c r="K23" s="116">
        <v>-20.689655172413794</v>
      </c>
    </row>
    <row r="24" spans="1:11" ht="14.1" customHeight="1" x14ac:dyDescent="0.2">
      <c r="A24" s="306">
        <v>24</v>
      </c>
      <c r="B24" s="307" t="s">
        <v>241</v>
      </c>
      <c r="C24" s="308"/>
      <c r="D24" s="113">
        <v>0.58252427184466016</v>
      </c>
      <c r="E24" s="115">
        <v>78</v>
      </c>
      <c r="F24" s="114">
        <v>78</v>
      </c>
      <c r="G24" s="114">
        <v>90</v>
      </c>
      <c r="H24" s="114">
        <v>94</v>
      </c>
      <c r="I24" s="140">
        <v>92</v>
      </c>
      <c r="J24" s="115">
        <v>-14</v>
      </c>
      <c r="K24" s="116">
        <v>-15.217391304347826</v>
      </c>
    </row>
    <row r="25" spans="1:11" ht="14.1" customHeight="1" x14ac:dyDescent="0.2">
      <c r="A25" s="306">
        <v>25</v>
      </c>
      <c r="B25" s="307" t="s">
        <v>242</v>
      </c>
      <c r="C25" s="308"/>
      <c r="D25" s="113">
        <v>0.88872292755787896</v>
      </c>
      <c r="E25" s="115">
        <v>119</v>
      </c>
      <c r="F25" s="114">
        <v>133</v>
      </c>
      <c r="G25" s="114">
        <v>130</v>
      </c>
      <c r="H25" s="114">
        <v>135</v>
      </c>
      <c r="I25" s="140">
        <v>129</v>
      </c>
      <c r="J25" s="115">
        <v>-10</v>
      </c>
      <c r="K25" s="116">
        <v>-7.7519379844961236</v>
      </c>
    </row>
    <row r="26" spans="1:11" ht="14.1" customHeight="1" x14ac:dyDescent="0.2">
      <c r="A26" s="306">
        <v>26</v>
      </c>
      <c r="B26" s="307" t="s">
        <v>243</v>
      </c>
      <c r="C26" s="308"/>
      <c r="D26" s="113">
        <v>0.5451829723674384</v>
      </c>
      <c r="E26" s="115">
        <v>73</v>
      </c>
      <c r="F26" s="114">
        <v>73</v>
      </c>
      <c r="G26" s="114">
        <v>76</v>
      </c>
      <c r="H26" s="114">
        <v>74</v>
      </c>
      <c r="I26" s="140">
        <v>74</v>
      </c>
      <c r="J26" s="115">
        <v>-1</v>
      </c>
      <c r="K26" s="116">
        <v>-1.3513513513513513</v>
      </c>
    </row>
    <row r="27" spans="1:11" ht="14.1" customHeight="1" x14ac:dyDescent="0.2">
      <c r="A27" s="306">
        <v>27</v>
      </c>
      <c r="B27" s="307" t="s">
        <v>244</v>
      </c>
      <c r="C27" s="308"/>
      <c r="D27" s="113">
        <v>0.29126213592233008</v>
      </c>
      <c r="E27" s="115">
        <v>39</v>
      </c>
      <c r="F27" s="114">
        <v>38</v>
      </c>
      <c r="G27" s="114">
        <v>39</v>
      </c>
      <c r="H27" s="114">
        <v>40</v>
      </c>
      <c r="I27" s="140">
        <v>44</v>
      </c>
      <c r="J27" s="115">
        <v>-5</v>
      </c>
      <c r="K27" s="116">
        <v>-11.363636363636363</v>
      </c>
    </row>
    <row r="28" spans="1:11" ht="14.1" customHeight="1" x14ac:dyDescent="0.2">
      <c r="A28" s="306">
        <v>28</v>
      </c>
      <c r="B28" s="307" t="s">
        <v>245</v>
      </c>
      <c r="C28" s="308"/>
      <c r="D28" s="113">
        <v>0.55265123226288271</v>
      </c>
      <c r="E28" s="115">
        <v>74</v>
      </c>
      <c r="F28" s="114">
        <v>76</v>
      </c>
      <c r="G28" s="114">
        <v>77</v>
      </c>
      <c r="H28" s="114">
        <v>80</v>
      </c>
      <c r="I28" s="140">
        <v>80</v>
      </c>
      <c r="J28" s="115">
        <v>-6</v>
      </c>
      <c r="K28" s="116">
        <v>-7.5</v>
      </c>
    </row>
    <row r="29" spans="1:11" ht="14.1" customHeight="1" x14ac:dyDescent="0.2">
      <c r="A29" s="306">
        <v>29</v>
      </c>
      <c r="B29" s="307" t="s">
        <v>246</v>
      </c>
      <c r="C29" s="308"/>
      <c r="D29" s="113">
        <v>2.5616131441374161</v>
      </c>
      <c r="E29" s="115">
        <v>343</v>
      </c>
      <c r="F29" s="114">
        <v>410</v>
      </c>
      <c r="G29" s="114">
        <v>406</v>
      </c>
      <c r="H29" s="114">
        <v>411</v>
      </c>
      <c r="I29" s="140">
        <v>408</v>
      </c>
      <c r="J29" s="115">
        <v>-65</v>
      </c>
      <c r="K29" s="116">
        <v>-15.931372549019608</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2.1508588498879759</v>
      </c>
      <c r="E31" s="115">
        <v>288</v>
      </c>
      <c r="F31" s="114">
        <v>349</v>
      </c>
      <c r="G31" s="114">
        <v>342</v>
      </c>
      <c r="H31" s="114">
        <v>345</v>
      </c>
      <c r="I31" s="140">
        <v>343</v>
      </c>
      <c r="J31" s="115">
        <v>-55</v>
      </c>
      <c r="K31" s="116">
        <v>-16.034985422740526</v>
      </c>
    </row>
    <row r="32" spans="1:11" ht="14.1" customHeight="1" x14ac:dyDescent="0.2">
      <c r="A32" s="306">
        <v>31</v>
      </c>
      <c r="B32" s="307" t="s">
        <v>251</v>
      </c>
      <c r="C32" s="308"/>
      <c r="D32" s="113">
        <v>0.11949215832710978</v>
      </c>
      <c r="E32" s="115">
        <v>16</v>
      </c>
      <c r="F32" s="114">
        <v>22</v>
      </c>
      <c r="G32" s="114">
        <v>22</v>
      </c>
      <c r="H32" s="114">
        <v>26</v>
      </c>
      <c r="I32" s="140">
        <v>26</v>
      </c>
      <c r="J32" s="115">
        <v>-10</v>
      </c>
      <c r="K32" s="116">
        <v>-38.46153846153846</v>
      </c>
    </row>
    <row r="33" spans="1:11" ht="14.1" customHeight="1" x14ac:dyDescent="0.2">
      <c r="A33" s="306">
        <v>32</v>
      </c>
      <c r="B33" s="307" t="s">
        <v>252</v>
      </c>
      <c r="C33" s="308"/>
      <c r="D33" s="113">
        <v>0.80657206870799103</v>
      </c>
      <c r="E33" s="115">
        <v>108</v>
      </c>
      <c r="F33" s="114">
        <v>118</v>
      </c>
      <c r="G33" s="114">
        <v>116</v>
      </c>
      <c r="H33" s="114">
        <v>114</v>
      </c>
      <c r="I33" s="140">
        <v>121</v>
      </c>
      <c r="J33" s="115">
        <v>-13</v>
      </c>
      <c r="K33" s="116">
        <v>-10.743801652892563</v>
      </c>
    </row>
    <row r="34" spans="1:11" ht="14.1" customHeight="1" x14ac:dyDescent="0.2">
      <c r="A34" s="306">
        <v>33</v>
      </c>
      <c r="B34" s="307" t="s">
        <v>253</v>
      </c>
      <c r="C34" s="308"/>
      <c r="D34" s="113">
        <v>0.58999253174010458</v>
      </c>
      <c r="E34" s="115">
        <v>79</v>
      </c>
      <c r="F34" s="114">
        <v>87</v>
      </c>
      <c r="G34" s="114">
        <v>91</v>
      </c>
      <c r="H34" s="114">
        <v>80</v>
      </c>
      <c r="I34" s="140">
        <v>78</v>
      </c>
      <c r="J34" s="115">
        <v>1</v>
      </c>
      <c r="K34" s="116">
        <v>1.2820512820512822</v>
      </c>
    </row>
    <row r="35" spans="1:11" ht="14.1" customHeight="1" x14ac:dyDescent="0.2">
      <c r="A35" s="306">
        <v>34</v>
      </c>
      <c r="B35" s="307" t="s">
        <v>254</v>
      </c>
      <c r="C35" s="308"/>
      <c r="D35" s="113">
        <v>3.5548917102315158</v>
      </c>
      <c r="E35" s="115">
        <v>476</v>
      </c>
      <c r="F35" s="114">
        <v>470</v>
      </c>
      <c r="G35" s="114">
        <v>473</v>
      </c>
      <c r="H35" s="114">
        <v>477</v>
      </c>
      <c r="I35" s="140">
        <v>471</v>
      </c>
      <c r="J35" s="115">
        <v>5</v>
      </c>
      <c r="K35" s="116">
        <v>1.0615711252653928</v>
      </c>
    </row>
    <row r="36" spans="1:11" ht="14.1" customHeight="1" x14ac:dyDescent="0.2">
      <c r="A36" s="306">
        <v>41</v>
      </c>
      <c r="B36" s="307" t="s">
        <v>255</v>
      </c>
      <c r="C36" s="308"/>
      <c r="D36" s="113">
        <v>0.29126213592233008</v>
      </c>
      <c r="E36" s="115">
        <v>39</v>
      </c>
      <c r="F36" s="114">
        <v>36</v>
      </c>
      <c r="G36" s="114">
        <v>39</v>
      </c>
      <c r="H36" s="114">
        <v>40</v>
      </c>
      <c r="I36" s="140">
        <v>36</v>
      </c>
      <c r="J36" s="115">
        <v>3</v>
      </c>
      <c r="K36" s="116">
        <v>8.3333333333333339</v>
      </c>
    </row>
    <row r="37" spans="1:11" ht="14.1" customHeight="1" x14ac:dyDescent="0.2">
      <c r="A37" s="306">
        <v>42</v>
      </c>
      <c r="B37" s="307" t="s">
        <v>256</v>
      </c>
      <c r="C37" s="308"/>
      <c r="D37" s="113">
        <v>2.2404779686333084E-2</v>
      </c>
      <c r="E37" s="115">
        <v>3</v>
      </c>
      <c r="F37" s="114" t="s">
        <v>513</v>
      </c>
      <c r="G37" s="114" t="s">
        <v>513</v>
      </c>
      <c r="H37" s="114">
        <v>3</v>
      </c>
      <c r="I37" s="140">
        <v>4</v>
      </c>
      <c r="J37" s="115">
        <v>-1</v>
      </c>
      <c r="K37" s="116">
        <v>-25</v>
      </c>
    </row>
    <row r="38" spans="1:11" ht="14.1" customHeight="1" x14ac:dyDescent="0.2">
      <c r="A38" s="306">
        <v>43</v>
      </c>
      <c r="B38" s="307" t="s">
        <v>257</v>
      </c>
      <c r="C38" s="308"/>
      <c r="D38" s="113">
        <v>0.38834951456310679</v>
      </c>
      <c r="E38" s="115">
        <v>52</v>
      </c>
      <c r="F38" s="114">
        <v>50</v>
      </c>
      <c r="G38" s="114">
        <v>50</v>
      </c>
      <c r="H38" s="114">
        <v>52</v>
      </c>
      <c r="I38" s="140">
        <v>45</v>
      </c>
      <c r="J38" s="115">
        <v>7</v>
      </c>
      <c r="K38" s="116">
        <v>15.555555555555555</v>
      </c>
    </row>
    <row r="39" spans="1:11" ht="14.1" customHeight="1" x14ac:dyDescent="0.2">
      <c r="A39" s="306">
        <v>51</v>
      </c>
      <c r="B39" s="307" t="s">
        <v>258</v>
      </c>
      <c r="C39" s="308"/>
      <c r="D39" s="113">
        <v>3.9955190440627333</v>
      </c>
      <c r="E39" s="115">
        <v>535</v>
      </c>
      <c r="F39" s="114">
        <v>559</v>
      </c>
      <c r="G39" s="114">
        <v>560</v>
      </c>
      <c r="H39" s="114">
        <v>570</v>
      </c>
      <c r="I39" s="140">
        <v>567</v>
      </c>
      <c r="J39" s="115">
        <v>-32</v>
      </c>
      <c r="K39" s="116">
        <v>-5.6437389770723101</v>
      </c>
    </row>
    <row r="40" spans="1:11" ht="14.1" customHeight="1" x14ac:dyDescent="0.2">
      <c r="A40" s="306" t="s">
        <v>259</v>
      </c>
      <c r="B40" s="307" t="s">
        <v>260</v>
      </c>
      <c r="C40" s="308"/>
      <c r="D40" s="113">
        <v>3.7938760268857354</v>
      </c>
      <c r="E40" s="115">
        <v>508</v>
      </c>
      <c r="F40" s="114">
        <v>528</v>
      </c>
      <c r="G40" s="114">
        <v>533</v>
      </c>
      <c r="H40" s="114">
        <v>538</v>
      </c>
      <c r="I40" s="140">
        <v>542</v>
      </c>
      <c r="J40" s="115">
        <v>-34</v>
      </c>
      <c r="K40" s="116">
        <v>-6.2730627306273066</v>
      </c>
    </row>
    <row r="41" spans="1:11" ht="14.1" customHeight="1" x14ac:dyDescent="0.2">
      <c r="A41" s="306"/>
      <c r="B41" s="307" t="s">
        <v>261</v>
      </c>
      <c r="C41" s="308"/>
      <c r="D41" s="113">
        <v>2.8080657206870798</v>
      </c>
      <c r="E41" s="115">
        <v>376</v>
      </c>
      <c r="F41" s="114">
        <v>392</v>
      </c>
      <c r="G41" s="114">
        <v>395</v>
      </c>
      <c r="H41" s="114">
        <v>390</v>
      </c>
      <c r="I41" s="140">
        <v>370</v>
      </c>
      <c r="J41" s="115">
        <v>6</v>
      </c>
      <c r="K41" s="116">
        <v>1.6216216216216217</v>
      </c>
    </row>
    <row r="42" spans="1:11" ht="14.1" customHeight="1" x14ac:dyDescent="0.2">
      <c r="A42" s="306">
        <v>52</v>
      </c>
      <c r="B42" s="307" t="s">
        <v>262</v>
      </c>
      <c r="C42" s="308"/>
      <c r="D42" s="113">
        <v>3.3980582524271843</v>
      </c>
      <c r="E42" s="115">
        <v>455</v>
      </c>
      <c r="F42" s="114">
        <v>469</v>
      </c>
      <c r="G42" s="114">
        <v>477</v>
      </c>
      <c r="H42" s="114">
        <v>487</v>
      </c>
      <c r="I42" s="140">
        <v>493</v>
      </c>
      <c r="J42" s="115">
        <v>-38</v>
      </c>
      <c r="K42" s="116">
        <v>-7.7079107505070992</v>
      </c>
    </row>
    <row r="43" spans="1:11" ht="14.1" customHeight="1" x14ac:dyDescent="0.2">
      <c r="A43" s="306" t="s">
        <v>263</v>
      </c>
      <c r="B43" s="307" t="s">
        <v>264</v>
      </c>
      <c r="C43" s="308"/>
      <c r="D43" s="113">
        <v>3.3457804331590739</v>
      </c>
      <c r="E43" s="115">
        <v>448</v>
      </c>
      <c r="F43" s="114">
        <v>462</v>
      </c>
      <c r="G43" s="114">
        <v>471</v>
      </c>
      <c r="H43" s="114">
        <v>483</v>
      </c>
      <c r="I43" s="140">
        <v>490</v>
      </c>
      <c r="J43" s="115">
        <v>-42</v>
      </c>
      <c r="K43" s="116">
        <v>-8.5714285714285712</v>
      </c>
    </row>
    <row r="44" spans="1:11" ht="14.1" customHeight="1" x14ac:dyDescent="0.2">
      <c r="A44" s="306">
        <v>53</v>
      </c>
      <c r="B44" s="307" t="s">
        <v>265</v>
      </c>
      <c r="C44" s="308"/>
      <c r="D44" s="113">
        <v>2.1508588498879759</v>
      </c>
      <c r="E44" s="115">
        <v>288</v>
      </c>
      <c r="F44" s="114">
        <v>254</v>
      </c>
      <c r="G44" s="114">
        <v>243</v>
      </c>
      <c r="H44" s="114">
        <v>239</v>
      </c>
      <c r="I44" s="140">
        <v>208</v>
      </c>
      <c r="J44" s="115">
        <v>80</v>
      </c>
      <c r="K44" s="116">
        <v>38.46153846153846</v>
      </c>
    </row>
    <row r="45" spans="1:11" ht="14.1" customHeight="1" x14ac:dyDescent="0.2">
      <c r="A45" s="306" t="s">
        <v>266</v>
      </c>
      <c r="B45" s="307" t="s">
        <v>267</v>
      </c>
      <c r="C45" s="308"/>
      <c r="D45" s="113">
        <v>2.1284540702016432</v>
      </c>
      <c r="E45" s="115">
        <v>285</v>
      </c>
      <c r="F45" s="114">
        <v>251</v>
      </c>
      <c r="G45" s="114">
        <v>239</v>
      </c>
      <c r="H45" s="114">
        <v>233</v>
      </c>
      <c r="I45" s="140">
        <v>203</v>
      </c>
      <c r="J45" s="115">
        <v>82</v>
      </c>
      <c r="K45" s="116">
        <v>40.39408866995074</v>
      </c>
    </row>
    <row r="46" spans="1:11" ht="14.1" customHeight="1" x14ac:dyDescent="0.2">
      <c r="A46" s="306">
        <v>54</v>
      </c>
      <c r="B46" s="307" t="s">
        <v>268</v>
      </c>
      <c r="C46" s="308"/>
      <c r="D46" s="113">
        <v>16.415235250186708</v>
      </c>
      <c r="E46" s="115">
        <v>2198</v>
      </c>
      <c r="F46" s="114">
        <v>2281</v>
      </c>
      <c r="G46" s="114">
        <v>2320</v>
      </c>
      <c r="H46" s="114">
        <v>2293</v>
      </c>
      <c r="I46" s="140">
        <v>2280</v>
      </c>
      <c r="J46" s="115">
        <v>-82</v>
      </c>
      <c r="K46" s="116">
        <v>-3.5964912280701755</v>
      </c>
    </row>
    <row r="47" spans="1:11" ht="14.1" customHeight="1" x14ac:dyDescent="0.2">
      <c r="A47" s="306">
        <v>61</v>
      </c>
      <c r="B47" s="307" t="s">
        <v>269</v>
      </c>
      <c r="C47" s="308"/>
      <c r="D47" s="113">
        <v>0.81404032860343545</v>
      </c>
      <c r="E47" s="115">
        <v>109</v>
      </c>
      <c r="F47" s="114">
        <v>112</v>
      </c>
      <c r="G47" s="114">
        <v>106</v>
      </c>
      <c r="H47" s="114">
        <v>105</v>
      </c>
      <c r="I47" s="140">
        <v>102</v>
      </c>
      <c r="J47" s="115">
        <v>7</v>
      </c>
      <c r="K47" s="116">
        <v>6.8627450980392153</v>
      </c>
    </row>
    <row r="48" spans="1:11" ht="14.1" customHeight="1" x14ac:dyDescent="0.2">
      <c r="A48" s="306">
        <v>62</v>
      </c>
      <c r="B48" s="307" t="s">
        <v>270</v>
      </c>
      <c r="C48" s="308"/>
      <c r="D48" s="113">
        <v>11.74757281553398</v>
      </c>
      <c r="E48" s="115">
        <v>1573</v>
      </c>
      <c r="F48" s="114">
        <v>1586</v>
      </c>
      <c r="G48" s="114">
        <v>1599</v>
      </c>
      <c r="H48" s="114">
        <v>1633</v>
      </c>
      <c r="I48" s="140">
        <v>1613</v>
      </c>
      <c r="J48" s="115">
        <v>-40</v>
      </c>
      <c r="K48" s="116">
        <v>-2.4798512089274642</v>
      </c>
    </row>
    <row r="49" spans="1:11" ht="14.1" customHeight="1" x14ac:dyDescent="0.2">
      <c r="A49" s="306">
        <v>63</v>
      </c>
      <c r="B49" s="307" t="s">
        <v>271</v>
      </c>
      <c r="C49" s="308"/>
      <c r="D49" s="113">
        <v>9.9850634802091118</v>
      </c>
      <c r="E49" s="115">
        <v>1337</v>
      </c>
      <c r="F49" s="114">
        <v>1582</v>
      </c>
      <c r="G49" s="114">
        <v>1572</v>
      </c>
      <c r="H49" s="114">
        <v>1613</v>
      </c>
      <c r="I49" s="140">
        <v>1599</v>
      </c>
      <c r="J49" s="115">
        <v>-262</v>
      </c>
      <c r="K49" s="116">
        <v>-16.385240775484679</v>
      </c>
    </row>
    <row r="50" spans="1:11" ht="14.1" customHeight="1" x14ac:dyDescent="0.2">
      <c r="A50" s="306" t="s">
        <v>272</v>
      </c>
      <c r="B50" s="307" t="s">
        <v>273</v>
      </c>
      <c r="C50" s="308"/>
      <c r="D50" s="113">
        <v>0.73188946975354741</v>
      </c>
      <c r="E50" s="115">
        <v>98</v>
      </c>
      <c r="F50" s="114">
        <v>102</v>
      </c>
      <c r="G50" s="114">
        <v>106</v>
      </c>
      <c r="H50" s="114">
        <v>108</v>
      </c>
      <c r="I50" s="140">
        <v>105</v>
      </c>
      <c r="J50" s="115">
        <v>-7</v>
      </c>
      <c r="K50" s="116">
        <v>-6.666666666666667</v>
      </c>
    </row>
    <row r="51" spans="1:11" ht="14.1" customHeight="1" x14ac:dyDescent="0.2">
      <c r="A51" s="306" t="s">
        <v>274</v>
      </c>
      <c r="B51" s="307" t="s">
        <v>275</v>
      </c>
      <c r="C51" s="308"/>
      <c r="D51" s="113">
        <v>8.8200149365197902</v>
      </c>
      <c r="E51" s="115">
        <v>1181</v>
      </c>
      <c r="F51" s="114">
        <v>1425</v>
      </c>
      <c r="G51" s="114">
        <v>1412</v>
      </c>
      <c r="H51" s="114">
        <v>1452</v>
      </c>
      <c r="I51" s="140">
        <v>1437</v>
      </c>
      <c r="J51" s="115">
        <v>-256</v>
      </c>
      <c r="K51" s="116">
        <v>-17.814892136395269</v>
      </c>
    </row>
    <row r="52" spans="1:11" ht="14.1" customHeight="1" x14ac:dyDescent="0.2">
      <c r="A52" s="306">
        <v>71</v>
      </c>
      <c r="B52" s="307" t="s">
        <v>276</v>
      </c>
      <c r="C52" s="308"/>
      <c r="D52" s="113">
        <v>14.630321135175505</v>
      </c>
      <c r="E52" s="115">
        <v>1959</v>
      </c>
      <c r="F52" s="114">
        <v>1975</v>
      </c>
      <c r="G52" s="114">
        <v>1996</v>
      </c>
      <c r="H52" s="114">
        <v>1964</v>
      </c>
      <c r="I52" s="140">
        <v>1953</v>
      </c>
      <c r="J52" s="115">
        <v>6</v>
      </c>
      <c r="K52" s="116">
        <v>0.30721966205837176</v>
      </c>
    </row>
    <row r="53" spans="1:11" ht="14.1" customHeight="1" x14ac:dyDescent="0.2">
      <c r="A53" s="306" t="s">
        <v>277</v>
      </c>
      <c r="B53" s="307" t="s">
        <v>278</v>
      </c>
      <c r="C53" s="308"/>
      <c r="D53" s="113">
        <v>0.99327856609410003</v>
      </c>
      <c r="E53" s="115">
        <v>133</v>
      </c>
      <c r="F53" s="114">
        <v>131</v>
      </c>
      <c r="G53" s="114">
        <v>125</v>
      </c>
      <c r="H53" s="114">
        <v>127</v>
      </c>
      <c r="I53" s="140">
        <v>127</v>
      </c>
      <c r="J53" s="115">
        <v>6</v>
      </c>
      <c r="K53" s="116">
        <v>4.7244094488188972</v>
      </c>
    </row>
    <row r="54" spans="1:11" ht="14.1" customHeight="1" x14ac:dyDescent="0.2">
      <c r="A54" s="306" t="s">
        <v>279</v>
      </c>
      <c r="B54" s="307" t="s">
        <v>280</v>
      </c>
      <c r="C54" s="308"/>
      <c r="D54" s="113">
        <v>13.188946975354742</v>
      </c>
      <c r="E54" s="115">
        <v>1766</v>
      </c>
      <c r="F54" s="114">
        <v>1776</v>
      </c>
      <c r="G54" s="114">
        <v>1806</v>
      </c>
      <c r="H54" s="114">
        <v>1769</v>
      </c>
      <c r="I54" s="140">
        <v>1754</v>
      </c>
      <c r="J54" s="115">
        <v>12</v>
      </c>
      <c r="K54" s="116">
        <v>0.68415051311288488</v>
      </c>
    </row>
    <row r="55" spans="1:11" ht="14.1" customHeight="1" x14ac:dyDescent="0.2">
      <c r="A55" s="306">
        <v>72</v>
      </c>
      <c r="B55" s="307" t="s">
        <v>281</v>
      </c>
      <c r="C55" s="308"/>
      <c r="D55" s="113">
        <v>1.4264376400298731</v>
      </c>
      <c r="E55" s="115">
        <v>191</v>
      </c>
      <c r="F55" s="114">
        <v>192</v>
      </c>
      <c r="G55" s="114">
        <v>186</v>
      </c>
      <c r="H55" s="114">
        <v>176</v>
      </c>
      <c r="I55" s="140">
        <v>183</v>
      </c>
      <c r="J55" s="115">
        <v>8</v>
      </c>
      <c r="K55" s="116">
        <v>4.3715846994535523</v>
      </c>
    </row>
    <row r="56" spans="1:11" ht="14.1" customHeight="1" x14ac:dyDescent="0.2">
      <c r="A56" s="306" t="s">
        <v>282</v>
      </c>
      <c r="B56" s="307" t="s">
        <v>283</v>
      </c>
      <c r="C56" s="308"/>
      <c r="D56" s="113">
        <v>0.24645257654966393</v>
      </c>
      <c r="E56" s="115">
        <v>33</v>
      </c>
      <c r="F56" s="114">
        <v>38</v>
      </c>
      <c r="G56" s="114">
        <v>38</v>
      </c>
      <c r="H56" s="114">
        <v>31</v>
      </c>
      <c r="I56" s="140">
        <v>29</v>
      </c>
      <c r="J56" s="115">
        <v>4</v>
      </c>
      <c r="K56" s="116">
        <v>13.793103448275861</v>
      </c>
    </row>
    <row r="57" spans="1:11" ht="14.1" customHeight="1" x14ac:dyDescent="0.2">
      <c r="A57" s="306" t="s">
        <v>284</v>
      </c>
      <c r="B57" s="307" t="s">
        <v>285</v>
      </c>
      <c r="C57" s="308"/>
      <c r="D57" s="113">
        <v>0.70201643017176996</v>
      </c>
      <c r="E57" s="115">
        <v>94</v>
      </c>
      <c r="F57" s="114">
        <v>94</v>
      </c>
      <c r="G57" s="114">
        <v>90</v>
      </c>
      <c r="H57" s="114">
        <v>90</v>
      </c>
      <c r="I57" s="140">
        <v>94</v>
      </c>
      <c r="J57" s="115">
        <v>0</v>
      </c>
      <c r="K57" s="116">
        <v>0</v>
      </c>
    </row>
    <row r="58" spans="1:11" ht="14.1" customHeight="1" x14ac:dyDescent="0.2">
      <c r="A58" s="306">
        <v>73</v>
      </c>
      <c r="B58" s="307" t="s">
        <v>286</v>
      </c>
      <c r="C58" s="308"/>
      <c r="D58" s="113">
        <v>0.79910380881254672</v>
      </c>
      <c r="E58" s="115">
        <v>107</v>
      </c>
      <c r="F58" s="114">
        <v>109</v>
      </c>
      <c r="G58" s="114">
        <v>109</v>
      </c>
      <c r="H58" s="114">
        <v>103</v>
      </c>
      <c r="I58" s="140">
        <v>102</v>
      </c>
      <c r="J58" s="115">
        <v>5</v>
      </c>
      <c r="K58" s="116">
        <v>4.9019607843137258</v>
      </c>
    </row>
    <row r="59" spans="1:11" ht="14.1" customHeight="1" x14ac:dyDescent="0.2">
      <c r="A59" s="306" t="s">
        <v>287</v>
      </c>
      <c r="B59" s="307" t="s">
        <v>288</v>
      </c>
      <c r="C59" s="308"/>
      <c r="D59" s="113">
        <v>0.55265123226288271</v>
      </c>
      <c r="E59" s="115">
        <v>74</v>
      </c>
      <c r="F59" s="114">
        <v>75</v>
      </c>
      <c r="G59" s="114">
        <v>73</v>
      </c>
      <c r="H59" s="114">
        <v>66</v>
      </c>
      <c r="I59" s="140">
        <v>65</v>
      </c>
      <c r="J59" s="115">
        <v>9</v>
      </c>
      <c r="K59" s="116">
        <v>13.846153846153847</v>
      </c>
    </row>
    <row r="60" spans="1:11" ht="14.1" customHeight="1" x14ac:dyDescent="0.2">
      <c r="A60" s="306">
        <v>81</v>
      </c>
      <c r="B60" s="307" t="s">
        <v>289</v>
      </c>
      <c r="C60" s="308"/>
      <c r="D60" s="113">
        <v>5.4742345033607167</v>
      </c>
      <c r="E60" s="115">
        <v>733</v>
      </c>
      <c r="F60" s="114">
        <v>745</v>
      </c>
      <c r="G60" s="114">
        <v>748</v>
      </c>
      <c r="H60" s="114">
        <v>727</v>
      </c>
      <c r="I60" s="140">
        <v>738</v>
      </c>
      <c r="J60" s="115">
        <v>-5</v>
      </c>
      <c r="K60" s="116">
        <v>-0.6775067750677507</v>
      </c>
    </row>
    <row r="61" spans="1:11" ht="14.1" customHeight="1" x14ac:dyDescent="0.2">
      <c r="A61" s="306" t="s">
        <v>290</v>
      </c>
      <c r="B61" s="307" t="s">
        <v>291</v>
      </c>
      <c r="C61" s="308"/>
      <c r="D61" s="113">
        <v>1.568334578043316</v>
      </c>
      <c r="E61" s="115">
        <v>210</v>
      </c>
      <c r="F61" s="114">
        <v>208</v>
      </c>
      <c r="G61" s="114">
        <v>212</v>
      </c>
      <c r="H61" s="114">
        <v>210</v>
      </c>
      <c r="I61" s="140">
        <v>199</v>
      </c>
      <c r="J61" s="115">
        <v>11</v>
      </c>
      <c r="K61" s="116">
        <v>5.5276381909547743</v>
      </c>
    </row>
    <row r="62" spans="1:11" ht="14.1" customHeight="1" x14ac:dyDescent="0.2">
      <c r="A62" s="306" t="s">
        <v>292</v>
      </c>
      <c r="B62" s="307" t="s">
        <v>293</v>
      </c>
      <c r="C62" s="308"/>
      <c r="D62" s="113">
        <v>2.7035100821508586</v>
      </c>
      <c r="E62" s="115">
        <v>362</v>
      </c>
      <c r="F62" s="114">
        <v>368</v>
      </c>
      <c r="G62" s="114">
        <v>373</v>
      </c>
      <c r="H62" s="114">
        <v>351</v>
      </c>
      <c r="I62" s="140">
        <v>366</v>
      </c>
      <c r="J62" s="115">
        <v>-4</v>
      </c>
      <c r="K62" s="116">
        <v>-1.0928961748633881</v>
      </c>
    </row>
    <row r="63" spans="1:11" ht="14.1" customHeight="1" x14ac:dyDescent="0.2">
      <c r="A63" s="306"/>
      <c r="B63" s="307" t="s">
        <v>294</v>
      </c>
      <c r="C63" s="308"/>
      <c r="D63" s="113">
        <v>2.5989544436146379</v>
      </c>
      <c r="E63" s="115">
        <v>348</v>
      </c>
      <c r="F63" s="114">
        <v>335</v>
      </c>
      <c r="G63" s="114">
        <v>349</v>
      </c>
      <c r="H63" s="114">
        <v>336</v>
      </c>
      <c r="I63" s="140">
        <v>349</v>
      </c>
      <c r="J63" s="115">
        <v>-1</v>
      </c>
      <c r="K63" s="116">
        <v>-0.28653295128939826</v>
      </c>
    </row>
    <row r="64" spans="1:11" ht="14.1" customHeight="1" x14ac:dyDescent="0.2">
      <c r="A64" s="306" t="s">
        <v>295</v>
      </c>
      <c r="B64" s="307" t="s">
        <v>296</v>
      </c>
      <c r="C64" s="308"/>
      <c r="D64" s="113">
        <v>9.7087378640776698E-2</v>
      </c>
      <c r="E64" s="115">
        <v>13</v>
      </c>
      <c r="F64" s="114">
        <v>15</v>
      </c>
      <c r="G64" s="114">
        <v>12</v>
      </c>
      <c r="H64" s="114">
        <v>13</v>
      </c>
      <c r="I64" s="140">
        <v>11</v>
      </c>
      <c r="J64" s="115">
        <v>2</v>
      </c>
      <c r="K64" s="116">
        <v>18.181818181818183</v>
      </c>
    </row>
    <row r="65" spans="1:11" ht="14.1" customHeight="1" x14ac:dyDescent="0.2">
      <c r="A65" s="306" t="s">
        <v>297</v>
      </c>
      <c r="B65" s="307" t="s">
        <v>298</v>
      </c>
      <c r="C65" s="308"/>
      <c r="D65" s="113">
        <v>0.58999253174010458</v>
      </c>
      <c r="E65" s="115">
        <v>79</v>
      </c>
      <c r="F65" s="114">
        <v>88</v>
      </c>
      <c r="G65" s="114">
        <v>82</v>
      </c>
      <c r="H65" s="114">
        <v>83</v>
      </c>
      <c r="I65" s="140">
        <v>92</v>
      </c>
      <c r="J65" s="115">
        <v>-13</v>
      </c>
      <c r="K65" s="116">
        <v>-14.130434782608695</v>
      </c>
    </row>
    <row r="66" spans="1:11" ht="14.1" customHeight="1" x14ac:dyDescent="0.2">
      <c r="A66" s="306">
        <v>82</v>
      </c>
      <c r="B66" s="307" t="s">
        <v>299</v>
      </c>
      <c r="C66" s="308"/>
      <c r="D66" s="113">
        <v>3.2561613144137418</v>
      </c>
      <c r="E66" s="115">
        <v>436</v>
      </c>
      <c r="F66" s="114">
        <v>485</v>
      </c>
      <c r="G66" s="114">
        <v>486</v>
      </c>
      <c r="H66" s="114">
        <v>456</v>
      </c>
      <c r="I66" s="140">
        <v>468</v>
      </c>
      <c r="J66" s="115">
        <v>-32</v>
      </c>
      <c r="K66" s="116">
        <v>-6.8376068376068373</v>
      </c>
    </row>
    <row r="67" spans="1:11" ht="14.1" customHeight="1" x14ac:dyDescent="0.2">
      <c r="A67" s="306" t="s">
        <v>300</v>
      </c>
      <c r="B67" s="307" t="s">
        <v>301</v>
      </c>
      <c r="C67" s="308"/>
      <c r="D67" s="113">
        <v>1.5085884988797611</v>
      </c>
      <c r="E67" s="115">
        <v>202</v>
      </c>
      <c r="F67" s="114">
        <v>221</v>
      </c>
      <c r="G67" s="114">
        <v>225</v>
      </c>
      <c r="H67" s="114">
        <v>203</v>
      </c>
      <c r="I67" s="140">
        <v>201</v>
      </c>
      <c r="J67" s="115">
        <v>1</v>
      </c>
      <c r="K67" s="116">
        <v>0.49751243781094528</v>
      </c>
    </row>
    <row r="68" spans="1:11" ht="14.1" customHeight="1" x14ac:dyDescent="0.2">
      <c r="A68" s="306" t="s">
        <v>302</v>
      </c>
      <c r="B68" s="307" t="s">
        <v>303</v>
      </c>
      <c r="C68" s="308"/>
      <c r="D68" s="113">
        <v>1.1127707244212099</v>
      </c>
      <c r="E68" s="115">
        <v>149</v>
      </c>
      <c r="F68" s="114">
        <v>182</v>
      </c>
      <c r="G68" s="114">
        <v>181</v>
      </c>
      <c r="H68" s="114">
        <v>172</v>
      </c>
      <c r="I68" s="140">
        <v>180</v>
      </c>
      <c r="J68" s="115">
        <v>-31</v>
      </c>
      <c r="K68" s="116">
        <v>-17.222222222222221</v>
      </c>
    </row>
    <row r="69" spans="1:11" ht="14.1" customHeight="1" x14ac:dyDescent="0.2">
      <c r="A69" s="306">
        <v>83</v>
      </c>
      <c r="B69" s="307" t="s">
        <v>304</v>
      </c>
      <c r="C69" s="308"/>
      <c r="D69" s="113">
        <v>2.7632561613144135</v>
      </c>
      <c r="E69" s="115">
        <v>370</v>
      </c>
      <c r="F69" s="114">
        <v>374</v>
      </c>
      <c r="G69" s="114">
        <v>364</v>
      </c>
      <c r="H69" s="114">
        <v>367</v>
      </c>
      <c r="I69" s="140">
        <v>351</v>
      </c>
      <c r="J69" s="115">
        <v>19</v>
      </c>
      <c r="K69" s="116">
        <v>5.4131054131054128</v>
      </c>
    </row>
    <row r="70" spans="1:11" ht="14.1" customHeight="1" x14ac:dyDescent="0.2">
      <c r="A70" s="306" t="s">
        <v>305</v>
      </c>
      <c r="B70" s="307" t="s">
        <v>306</v>
      </c>
      <c r="C70" s="308"/>
      <c r="D70" s="113">
        <v>1.6878267363704258</v>
      </c>
      <c r="E70" s="115">
        <v>226</v>
      </c>
      <c r="F70" s="114">
        <v>232</v>
      </c>
      <c r="G70" s="114">
        <v>226</v>
      </c>
      <c r="H70" s="114">
        <v>224</v>
      </c>
      <c r="I70" s="140">
        <v>218</v>
      </c>
      <c r="J70" s="115">
        <v>8</v>
      </c>
      <c r="K70" s="116">
        <v>3.669724770642202</v>
      </c>
    </row>
    <row r="71" spans="1:11" ht="14.1" customHeight="1" x14ac:dyDescent="0.2">
      <c r="A71" s="306"/>
      <c r="B71" s="307" t="s">
        <v>307</v>
      </c>
      <c r="C71" s="308"/>
      <c r="D71" s="113">
        <v>0.79163554891710231</v>
      </c>
      <c r="E71" s="115">
        <v>106</v>
      </c>
      <c r="F71" s="114">
        <v>102</v>
      </c>
      <c r="G71" s="114">
        <v>104</v>
      </c>
      <c r="H71" s="114">
        <v>106</v>
      </c>
      <c r="I71" s="140">
        <v>104</v>
      </c>
      <c r="J71" s="115">
        <v>2</v>
      </c>
      <c r="K71" s="116">
        <v>1.9230769230769231</v>
      </c>
    </row>
    <row r="72" spans="1:11" ht="14.1" customHeight="1" x14ac:dyDescent="0.2">
      <c r="A72" s="306">
        <v>84</v>
      </c>
      <c r="B72" s="307" t="s">
        <v>308</v>
      </c>
      <c r="C72" s="308"/>
      <c r="D72" s="113">
        <v>2.1882001493651977</v>
      </c>
      <c r="E72" s="115">
        <v>293</v>
      </c>
      <c r="F72" s="114">
        <v>348</v>
      </c>
      <c r="G72" s="114">
        <v>315</v>
      </c>
      <c r="H72" s="114">
        <v>351</v>
      </c>
      <c r="I72" s="140">
        <v>312</v>
      </c>
      <c r="J72" s="115">
        <v>-19</v>
      </c>
      <c r="K72" s="116">
        <v>-6.0897435897435894</v>
      </c>
    </row>
    <row r="73" spans="1:11" ht="14.1" customHeight="1" x14ac:dyDescent="0.2">
      <c r="A73" s="306" t="s">
        <v>309</v>
      </c>
      <c r="B73" s="307" t="s">
        <v>310</v>
      </c>
      <c r="C73" s="308"/>
      <c r="D73" s="113">
        <v>9.7087378640776698E-2</v>
      </c>
      <c r="E73" s="115">
        <v>13</v>
      </c>
      <c r="F73" s="114">
        <v>15</v>
      </c>
      <c r="G73" s="114">
        <v>19</v>
      </c>
      <c r="H73" s="114">
        <v>20</v>
      </c>
      <c r="I73" s="140">
        <v>17</v>
      </c>
      <c r="J73" s="115">
        <v>-4</v>
      </c>
      <c r="K73" s="116">
        <v>-23.529411764705884</v>
      </c>
    </row>
    <row r="74" spans="1:11" ht="14.1" customHeight="1" x14ac:dyDescent="0.2">
      <c r="A74" s="306" t="s">
        <v>311</v>
      </c>
      <c r="B74" s="307" t="s">
        <v>312</v>
      </c>
      <c r="C74" s="308"/>
      <c r="D74" s="113">
        <v>2.2404779686333084E-2</v>
      </c>
      <c r="E74" s="115">
        <v>3</v>
      </c>
      <c r="F74" s="114" t="s">
        <v>513</v>
      </c>
      <c r="G74" s="114" t="s">
        <v>513</v>
      </c>
      <c r="H74" s="114">
        <v>3</v>
      </c>
      <c r="I74" s="140">
        <v>4</v>
      </c>
      <c r="J74" s="115">
        <v>-1</v>
      </c>
      <c r="K74" s="116">
        <v>-25</v>
      </c>
    </row>
    <row r="75" spans="1:11" ht="14.1" customHeight="1" x14ac:dyDescent="0.2">
      <c r="A75" s="306" t="s">
        <v>313</v>
      </c>
      <c r="B75" s="307" t="s">
        <v>314</v>
      </c>
      <c r="C75" s="308"/>
      <c r="D75" s="113">
        <v>0.24645257654966393</v>
      </c>
      <c r="E75" s="115">
        <v>33</v>
      </c>
      <c r="F75" s="114">
        <v>44</v>
      </c>
      <c r="G75" s="114">
        <v>34</v>
      </c>
      <c r="H75" s="114">
        <v>35</v>
      </c>
      <c r="I75" s="140">
        <v>40</v>
      </c>
      <c r="J75" s="115">
        <v>-7</v>
      </c>
      <c r="K75" s="116">
        <v>-17.5</v>
      </c>
    </row>
    <row r="76" spans="1:11" ht="14.1" customHeight="1" x14ac:dyDescent="0.2">
      <c r="A76" s="306">
        <v>91</v>
      </c>
      <c r="B76" s="307" t="s">
        <v>315</v>
      </c>
      <c r="C76" s="308"/>
      <c r="D76" s="113">
        <v>0.10455563853622106</v>
      </c>
      <c r="E76" s="115">
        <v>14</v>
      </c>
      <c r="F76" s="114">
        <v>10</v>
      </c>
      <c r="G76" s="114">
        <v>10</v>
      </c>
      <c r="H76" s="114">
        <v>13</v>
      </c>
      <c r="I76" s="140">
        <v>11</v>
      </c>
      <c r="J76" s="115">
        <v>3</v>
      </c>
      <c r="K76" s="116">
        <v>27.272727272727273</v>
      </c>
    </row>
    <row r="77" spans="1:11" ht="14.1" customHeight="1" x14ac:dyDescent="0.2">
      <c r="A77" s="306">
        <v>92</v>
      </c>
      <c r="B77" s="307" t="s">
        <v>316</v>
      </c>
      <c r="C77" s="308"/>
      <c r="D77" s="113">
        <v>0.26138909634055263</v>
      </c>
      <c r="E77" s="115">
        <v>35</v>
      </c>
      <c r="F77" s="114">
        <v>34</v>
      </c>
      <c r="G77" s="114">
        <v>30</v>
      </c>
      <c r="H77" s="114">
        <v>36</v>
      </c>
      <c r="I77" s="140">
        <v>37</v>
      </c>
      <c r="J77" s="115">
        <v>-2</v>
      </c>
      <c r="K77" s="116">
        <v>-5.4054054054054053</v>
      </c>
    </row>
    <row r="78" spans="1:11" ht="14.1" customHeight="1" x14ac:dyDescent="0.2">
      <c r="A78" s="306">
        <v>93</v>
      </c>
      <c r="B78" s="307" t="s">
        <v>317</v>
      </c>
      <c r="C78" s="308"/>
      <c r="D78" s="113">
        <v>9.7087378640776698E-2</v>
      </c>
      <c r="E78" s="115">
        <v>13</v>
      </c>
      <c r="F78" s="114">
        <v>13</v>
      </c>
      <c r="G78" s="114">
        <v>12</v>
      </c>
      <c r="H78" s="114">
        <v>12</v>
      </c>
      <c r="I78" s="140">
        <v>13</v>
      </c>
      <c r="J78" s="115">
        <v>0</v>
      </c>
      <c r="K78" s="116">
        <v>0</v>
      </c>
    </row>
    <row r="79" spans="1:11" ht="14.1" customHeight="1" x14ac:dyDescent="0.2">
      <c r="A79" s="306">
        <v>94</v>
      </c>
      <c r="B79" s="307" t="s">
        <v>318</v>
      </c>
      <c r="C79" s="308"/>
      <c r="D79" s="113">
        <v>0.33607169529499625</v>
      </c>
      <c r="E79" s="115">
        <v>45</v>
      </c>
      <c r="F79" s="114">
        <v>43</v>
      </c>
      <c r="G79" s="114">
        <v>40</v>
      </c>
      <c r="H79" s="114">
        <v>41</v>
      </c>
      <c r="I79" s="140">
        <v>37</v>
      </c>
      <c r="J79" s="115">
        <v>8</v>
      </c>
      <c r="K79" s="116">
        <v>21.621621621621621</v>
      </c>
    </row>
    <row r="80" spans="1:11" ht="14.1" customHeight="1" x14ac:dyDescent="0.2">
      <c r="A80" s="306" t="s">
        <v>319</v>
      </c>
      <c r="B80" s="307" t="s">
        <v>320</v>
      </c>
      <c r="C80" s="308"/>
      <c r="D80" s="113">
        <v>5.227781926811053E-2</v>
      </c>
      <c r="E80" s="115">
        <v>7</v>
      </c>
      <c r="F80" s="114" t="s">
        <v>513</v>
      </c>
      <c r="G80" s="114" t="s">
        <v>513</v>
      </c>
      <c r="H80" s="114">
        <v>6</v>
      </c>
      <c r="I80" s="140">
        <v>5</v>
      </c>
      <c r="J80" s="115">
        <v>2</v>
      </c>
      <c r="K80" s="116">
        <v>40</v>
      </c>
    </row>
    <row r="81" spans="1:11" ht="14.1" customHeight="1" x14ac:dyDescent="0.2">
      <c r="A81" s="310" t="s">
        <v>321</v>
      </c>
      <c r="B81" s="311" t="s">
        <v>333</v>
      </c>
      <c r="C81" s="312"/>
      <c r="D81" s="125">
        <v>6.0716952949962657</v>
      </c>
      <c r="E81" s="143">
        <v>813</v>
      </c>
      <c r="F81" s="144">
        <v>873</v>
      </c>
      <c r="G81" s="144">
        <v>863</v>
      </c>
      <c r="H81" s="144">
        <v>896</v>
      </c>
      <c r="I81" s="145">
        <v>868</v>
      </c>
      <c r="J81" s="143">
        <v>-55</v>
      </c>
      <c r="K81" s="146">
        <v>-6.3364055299539173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9005</v>
      </c>
      <c r="G12" s="536">
        <v>3370</v>
      </c>
      <c r="H12" s="536">
        <v>5173</v>
      </c>
      <c r="I12" s="536">
        <v>3775</v>
      </c>
      <c r="J12" s="537">
        <v>4094</v>
      </c>
      <c r="K12" s="538">
        <v>4911</v>
      </c>
      <c r="L12" s="349">
        <v>119.95603321934539</v>
      </c>
    </row>
    <row r="13" spans="1:17" s="110" customFormat="1" ht="15" customHeight="1" x14ac:dyDescent="0.2">
      <c r="A13" s="350" t="s">
        <v>344</v>
      </c>
      <c r="B13" s="351" t="s">
        <v>345</v>
      </c>
      <c r="C13" s="347"/>
      <c r="D13" s="347"/>
      <c r="E13" s="348"/>
      <c r="F13" s="536">
        <v>6126</v>
      </c>
      <c r="G13" s="536">
        <v>1775</v>
      </c>
      <c r="H13" s="536">
        <v>3001</v>
      </c>
      <c r="I13" s="536">
        <v>2127</v>
      </c>
      <c r="J13" s="537">
        <v>2333</v>
      </c>
      <c r="K13" s="538">
        <v>3793</v>
      </c>
      <c r="L13" s="349">
        <v>162.58036862408915</v>
      </c>
    </row>
    <row r="14" spans="1:17" s="110" customFormat="1" ht="22.5" customHeight="1" x14ac:dyDescent="0.2">
      <c r="A14" s="350"/>
      <c r="B14" s="351" t="s">
        <v>346</v>
      </c>
      <c r="C14" s="347"/>
      <c r="D14" s="347"/>
      <c r="E14" s="348"/>
      <c r="F14" s="536">
        <v>2879</v>
      </c>
      <c r="G14" s="536">
        <v>1595</v>
      </c>
      <c r="H14" s="536">
        <v>2172</v>
      </c>
      <c r="I14" s="536">
        <v>1648</v>
      </c>
      <c r="J14" s="537">
        <v>1761</v>
      </c>
      <c r="K14" s="538">
        <v>1118</v>
      </c>
      <c r="L14" s="349">
        <v>63.486655309483247</v>
      </c>
    </row>
    <row r="15" spans="1:17" s="110" customFormat="1" ht="15" customHeight="1" x14ac:dyDescent="0.2">
      <c r="A15" s="350" t="s">
        <v>347</v>
      </c>
      <c r="B15" s="351" t="s">
        <v>108</v>
      </c>
      <c r="C15" s="347"/>
      <c r="D15" s="347"/>
      <c r="E15" s="348"/>
      <c r="F15" s="536">
        <v>1388</v>
      </c>
      <c r="G15" s="536">
        <v>842</v>
      </c>
      <c r="H15" s="536">
        <v>1957</v>
      </c>
      <c r="I15" s="536">
        <v>867</v>
      </c>
      <c r="J15" s="537">
        <v>790</v>
      </c>
      <c r="K15" s="538">
        <v>598</v>
      </c>
      <c r="L15" s="349">
        <v>75.696202531645568</v>
      </c>
    </row>
    <row r="16" spans="1:17" s="110" customFormat="1" ht="15" customHeight="1" x14ac:dyDescent="0.2">
      <c r="A16" s="350"/>
      <c r="B16" s="351" t="s">
        <v>109</v>
      </c>
      <c r="C16" s="347"/>
      <c r="D16" s="347"/>
      <c r="E16" s="348"/>
      <c r="F16" s="536">
        <v>6238</v>
      </c>
      <c r="G16" s="536">
        <v>2262</v>
      </c>
      <c r="H16" s="536">
        <v>2854</v>
      </c>
      <c r="I16" s="536">
        <v>2553</v>
      </c>
      <c r="J16" s="537">
        <v>2860</v>
      </c>
      <c r="K16" s="538">
        <v>3378</v>
      </c>
      <c r="L16" s="349">
        <v>118.11188811188811</v>
      </c>
    </row>
    <row r="17" spans="1:12" s="110" customFormat="1" ht="15" customHeight="1" x14ac:dyDescent="0.2">
      <c r="A17" s="350"/>
      <c r="B17" s="351" t="s">
        <v>110</v>
      </c>
      <c r="C17" s="347"/>
      <c r="D17" s="347"/>
      <c r="E17" s="348"/>
      <c r="F17" s="536">
        <v>1321</v>
      </c>
      <c r="G17" s="536">
        <v>243</v>
      </c>
      <c r="H17" s="536">
        <v>333</v>
      </c>
      <c r="I17" s="536">
        <v>325</v>
      </c>
      <c r="J17" s="537">
        <v>408</v>
      </c>
      <c r="K17" s="538">
        <v>913</v>
      </c>
      <c r="L17" s="349">
        <v>223.77450980392157</v>
      </c>
    </row>
    <row r="18" spans="1:12" s="110" customFormat="1" ht="15" customHeight="1" x14ac:dyDescent="0.2">
      <c r="A18" s="350"/>
      <c r="B18" s="351" t="s">
        <v>111</v>
      </c>
      <c r="C18" s="347"/>
      <c r="D18" s="347"/>
      <c r="E18" s="348"/>
      <c r="F18" s="536">
        <v>58</v>
      </c>
      <c r="G18" s="536">
        <v>23</v>
      </c>
      <c r="H18" s="536">
        <v>29</v>
      </c>
      <c r="I18" s="536">
        <v>30</v>
      </c>
      <c r="J18" s="537">
        <v>36</v>
      </c>
      <c r="K18" s="538">
        <v>22</v>
      </c>
      <c r="L18" s="349">
        <v>61.111111111111114</v>
      </c>
    </row>
    <row r="19" spans="1:12" s="110" customFormat="1" ht="15" customHeight="1" x14ac:dyDescent="0.2">
      <c r="A19" s="118" t="s">
        <v>113</v>
      </c>
      <c r="B19" s="119" t="s">
        <v>181</v>
      </c>
      <c r="C19" s="347"/>
      <c r="D19" s="347"/>
      <c r="E19" s="348"/>
      <c r="F19" s="536">
        <v>6489</v>
      </c>
      <c r="G19" s="536">
        <v>1989</v>
      </c>
      <c r="H19" s="536">
        <v>3584</v>
      </c>
      <c r="I19" s="536">
        <v>2300</v>
      </c>
      <c r="J19" s="537">
        <v>2626</v>
      </c>
      <c r="K19" s="538">
        <v>3863</v>
      </c>
      <c r="L19" s="349">
        <v>147.10586443259712</v>
      </c>
    </row>
    <row r="20" spans="1:12" s="110" customFormat="1" ht="15" customHeight="1" x14ac:dyDescent="0.2">
      <c r="A20" s="118"/>
      <c r="B20" s="119" t="s">
        <v>182</v>
      </c>
      <c r="C20" s="347"/>
      <c r="D20" s="347"/>
      <c r="E20" s="348"/>
      <c r="F20" s="536">
        <v>2516</v>
      </c>
      <c r="G20" s="536">
        <v>1381</v>
      </c>
      <c r="H20" s="536">
        <v>1589</v>
      </c>
      <c r="I20" s="536">
        <v>1475</v>
      </c>
      <c r="J20" s="537">
        <v>1468</v>
      </c>
      <c r="K20" s="538">
        <v>1048</v>
      </c>
      <c r="L20" s="349">
        <v>71.389645776566752</v>
      </c>
    </row>
    <row r="21" spans="1:12" s="110" customFormat="1" ht="15" customHeight="1" x14ac:dyDescent="0.2">
      <c r="A21" s="118" t="s">
        <v>113</v>
      </c>
      <c r="B21" s="119" t="s">
        <v>116</v>
      </c>
      <c r="C21" s="347"/>
      <c r="D21" s="347"/>
      <c r="E21" s="348"/>
      <c r="F21" s="536">
        <v>7633</v>
      </c>
      <c r="G21" s="536">
        <v>2616</v>
      </c>
      <c r="H21" s="536">
        <v>4049</v>
      </c>
      <c r="I21" s="536">
        <v>2936</v>
      </c>
      <c r="J21" s="537">
        <v>3174</v>
      </c>
      <c r="K21" s="538">
        <v>4459</v>
      </c>
      <c r="L21" s="349">
        <v>140.48519218651543</v>
      </c>
    </row>
    <row r="22" spans="1:12" s="110" customFormat="1" ht="15" customHeight="1" x14ac:dyDescent="0.2">
      <c r="A22" s="118"/>
      <c r="B22" s="119" t="s">
        <v>117</v>
      </c>
      <c r="C22" s="347"/>
      <c r="D22" s="347"/>
      <c r="E22" s="348"/>
      <c r="F22" s="536">
        <v>1366</v>
      </c>
      <c r="G22" s="536">
        <v>744</v>
      </c>
      <c r="H22" s="536">
        <v>1113</v>
      </c>
      <c r="I22" s="536">
        <v>834</v>
      </c>
      <c r="J22" s="537">
        <v>915</v>
      </c>
      <c r="K22" s="538">
        <v>451</v>
      </c>
      <c r="L22" s="349">
        <v>49.289617486338798</v>
      </c>
    </row>
    <row r="23" spans="1:12" s="110" customFormat="1" ht="15" customHeight="1" x14ac:dyDescent="0.2">
      <c r="A23" s="352" t="s">
        <v>347</v>
      </c>
      <c r="B23" s="353" t="s">
        <v>193</v>
      </c>
      <c r="C23" s="354"/>
      <c r="D23" s="354"/>
      <c r="E23" s="355"/>
      <c r="F23" s="539">
        <v>357</v>
      </c>
      <c r="G23" s="539">
        <v>195</v>
      </c>
      <c r="H23" s="539">
        <v>1045</v>
      </c>
      <c r="I23" s="539">
        <v>152</v>
      </c>
      <c r="J23" s="540">
        <v>109</v>
      </c>
      <c r="K23" s="541">
        <v>248</v>
      </c>
      <c r="L23" s="356">
        <v>227.52293577981652</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19.8</v>
      </c>
      <c r="G25" s="542">
        <v>38.5</v>
      </c>
      <c r="H25" s="542">
        <v>38.5</v>
      </c>
      <c r="I25" s="542">
        <v>37.799999999999997</v>
      </c>
      <c r="J25" s="542">
        <v>37.4</v>
      </c>
      <c r="K25" s="543" t="s">
        <v>349</v>
      </c>
      <c r="L25" s="364">
        <v>-17.599999999999998</v>
      </c>
    </row>
    <row r="26" spans="1:12" s="110" customFormat="1" ht="15" customHeight="1" x14ac:dyDescent="0.2">
      <c r="A26" s="365" t="s">
        <v>105</v>
      </c>
      <c r="B26" s="366" t="s">
        <v>345</v>
      </c>
      <c r="C26" s="362"/>
      <c r="D26" s="362"/>
      <c r="E26" s="363"/>
      <c r="F26" s="542">
        <v>17.3</v>
      </c>
      <c r="G26" s="542">
        <v>36.5</v>
      </c>
      <c r="H26" s="542">
        <v>38.6</v>
      </c>
      <c r="I26" s="542">
        <v>39.4</v>
      </c>
      <c r="J26" s="544">
        <v>36.9</v>
      </c>
      <c r="K26" s="543" t="s">
        <v>349</v>
      </c>
      <c r="L26" s="364">
        <v>-19.599999999999998</v>
      </c>
    </row>
    <row r="27" spans="1:12" s="110" customFormat="1" ht="15" customHeight="1" x14ac:dyDescent="0.2">
      <c r="A27" s="365"/>
      <c r="B27" s="366" t="s">
        <v>346</v>
      </c>
      <c r="C27" s="362"/>
      <c r="D27" s="362"/>
      <c r="E27" s="363"/>
      <c r="F27" s="542">
        <v>25.1</v>
      </c>
      <c r="G27" s="542">
        <v>40.700000000000003</v>
      </c>
      <c r="H27" s="542">
        <v>38.4</v>
      </c>
      <c r="I27" s="542">
        <v>35.700000000000003</v>
      </c>
      <c r="J27" s="542">
        <v>38.1</v>
      </c>
      <c r="K27" s="543" t="s">
        <v>349</v>
      </c>
      <c r="L27" s="364">
        <v>-13</v>
      </c>
    </row>
    <row r="28" spans="1:12" s="110" customFormat="1" ht="15" customHeight="1" x14ac:dyDescent="0.2">
      <c r="A28" s="365" t="s">
        <v>113</v>
      </c>
      <c r="B28" s="366" t="s">
        <v>108</v>
      </c>
      <c r="C28" s="362"/>
      <c r="D28" s="362"/>
      <c r="E28" s="363"/>
      <c r="F28" s="542">
        <v>49.3</v>
      </c>
      <c r="G28" s="542">
        <v>49.8</v>
      </c>
      <c r="H28" s="542">
        <v>53</v>
      </c>
      <c r="I28" s="542">
        <v>55.4</v>
      </c>
      <c r="J28" s="542">
        <v>56.2</v>
      </c>
      <c r="K28" s="543" t="s">
        <v>349</v>
      </c>
      <c r="L28" s="364">
        <v>-6.9000000000000057</v>
      </c>
    </row>
    <row r="29" spans="1:12" s="110" customFormat="1" ht="11.25" x14ac:dyDescent="0.2">
      <c r="A29" s="365"/>
      <c r="B29" s="366" t="s">
        <v>109</v>
      </c>
      <c r="C29" s="362"/>
      <c r="D29" s="362"/>
      <c r="E29" s="363"/>
      <c r="F29" s="542">
        <v>16.8</v>
      </c>
      <c r="G29" s="542">
        <v>35.799999999999997</v>
      </c>
      <c r="H29" s="542">
        <v>34.9</v>
      </c>
      <c r="I29" s="542">
        <v>32.799999999999997</v>
      </c>
      <c r="J29" s="544">
        <v>34.1</v>
      </c>
      <c r="K29" s="543" t="s">
        <v>349</v>
      </c>
      <c r="L29" s="364">
        <v>-17.3</v>
      </c>
    </row>
    <row r="30" spans="1:12" s="110" customFormat="1" ht="15" customHeight="1" x14ac:dyDescent="0.2">
      <c r="A30" s="365"/>
      <c r="B30" s="366" t="s">
        <v>110</v>
      </c>
      <c r="C30" s="362"/>
      <c r="D30" s="362"/>
      <c r="E30" s="363"/>
      <c r="F30" s="542">
        <v>9.6999999999999993</v>
      </c>
      <c r="G30" s="542">
        <v>30.6</v>
      </c>
      <c r="H30" s="542">
        <v>29.1</v>
      </c>
      <c r="I30" s="542">
        <v>33.299999999999997</v>
      </c>
      <c r="J30" s="542">
        <v>27.9</v>
      </c>
      <c r="K30" s="543" t="s">
        <v>349</v>
      </c>
      <c r="L30" s="364">
        <v>-18.2</v>
      </c>
    </row>
    <row r="31" spans="1:12" s="110" customFormat="1" ht="15" customHeight="1" x14ac:dyDescent="0.2">
      <c r="A31" s="365"/>
      <c r="B31" s="366" t="s">
        <v>111</v>
      </c>
      <c r="C31" s="362"/>
      <c r="D31" s="362"/>
      <c r="E31" s="363"/>
      <c r="F31" s="542">
        <v>24.1</v>
      </c>
      <c r="G31" s="542">
        <v>52.2</v>
      </c>
      <c r="H31" s="542">
        <v>27.6</v>
      </c>
      <c r="I31" s="542">
        <v>60</v>
      </c>
      <c r="J31" s="542">
        <v>38.9</v>
      </c>
      <c r="K31" s="543" t="s">
        <v>349</v>
      </c>
      <c r="L31" s="364">
        <v>-14.799999999999997</v>
      </c>
    </row>
    <row r="32" spans="1:12" s="110" customFormat="1" ht="15" customHeight="1" x14ac:dyDescent="0.2">
      <c r="A32" s="367" t="s">
        <v>113</v>
      </c>
      <c r="B32" s="368" t="s">
        <v>181</v>
      </c>
      <c r="C32" s="362"/>
      <c r="D32" s="362"/>
      <c r="E32" s="363"/>
      <c r="F32" s="542">
        <v>14.3</v>
      </c>
      <c r="G32" s="542">
        <v>30.6</v>
      </c>
      <c r="H32" s="542">
        <v>34.799999999999997</v>
      </c>
      <c r="I32" s="542">
        <v>33.799999999999997</v>
      </c>
      <c r="J32" s="544">
        <v>33.4</v>
      </c>
      <c r="K32" s="543" t="s">
        <v>349</v>
      </c>
      <c r="L32" s="364">
        <v>-19.099999999999998</v>
      </c>
    </row>
    <row r="33" spans="1:12" s="110" customFormat="1" ht="15" customHeight="1" x14ac:dyDescent="0.2">
      <c r="A33" s="367"/>
      <c r="B33" s="368" t="s">
        <v>182</v>
      </c>
      <c r="C33" s="362"/>
      <c r="D33" s="362"/>
      <c r="E33" s="363"/>
      <c r="F33" s="542">
        <v>33.299999999999997</v>
      </c>
      <c r="G33" s="542">
        <v>48.6</v>
      </c>
      <c r="H33" s="542">
        <v>44.5</v>
      </c>
      <c r="I33" s="542">
        <v>43.6</v>
      </c>
      <c r="J33" s="542">
        <v>44.3</v>
      </c>
      <c r="K33" s="543" t="s">
        <v>349</v>
      </c>
      <c r="L33" s="364">
        <v>-11</v>
      </c>
    </row>
    <row r="34" spans="1:12" s="369" customFormat="1" ht="15" customHeight="1" x14ac:dyDescent="0.2">
      <c r="A34" s="367" t="s">
        <v>113</v>
      </c>
      <c r="B34" s="368" t="s">
        <v>116</v>
      </c>
      <c r="C34" s="362"/>
      <c r="D34" s="362"/>
      <c r="E34" s="363"/>
      <c r="F34" s="542">
        <v>18</v>
      </c>
      <c r="G34" s="542">
        <v>38.1</v>
      </c>
      <c r="H34" s="542">
        <v>37.6</v>
      </c>
      <c r="I34" s="542">
        <v>38.4</v>
      </c>
      <c r="J34" s="542">
        <v>37.200000000000003</v>
      </c>
      <c r="K34" s="543" t="s">
        <v>349</v>
      </c>
      <c r="L34" s="364">
        <v>-19.200000000000003</v>
      </c>
    </row>
    <row r="35" spans="1:12" s="369" customFormat="1" ht="11.25" x14ac:dyDescent="0.2">
      <c r="A35" s="370"/>
      <c r="B35" s="371" t="s">
        <v>117</v>
      </c>
      <c r="C35" s="372"/>
      <c r="D35" s="372"/>
      <c r="E35" s="373"/>
      <c r="F35" s="545">
        <v>29.5</v>
      </c>
      <c r="G35" s="545">
        <v>40.200000000000003</v>
      </c>
      <c r="H35" s="545">
        <v>41.8</v>
      </c>
      <c r="I35" s="545">
        <v>35.700000000000003</v>
      </c>
      <c r="J35" s="546">
        <v>38.1</v>
      </c>
      <c r="K35" s="547" t="s">
        <v>349</v>
      </c>
      <c r="L35" s="374">
        <v>-8.6000000000000014</v>
      </c>
    </row>
    <row r="36" spans="1:12" s="369" customFormat="1" ht="15.95" customHeight="1" x14ac:dyDescent="0.2">
      <c r="A36" s="375" t="s">
        <v>350</v>
      </c>
      <c r="B36" s="376"/>
      <c r="C36" s="377"/>
      <c r="D36" s="376"/>
      <c r="E36" s="378"/>
      <c r="F36" s="548">
        <v>8626</v>
      </c>
      <c r="G36" s="548">
        <v>3143</v>
      </c>
      <c r="H36" s="548">
        <v>4016</v>
      </c>
      <c r="I36" s="548">
        <v>3600</v>
      </c>
      <c r="J36" s="548">
        <v>3964</v>
      </c>
      <c r="K36" s="549">
        <v>4662</v>
      </c>
      <c r="L36" s="380">
        <v>117.60847628657922</v>
      </c>
    </row>
    <row r="37" spans="1:12" s="369" customFormat="1" ht="15.95" customHeight="1" x14ac:dyDescent="0.2">
      <c r="A37" s="381"/>
      <c r="B37" s="382" t="s">
        <v>113</v>
      </c>
      <c r="C37" s="382" t="s">
        <v>351</v>
      </c>
      <c r="D37" s="382"/>
      <c r="E37" s="383"/>
      <c r="F37" s="548">
        <v>1709</v>
      </c>
      <c r="G37" s="548">
        <v>1209</v>
      </c>
      <c r="H37" s="548">
        <v>1548</v>
      </c>
      <c r="I37" s="548">
        <v>1360</v>
      </c>
      <c r="J37" s="548">
        <v>1483</v>
      </c>
      <c r="K37" s="549">
        <v>226</v>
      </c>
      <c r="L37" s="380">
        <v>15.239379635873229</v>
      </c>
    </row>
    <row r="38" spans="1:12" s="369" customFormat="1" ht="15.95" customHeight="1" x14ac:dyDescent="0.2">
      <c r="A38" s="381"/>
      <c r="B38" s="384" t="s">
        <v>105</v>
      </c>
      <c r="C38" s="384" t="s">
        <v>106</v>
      </c>
      <c r="D38" s="385"/>
      <c r="E38" s="383"/>
      <c r="F38" s="548">
        <v>5871</v>
      </c>
      <c r="G38" s="548">
        <v>1677</v>
      </c>
      <c r="H38" s="548">
        <v>2302</v>
      </c>
      <c r="I38" s="548">
        <v>2052</v>
      </c>
      <c r="J38" s="550">
        <v>2264</v>
      </c>
      <c r="K38" s="549">
        <v>3607</v>
      </c>
      <c r="L38" s="380">
        <v>159.31978798586573</v>
      </c>
    </row>
    <row r="39" spans="1:12" s="369" customFormat="1" ht="15.95" customHeight="1" x14ac:dyDescent="0.2">
      <c r="A39" s="381"/>
      <c r="B39" s="385"/>
      <c r="C39" s="382" t="s">
        <v>352</v>
      </c>
      <c r="D39" s="385"/>
      <c r="E39" s="383"/>
      <c r="F39" s="548">
        <v>1017</v>
      </c>
      <c r="G39" s="548">
        <v>612</v>
      </c>
      <c r="H39" s="548">
        <v>889</v>
      </c>
      <c r="I39" s="548">
        <v>808</v>
      </c>
      <c r="J39" s="548">
        <v>835</v>
      </c>
      <c r="K39" s="549">
        <v>182</v>
      </c>
      <c r="L39" s="380">
        <v>21.796407185628741</v>
      </c>
    </row>
    <row r="40" spans="1:12" s="369" customFormat="1" ht="15.95" customHeight="1" x14ac:dyDescent="0.2">
      <c r="A40" s="381"/>
      <c r="B40" s="384"/>
      <c r="C40" s="384" t="s">
        <v>107</v>
      </c>
      <c r="D40" s="385"/>
      <c r="E40" s="383"/>
      <c r="F40" s="548">
        <v>2755</v>
      </c>
      <c r="G40" s="548">
        <v>1466</v>
      </c>
      <c r="H40" s="548">
        <v>1714</v>
      </c>
      <c r="I40" s="548">
        <v>1548</v>
      </c>
      <c r="J40" s="548">
        <v>1700</v>
      </c>
      <c r="K40" s="549">
        <v>1055</v>
      </c>
      <c r="L40" s="380">
        <v>62.058823529411768</v>
      </c>
    </row>
    <row r="41" spans="1:12" s="369" customFormat="1" ht="24" customHeight="1" x14ac:dyDescent="0.2">
      <c r="A41" s="381"/>
      <c r="B41" s="385"/>
      <c r="C41" s="382" t="s">
        <v>352</v>
      </c>
      <c r="D41" s="385"/>
      <c r="E41" s="383"/>
      <c r="F41" s="548">
        <v>692</v>
      </c>
      <c r="G41" s="548">
        <v>597</v>
      </c>
      <c r="H41" s="548">
        <v>659</v>
      </c>
      <c r="I41" s="548">
        <v>552</v>
      </c>
      <c r="J41" s="550">
        <v>648</v>
      </c>
      <c r="K41" s="549">
        <v>44</v>
      </c>
      <c r="L41" s="380">
        <v>6.7901234567901234</v>
      </c>
    </row>
    <row r="42" spans="1:12" s="110" customFormat="1" ht="15" customHeight="1" x14ac:dyDescent="0.2">
      <c r="A42" s="381"/>
      <c r="B42" s="384" t="s">
        <v>113</v>
      </c>
      <c r="C42" s="384" t="s">
        <v>353</v>
      </c>
      <c r="D42" s="385"/>
      <c r="E42" s="383"/>
      <c r="F42" s="548">
        <v>1070</v>
      </c>
      <c r="G42" s="548">
        <v>663</v>
      </c>
      <c r="H42" s="548">
        <v>930</v>
      </c>
      <c r="I42" s="548">
        <v>746</v>
      </c>
      <c r="J42" s="548">
        <v>694</v>
      </c>
      <c r="K42" s="549">
        <v>376</v>
      </c>
      <c r="L42" s="380">
        <v>54.178674351585016</v>
      </c>
    </row>
    <row r="43" spans="1:12" s="110" customFormat="1" ht="15" customHeight="1" x14ac:dyDescent="0.2">
      <c r="A43" s="381"/>
      <c r="B43" s="385"/>
      <c r="C43" s="382" t="s">
        <v>352</v>
      </c>
      <c r="D43" s="385"/>
      <c r="E43" s="383"/>
      <c r="F43" s="548">
        <v>528</v>
      </c>
      <c r="G43" s="548">
        <v>330</v>
      </c>
      <c r="H43" s="548">
        <v>493</v>
      </c>
      <c r="I43" s="548">
        <v>413</v>
      </c>
      <c r="J43" s="548">
        <v>390</v>
      </c>
      <c r="K43" s="549">
        <v>138</v>
      </c>
      <c r="L43" s="380">
        <v>35.384615384615387</v>
      </c>
    </row>
    <row r="44" spans="1:12" s="110" customFormat="1" ht="15" customHeight="1" x14ac:dyDescent="0.2">
      <c r="A44" s="381"/>
      <c r="B44" s="384"/>
      <c r="C44" s="366" t="s">
        <v>109</v>
      </c>
      <c r="D44" s="385"/>
      <c r="E44" s="383"/>
      <c r="F44" s="548">
        <v>6177</v>
      </c>
      <c r="G44" s="548">
        <v>2215</v>
      </c>
      <c r="H44" s="548">
        <v>2724</v>
      </c>
      <c r="I44" s="548">
        <v>2500</v>
      </c>
      <c r="J44" s="550">
        <v>2826</v>
      </c>
      <c r="K44" s="549">
        <v>3351</v>
      </c>
      <c r="L44" s="380">
        <v>118.57749469214437</v>
      </c>
    </row>
    <row r="45" spans="1:12" s="110" customFormat="1" ht="15" customHeight="1" x14ac:dyDescent="0.2">
      <c r="A45" s="381"/>
      <c r="B45" s="385"/>
      <c r="C45" s="382" t="s">
        <v>352</v>
      </c>
      <c r="D45" s="385"/>
      <c r="E45" s="383"/>
      <c r="F45" s="548">
        <v>1039</v>
      </c>
      <c r="G45" s="548">
        <v>793</v>
      </c>
      <c r="H45" s="548">
        <v>950</v>
      </c>
      <c r="I45" s="548">
        <v>821</v>
      </c>
      <c r="J45" s="548">
        <v>965</v>
      </c>
      <c r="K45" s="549">
        <v>74</v>
      </c>
      <c r="L45" s="380">
        <v>7.6683937823834194</v>
      </c>
    </row>
    <row r="46" spans="1:12" s="110" customFormat="1" ht="15" customHeight="1" x14ac:dyDescent="0.2">
      <c r="A46" s="381"/>
      <c r="B46" s="384"/>
      <c r="C46" s="366" t="s">
        <v>110</v>
      </c>
      <c r="D46" s="385"/>
      <c r="E46" s="383"/>
      <c r="F46" s="548">
        <v>1321</v>
      </c>
      <c r="G46" s="548">
        <v>242</v>
      </c>
      <c r="H46" s="548">
        <v>333</v>
      </c>
      <c r="I46" s="548">
        <v>324</v>
      </c>
      <c r="J46" s="548">
        <v>408</v>
      </c>
      <c r="K46" s="549">
        <v>913</v>
      </c>
      <c r="L46" s="380">
        <v>223.77450980392157</v>
      </c>
    </row>
    <row r="47" spans="1:12" s="110" customFormat="1" ht="15" customHeight="1" x14ac:dyDescent="0.2">
      <c r="A47" s="381"/>
      <c r="B47" s="385"/>
      <c r="C47" s="382" t="s">
        <v>352</v>
      </c>
      <c r="D47" s="385"/>
      <c r="E47" s="383"/>
      <c r="F47" s="548">
        <v>128</v>
      </c>
      <c r="G47" s="548">
        <v>74</v>
      </c>
      <c r="H47" s="548">
        <v>97</v>
      </c>
      <c r="I47" s="548">
        <v>108</v>
      </c>
      <c r="J47" s="550">
        <v>114</v>
      </c>
      <c r="K47" s="549">
        <v>14</v>
      </c>
      <c r="L47" s="380">
        <v>12.280701754385966</v>
      </c>
    </row>
    <row r="48" spans="1:12" s="110" customFormat="1" ht="15" customHeight="1" x14ac:dyDescent="0.2">
      <c r="A48" s="381"/>
      <c r="B48" s="385"/>
      <c r="C48" s="366" t="s">
        <v>111</v>
      </c>
      <c r="D48" s="386"/>
      <c r="E48" s="387"/>
      <c r="F48" s="548">
        <v>58</v>
      </c>
      <c r="G48" s="548">
        <v>23</v>
      </c>
      <c r="H48" s="548">
        <v>29</v>
      </c>
      <c r="I48" s="548">
        <v>30</v>
      </c>
      <c r="J48" s="548">
        <v>36</v>
      </c>
      <c r="K48" s="549">
        <v>22</v>
      </c>
      <c r="L48" s="380">
        <v>61.111111111111114</v>
      </c>
    </row>
    <row r="49" spans="1:12" s="110" customFormat="1" ht="15" customHeight="1" x14ac:dyDescent="0.2">
      <c r="A49" s="381"/>
      <c r="B49" s="385"/>
      <c r="C49" s="382" t="s">
        <v>352</v>
      </c>
      <c r="D49" s="385"/>
      <c r="E49" s="383"/>
      <c r="F49" s="548">
        <v>14</v>
      </c>
      <c r="G49" s="548">
        <v>12</v>
      </c>
      <c r="H49" s="548">
        <v>8</v>
      </c>
      <c r="I49" s="548">
        <v>18</v>
      </c>
      <c r="J49" s="548">
        <v>14</v>
      </c>
      <c r="K49" s="549">
        <v>0</v>
      </c>
      <c r="L49" s="380">
        <v>0</v>
      </c>
    </row>
    <row r="50" spans="1:12" s="110" customFormat="1" ht="15" customHeight="1" x14ac:dyDescent="0.2">
      <c r="A50" s="381"/>
      <c r="B50" s="384" t="s">
        <v>113</v>
      </c>
      <c r="C50" s="382" t="s">
        <v>181</v>
      </c>
      <c r="D50" s="385"/>
      <c r="E50" s="383"/>
      <c r="F50" s="548">
        <v>6119</v>
      </c>
      <c r="G50" s="548">
        <v>1772</v>
      </c>
      <c r="H50" s="548">
        <v>2464</v>
      </c>
      <c r="I50" s="548">
        <v>2138</v>
      </c>
      <c r="J50" s="550">
        <v>2508</v>
      </c>
      <c r="K50" s="549">
        <v>3611</v>
      </c>
      <c r="L50" s="380">
        <v>143.9792663476874</v>
      </c>
    </row>
    <row r="51" spans="1:12" s="110" customFormat="1" ht="15" customHeight="1" x14ac:dyDescent="0.2">
      <c r="A51" s="381"/>
      <c r="B51" s="385"/>
      <c r="C51" s="382" t="s">
        <v>352</v>
      </c>
      <c r="D51" s="385"/>
      <c r="E51" s="383"/>
      <c r="F51" s="548">
        <v>875</v>
      </c>
      <c r="G51" s="548">
        <v>543</v>
      </c>
      <c r="H51" s="548">
        <v>858</v>
      </c>
      <c r="I51" s="548">
        <v>722</v>
      </c>
      <c r="J51" s="548">
        <v>838</v>
      </c>
      <c r="K51" s="549">
        <v>37</v>
      </c>
      <c r="L51" s="380">
        <v>4.4152744630071599</v>
      </c>
    </row>
    <row r="52" spans="1:12" s="110" customFormat="1" ht="15" customHeight="1" x14ac:dyDescent="0.2">
      <c r="A52" s="381"/>
      <c r="B52" s="384"/>
      <c r="C52" s="382" t="s">
        <v>182</v>
      </c>
      <c r="D52" s="385"/>
      <c r="E52" s="383"/>
      <c r="F52" s="548">
        <v>2507</v>
      </c>
      <c r="G52" s="548">
        <v>1371</v>
      </c>
      <c r="H52" s="548">
        <v>1552</v>
      </c>
      <c r="I52" s="548">
        <v>1462</v>
      </c>
      <c r="J52" s="548">
        <v>1456</v>
      </c>
      <c r="K52" s="549">
        <v>1051</v>
      </c>
      <c r="L52" s="380">
        <v>72.184065934065927</v>
      </c>
    </row>
    <row r="53" spans="1:12" s="269" customFormat="1" ht="11.25" customHeight="1" x14ac:dyDescent="0.2">
      <c r="A53" s="381"/>
      <c r="B53" s="385"/>
      <c r="C53" s="382" t="s">
        <v>352</v>
      </c>
      <c r="D53" s="385"/>
      <c r="E53" s="383"/>
      <c r="F53" s="548">
        <v>834</v>
      </c>
      <c r="G53" s="548">
        <v>666</v>
      </c>
      <c r="H53" s="548">
        <v>690</v>
      </c>
      <c r="I53" s="548">
        <v>638</v>
      </c>
      <c r="J53" s="550">
        <v>645</v>
      </c>
      <c r="K53" s="549">
        <v>189</v>
      </c>
      <c r="L53" s="380">
        <v>29.302325581395348</v>
      </c>
    </row>
    <row r="54" spans="1:12" s="151" customFormat="1" ht="12.75" customHeight="1" x14ac:dyDescent="0.2">
      <c r="A54" s="381"/>
      <c r="B54" s="384" t="s">
        <v>113</v>
      </c>
      <c r="C54" s="384" t="s">
        <v>116</v>
      </c>
      <c r="D54" s="385"/>
      <c r="E54" s="383"/>
      <c r="F54" s="548">
        <v>7310</v>
      </c>
      <c r="G54" s="548">
        <v>2428</v>
      </c>
      <c r="H54" s="548">
        <v>3069</v>
      </c>
      <c r="I54" s="548">
        <v>2805</v>
      </c>
      <c r="J54" s="548">
        <v>3072</v>
      </c>
      <c r="K54" s="549">
        <v>4238</v>
      </c>
      <c r="L54" s="380">
        <v>137.95572916666666</v>
      </c>
    </row>
    <row r="55" spans="1:12" ht="11.25" x14ac:dyDescent="0.2">
      <c r="A55" s="381"/>
      <c r="B55" s="385"/>
      <c r="C55" s="382" t="s">
        <v>352</v>
      </c>
      <c r="D55" s="385"/>
      <c r="E55" s="383"/>
      <c r="F55" s="548">
        <v>1319</v>
      </c>
      <c r="G55" s="548">
        <v>924</v>
      </c>
      <c r="H55" s="548">
        <v>1153</v>
      </c>
      <c r="I55" s="548">
        <v>1076</v>
      </c>
      <c r="J55" s="548">
        <v>1143</v>
      </c>
      <c r="K55" s="549">
        <v>176</v>
      </c>
      <c r="L55" s="380">
        <v>15.398075240594926</v>
      </c>
    </row>
    <row r="56" spans="1:12" ht="14.25" customHeight="1" x14ac:dyDescent="0.2">
      <c r="A56" s="381"/>
      <c r="B56" s="385"/>
      <c r="C56" s="384" t="s">
        <v>117</v>
      </c>
      <c r="D56" s="385"/>
      <c r="E56" s="383"/>
      <c r="F56" s="548">
        <v>1310</v>
      </c>
      <c r="G56" s="548">
        <v>706</v>
      </c>
      <c r="H56" s="548">
        <v>937</v>
      </c>
      <c r="I56" s="548">
        <v>790</v>
      </c>
      <c r="J56" s="548">
        <v>887</v>
      </c>
      <c r="K56" s="549">
        <v>423</v>
      </c>
      <c r="L56" s="380">
        <v>47.688838782412624</v>
      </c>
    </row>
    <row r="57" spans="1:12" ht="18.75" customHeight="1" x14ac:dyDescent="0.2">
      <c r="A57" s="388"/>
      <c r="B57" s="389"/>
      <c r="C57" s="390" t="s">
        <v>352</v>
      </c>
      <c r="D57" s="389"/>
      <c r="E57" s="391"/>
      <c r="F57" s="551">
        <v>386</v>
      </c>
      <c r="G57" s="552">
        <v>284</v>
      </c>
      <c r="H57" s="552">
        <v>392</v>
      </c>
      <c r="I57" s="552">
        <v>282</v>
      </c>
      <c r="J57" s="552">
        <v>338</v>
      </c>
      <c r="K57" s="553">
        <f t="shared" ref="K57" si="0">IF(OR(F57=".",J57=".")=TRUE,".",IF(OR(F57="*",J57="*")=TRUE,"*",IF(AND(F57="-",J57="-")=TRUE,"-",IF(AND(ISNUMBER(J57),ISNUMBER(F57))=TRUE,IF(F57-J57=0,0,F57-J57),IF(ISNUMBER(F57)=TRUE,F57,-J57)))))</f>
        <v>48</v>
      </c>
      <c r="L57" s="392">
        <f t="shared" ref="L57" si="1">IF(K57 =".",".",IF(K57 ="*","*",IF(K57="-","-",IF(K57=0,0,IF(OR(J57="-",J57=".",F57="-",F57=".")=TRUE,"X",IF(J57=0,"0,0",IF(ABS(K57*100/J57)&gt;250,".X",(K57*100/J57))))))))</f>
        <v>14.201183431952662</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9005</v>
      </c>
      <c r="E11" s="114">
        <v>3370</v>
      </c>
      <c r="F11" s="114">
        <v>5173</v>
      </c>
      <c r="G11" s="114">
        <v>3775</v>
      </c>
      <c r="H11" s="140">
        <v>4094</v>
      </c>
      <c r="I11" s="115">
        <v>4911</v>
      </c>
      <c r="J11" s="116">
        <v>119.95603321934539</v>
      </c>
    </row>
    <row r="12" spans="1:15" s="110" customFormat="1" ht="24.95" customHeight="1" x14ac:dyDescent="0.2">
      <c r="A12" s="193" t="s">
        <v>132</v>
      </c>
      <c r="B12" s="194" t="s">
        <v>133</v>
      </c>
      <c r="C12" s="113">
        <v>0.25541365907828983</v>
      </c>
      <c r="D12" s="115">
        <v>23</v>
      </c>
      <c r="E12" s="114">
        <v>10</v>
      </c>
      <c r="F12" s="114">
        <v>10</v>
      </c>
      <c r="G12" s="114">
        <v>11</v>
      </c>
      <c r="H12" s="140">
        <v>16</v>
      </c>
      <c r="I12" s="115">
        <v>7</v>
      </c>
      <c r="J12" s="116">
        <v>43.75</v>
      </c>
    </row>
    <row r="13" spans="1:15" s="110" customFormat="1" ht="24.95" customHeight="1" x14ac:dyDescent="0.2">
      <c r="A13" s="193" t="s">
        <v>134</v>
      </c>
      <c r="B13" s="199" t="s">
        <v>214</v>
      </c>
      <c r="C13" s="113">
        <v>44.90838423098279</v>
      </c>
      <c r="D13" s="115">
        <v>4044</v>
      </c>
      <c r="E13" s="114">
        <v>63</v>
      </c>
      <c r="F13" s="114">
        <v>83</v>
      </c>
      <c r="G13" s="114">
        <v>37</v>
      </c>
      <c r="H13" s="140">
        <v>29</v>
      </c>
      <c r="I13" s="115">
        <v>4015</v>
      </c>
      <c r="J13" s="116" t="s">
        <v>514</v>
      </c>
    </row>
    <row r="14" spans="1:15" s="287" customFormat="1" ht="24.95" customHeight="1" x14ac:dyDescent="0.2">
      <c r="A14" s="193" t="s">
        <v>215</v>
      </c>
      <c r="B14" s="199" t="s">
        <v>137</v>
      </c>
      <c r="C14" s="113">
        <v>3.3870072182121045</v>
      </c>
      <c r="D14" s="115">
        <v>305</v>
      </c>
      <c r="E14" s="114">
        <v>206</v>
      </c>
      <c r="F14" s="114">
        <v>366</v>
      </c>
      <c r="G14" s="114">
        <v>288</v>
      </c>
      <c r="H14" s="140">
        <v>446</v>
      </c>
      <c r="I14" s="115">
        <v>-141</v>
      </c>
      <c r="J14" s="116">
        <v>-31.614349775784753</v>
      </c>
      <c r="K14" s="110"/>
      <c r="L14" s="110"/>
      <c r="M14" s="110"/>
      <c r="N14" s="110"/>
      <c r="O14" s="110"/>
    </row>
    <row r="15" spans="1:15" s="110" customFormat="1" ht="24.95" customHeight="1" x14ac:dyDescent="0.2">
      <c r="A15" s="193" t="s">
        <v>216</v>
      </c>
      <c r="B15" s="199" t="s">
        <v>217</v>
      </c>
      <c r="C15" s="113">
        <v>0.51082731815657967</v>
      </c>
      <c r="D15" s="115">
        <v>46</v>
      </c>
      <c r="E15" s="114">
        <v>40</v>
      </c>
      <c r="F15" s="114">
        <v>67</v>
      </c>
      <c r="G15" s="114">
        <v>40</v>
      </c>
      <c r="H15" s="140">
        <v>54</v>
      </c>
      <c r="I15" s="115">
        <v>-8</v>
      </c>
      <c r="J15" s="116">
        <v>-14.814814814814815</v>
      </c>
    </row>
    <row r="16" spans="1:15" s="287" customFormat="1" ht="24.95" customHeight="1" x14ac:dyDescent="0.2">
      <c r="A16" s="193" t="s">
        <v>218</v>
      </c>
      <c r="B16" s="199" t="s">
        <v>141</v>
      </c>
      <c r="C16" s="113">
        <v>2.6985008328706273</v>
      </c>
      <c r="D16" s="115">
        <v>243</v>
      </c>
      <c r="E16" s="114">
        <v>152</v>
      </c>
      <c r="F16" s="114">
        <v>281</v>
      </c>
      <c r="G16" s="114">
        <v>223</v>
      </c>
      <c r="H16" s="140">
        <v>350</v>
      </c>
      <c r="I16" s="115">
        <v>-107</v>
      </c>
      <c r="J16" s="116">
        <v>-30.571428571428573</v>
      </c>
      <c r="K16" s="110"/>
      <c r="L16" s="110"/>
      <c r="M16" s="110"/>
      <c r="N16" s="110"/>
      <c r="O16" s="110"/>
    </row>
    <row r="17" spans="1:15" s="110" customFormat="1" ht="24.95" customHeight="1" x14ac:dyDescent="0.2">
      <c r="A17" s="193" t="s">
        <v>142</v>
      </c>
      <c r="B17" s="199" t="s">
        <v>220</v>
      </c>
      <c r="C17" s="113">
        <v>0.17767906718489729</v>
      </c>
      <c r="D17" s="115">
        <v>16</v>
      </c>
      <c r="E17" s="114">
        <v>14</v>
      </c>
      <c r="F17" s="114">
        <v>18</v>
      </c>
      <c r="G17" s="114">
        <v>25</v>
      </c>
      <c r="H17" s="140">
        <v>42</v>
      </c>
      <c r="I17" s="115">
        <v>-26</v>
      </c>
      <c r="J17" s="116">
        <v>-61.904761904761905</v>
      </c>
    </row>
    <row r="18" spans="1:15" s="287" customFormat="1" ht="24.95" customHeight="1" x14ac:dyDescent="0.2">
      <c r="A18" s="201" t="s">
        <v>144</v>
      </c>
      <c r="B18" s="202" t="s">
        <v>145</v>
      </c>
      <c r="C18" s="113">
        <v>5.5746807329261525</v>
      </c>
      <c r="D18" s="115">
        <v>502</v>
      </c>
      <c r="E18" s="114">
        <v>228</v>
      </c>
      <c r="F18" s="114">
        <v>560</v>
      </c>
      <c r="G18" s="114">
        <v>292</v>
      </c>
      <c r="H18" s="140">
        <v>427</v>
      </c>
      <c r="I18" s="115">
        <v>75</v>
      </c>
      <c r="J18" s="116">
        <v>17.56440281030445</v>
      </c>
      <c r="K18" s="110"/>
      <c r="L18" s="110"/>
      <c r="M18" s="110"/>
      <c r="N18" s="110"/>
      <c r="O18" s="110"/>
    </row>
    <row r="19" spans="1:15" s="110" customFormat="1" ht="24.95" customHeight="1" x14ac:dyDescent="0.2">
      <c r="A19" s="193" t="s">
        <v>146</v>
      </c>
      <c r="B19" s="199" t="s">
        <v>147</v>
      </c>
      <c r="C19" s="113">
        <v>10.505274847307051</v>
      </c>
      <c r="D19" s="115">
        <v>946</v>
      </c>
      <c r="E19" s="114">
        <v>569</v>
      </c>
      <c r="F19" s="114">
        <v>996</v>
      </c>
      <c r="G19" s="114">
        <v>632</v>
      </c>
      <c r="H19" s="140">
        <v>645</v>
      </c>
      <c r="I19" s="115">
        <v>301</v>
      </c>
      <c r="J19" s="116">
        <v>46.666666666666664</v>
      </c>
    </row>
    <row r="20" spans="1:15" s="287" customFormat="1" ht="24.95" customHeight="1" x14ac:dyDescent="0.2">
      <c r="A20" s="193" t="s">
        <v>148</v>
      </c>
      <c r="B20" s="199" t="s">
        <v>149</v>
      </c>
      <c r="C20" s="113">
        <v>1.9655746807329262</v>
      </c>
      <c r="D20" s="115">
        <v>177</v>
      </c>
      <c r="E20" s="114">
        <v>109</v>
      </c>
      <c r="F20" s="114">
        <v>187</v>
      </c>
      <c r="G20" s="114">
        <v>126</v>
      </c>
      <c r="H20" s="140">
        <v>203</v>
      </c>
      <c r="I20" s="115">
        <v>-26</v>
      </c>
      <c r="J20" s="116">
        <v>-12.807881773399014</v>
      </c>
      <c r="K20" s="110"/>
      <c r="L20" s="110"/>
      <c r="M20" s="110"/>
      <c r="N20" s="110"/>
      <c r="O20" s="110"/>
    </row>
    <row r="21" spans="1:15" s="110" customFormat="1" ht="24.95" customHeight="1" x14ac:dyDescent="0.2">
      <c r="A21" s="201" t="s">
        <v>150</v>
      </c>
      <c r="B21" s="202" t="s">
        <v>151</v>
      </c>
      <c r="C21" s="113">
        <v>2.3320377568017769</v>
      </c>
      <c r="D21" s="115">
        <v>210</v>
      </c>
      <c r="E21" s="114">
        <v>171</v>
      </c>
      <c r="F21" s="114">
        <v>218</v>
      </c>
      <c r="G21" s="114">
        <v>203</v>
      </c>
      <c r="H21" s="140">
        <v>200</v>
      </c>
      <c r="I21" s="115">
        <v>10</v>
      </c>
      <c r="J21" s="116">
        <v>5</v>
      </c>
    </row>
    <row r="22" spans="1:15" s="110" customFormat="1" ht="24.95" customHeight="1" x14ac:dyDescent="0.2">
      <c r="A22" s="201" t="s">
        <v>152</v>
      </c>
      <c r="B22" s="199" t="s">
        <v>153</v>
      </c>
      <c r="C22" s="113">
        <v>1.5880066629650194</v>
      </c>
      <c r="D22" s="115">
        <v>143</v>
      </c>
      <c r="E22" s="114">
        <v>118</v>
      </c>
      <c r="F22" s="114">
        <v>104</v>
      </c>
      <c r="G22" s="114">
        <v>78</v>
      </c>
      <c r="H22" s="140">
        <v>97</v>
      </c>
      <c r="I22" s="115">
        <v>46</v>
      </c>
      <c r="J22" s="116">
        <v>47.422680412371136</v>
      </c>
    </row>
    <row r="23" spans="1:15" s="110" customFormat="1" ht="24.95" customHeight="1" x14ac:dyDescent="0.2">
      <c r="A23" s="193" t="s">
        <v>154</v>
      </c>
      <c r="B23" s="199" t="s">
        <v>155</v>
      </c>
      <c r="C23" s="113">
        <v>0.97723486951693506</v>
      </c>
      <c r="D23" s="115">
        <v>88</v>
      </c>
      <c r="E23" s="114">
        <v>28</v>
      </c>
      <c r="F23" s="114">
        <v>81</v>
      </c>
      <c r="G23" s="114">
        <v>52</v>
      </c>
      <c r="H23" s="140">
        <v>49</v>
      </c>
      <c r="I23" s="115">
        <v>39</v>
      </c>
      <c r="J23" s="116">
        <v>79.591836734693871</v>
      </c>
    </row>
    <row r="24" spans="1:15" s="110" customFormat="1" ht="24.95" customHeight="1" x14ac:dyDescent="0.2">
      <c r="A24" s="193" t="s">
        <v>156</v>
      </c>
      <c r="B24" s="199" t="s">
        <v>221</v>
      </c>
      <c r="C24" s="113">
        <v>6.774014436424209</v>
      </c>
      <c r="D24" s="115">
        <v>610</v>
      </c>
      <c r="E24" s="114">
        <v>417</v>
      </c>
      <c r="F24" s="114">
        <v>569</v>
      </c>
      <c r="G24" s="114">
        <v>381</v>
      </c>
      <c r="H24" s="140">
        <v>408</v>
      </c>
      <c r="I24" s="115">
        <v>202</v>
      </c>
      <c r="J24" s="116">
        <v>49.509803921568626</v>
      </c>
    </row>
    <row r="25" spans="1:15" s="110" customFormat="1" ht="24.95" customHeight="1" x14ac:dyDescent="0.2">
      <c r="A25" s="193" t="s">
        <v>222</v>
      </c>
      <c r="B25" s="204" t="s">
        <v>159</v>
      </c>
      <c r="C25" s="113">
        <v>4.7307051637978903</v>
      </c>
      <c r="D25" s="115">
        <v>426</v>
      </c>
      <c r="E25" s="114">
        <v>245</v>
      </c>
      <c r="F25" s="114">
        <v>296</v>
      </c>
      <c r="G25" s="114">
        <v>320</v>
      </c>
      <c r="H25" s="140">
        <v>280</v>
      </c>
      <c r="I25" s="115">
        <v>146</v>
      </c>
      <c r="J25" s="116">
        <v>52.142857142857146</v>
      </c>
    </row>
    <row r="26" spans="1:15" s="110" customFormat="1" ht="24.95" customHeight="1" x14ac:dyDescent="0.2">
      <c r="A26" s="201">
        <v>782.78300000000002</v>
      </c>
      <c r="B26" s="203" t="s">
        <v>160</v>
      </c>
      <c r="C26" s="113">
        <v>2.4208772903942255</v>
      </c>
      <c r="D26" s="115">
        <v>218</v>
      </c>
      <c r="E26" s="114">
        <v>152</v>
      </c>
      <c r="F26" s="114">
        <v>285</v>
      </c>
      <c r="G26" s="114">
        <v>276</v>
      </c>
      <c r="H26" s="140">
        <v>193</v>
      </c>
      <c r="I26" s="115">
        <v>25</v>
      </c>
      <c r="J26" s="116">
        <v>12.953367875647668</v>
      </c>
    </row>
    <row r="27" spans="1:15" s="110" customFormat="1" ht="24.95" customHeight="1" x14ac:dyDescent="0.2">
      <c r="A27" s="193" t="s">
        <v>161</v>
      </c>
      <c r="B27" s="199" t="s">
        <v>162</v>
      </c>
      <c r="C27" s="113">
        <v>0.73292615213770129</v>
      </c>
      <c r="D27" s="115">
        <v>66</v>
      </c>
      <c r="E27" s="114">
        <v>53</v>
      </c>
      <c r="F27" s="114">
        <v>158</v>
      </c>
      <c r="G27" s="114">
        <v>51</v>
      </c>
      <c r="H27" s="140">
        <v>66</v>
      </c>
      <c r="I27" s="115">
        <v>0</v>
      </c>
      <c r="J27" s="116">
        <v>0</v>
      </c>
    </row>
    <row r="28" spans="1:15" s="110" customFormat="1" ht="24.95" customHeight="1" x14ac:dyDescent="0.2">
      <c r="A28" s="193" t="s">
        <v>163</v>
      </c>
      <c r="B28" s="199" t="s">
        <v>164</v>
      </c>
      <c r="C28" s="113">
        <v>1.4436424208772904</v>
      </c>
      <c r="D28" s="115">
        <v>130</v>
      </c>
      <c r="E28" s="114">
        <v>130</v>
      </c>
      <c r="F28" s="114">
        <v>210</v>
      </c>
      <c r="G28" s="114">
        <v>96</v>
      </c>
      <c r="H28" s="140">
        <v>121</v>
      </c>
      <c r="I28" s="115">
        <v>9</v>
      </c>
      <c r="J28" s="116">
        <v>7.4380165289256199</v>
      </c>
    </row>
    <row r="29" spans="1:15" s="110" customFormat="1" ht="24.95" customHeight="1" x14ac:dyDescent="0.2">
      <c r="A29" s="193">
        <v>86</v>
      </c>
      <c r="B29" s="199" t="s">
        <v>165</v>
      </c>
      <c r="C29" s="113">
        <v>3.620210993892282</v>
      </c>
      <c r="D29" s="115">
        <v>326</v>
      </c>
      <c r="E29" s="114">
        <v>260</v>
      </c>
      <c r="F29" s="114">
        <v>376</v>
      </c>
      <c r="G29" s="114">
        <v>229</v>
      </c>
      <c r="H29" s="140">
        <v>242</v>
      </c>
      <c r="I29" s="115">
        <v>84</v>
      </c>
      <c r="J29" s="116">
        <v>34.710743801652896</v>
      </c>
    </row>
    <row r="30" spans="1:15" s="110" customFormat="1" ht="24.95" customHeight="1" x14ac:dyDescent="0.2">
      <c r="A30" s="193">
        <v>87.88</v>
      </c>
      <c r="B30" s="204" t="s">
        <v>166</v>
      </c>
      <c r="C30" s="113">
        <v>6.7184897279289286</v>
      </c>
      <c r="D30" s="115">
        <v>605</v>
      </c>
      <c r="E30" s="114">
        <v>433</v>
      </c>
      <c r="F30" s="114">
        <v>452</v>
      </c>
      <c r="G30" s="114">
        <v>556</v>
      </c>
      <c r="H30" s="140">
        <v>451</v>
      </c>
      <c r="I30" s="115">
        <v>154</v>
      </c>
      <c r="J30" s="116">
        <v>34.146341463414636</v>
      </c>
    </row>
    <row r="31" spans="1:15" s="110" customFormat="1" ht="24.95" customHeight="1" x14ac:dyDescent="0.2">
      <c r="A31" s="193" t="s">
        <v>167</v>
      </c>
      <c r="B31" s="199" t="s">
        <v>168</v>
      </c>
      <c r="C31" s="113">
        <v>2.0544142143253747</v>
      </c>
      <c r="D31" s="115">
        <v>185</v>
      </c>
      <c r="E31" s="114">
        <v>175</v>
      </c>
      <c r="F31" s="114">
        <v>222</v>
      </c>
      <c r="G31" s="114">
        <v>147</v>
      </c>
      <c r="H31" s="140">
        <v>221</v>
      </c>
      <c r="I31" s="115">
        <v>-36</v>
      </c>
      <c r="J31" s="116">
        <v>-16.289592760180994</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0.25541365907828983</v>
      </c>
      <c r="D34" s="115">
        <v>23</v>
      </c>
      <c r="E34" s="114">
        <v>10</v>
      </c>
      <c r="F34" s="114">
        <v>10</v>
      </c>
      <c r="G34" s="114">
        <v>11</v>
      </c>
      <c r="H34" s="140">
        <v>16</v>
      </c>
      <c r="I34" s="115">
        <v>7</v>
      </c>
      <c r="J34" s="116">
        <v>43.75</v>
      </c>
    </row>
    <row r="35" spans="1:10" s="110" customFormat="1" ht="24.95" customHeight="1" x14ac:dyDescent="0.2">
      <c r="A35" s="292" t="s">
        <v>171</v>
      </c>
      <c r="B35" s="293" t="s">
        <v>172</v>
      </c>
      <c r="C35" s="113">
        <v>53.870072182121042</v>
      </c>
      <c r="D35" s="115">
        <v>4851</v>
      </c>
      <c r="E35" s="114">
        <v>497</v>
      </c>
      <c r="F35" s="114">
        <v>1009</v>
      </c>
      <c r="G35" s="114">
        <v>617</v>
      </c>
      <c r="H35" s="140">
        <v>902</v>
      </c>
      <c r="I35" s="115">
        <v>3949</v>
      </c>
      <c r="J35" s="116" t="s">
        <v>514</v>
      </c>
    </row>
    <row r="36" spans="1:10" s="110" customFormat="1" ht="24.95" customHeight="1" x14ac:dyDescent="0.2">
      <c r="A36" s="294" t="s">
        <v>173</v>
      </c>
      <c r="B36" s="295" t="s">
        <v>174</v>
      </c>
      <c r="C36" s="125">
        <v>45.863409217101612</v>
      </c>
      <c r="D36" s="143">
        <v>4130</v>
      </c>
      <c r="E36" s="144">
        <v>2860</v>
      </c>
      <c r="F36" s="144">
        <v>4154</v>
      </c>
      <c r="G36" s="144">
        <v>3147</v>
      </c>
      <c r="H36" s="145">
        <v>3176</v>
      </c>
      <c r="I36" s="143">
        <v>954</v>
      </c>
      <c r="J36" s="146">
        <v>30.037783375314863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9005</v>
      </c>
      <c r="F11" s="264">
        <v>3370</v>
      </c>
      <c r="G11" s="264">
        <v>5173</v>
      </c>
      <c r="H11" s="264">
        <v>3775</v>
      </c>
      <c r="I11" s="265">
        <v>4094</v>
      </c>
      <c r="J11" s="263">
        <v>4911</v>
      </c>
      <c r="K11" s="266">
        <v>119.95603321934539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14.580788450860632</v>
      </c>
      <c r="E13" s="115">
        <v>1313</v>
      </c>
      <c r="F13" s="114">
        <v>797</v>
      </c>
      <c r="G13" s="114">
        <v>1180</v>
      </c>
      <c r="H13" s="114">
        <v>1048</v>
      </c>
      <c r="I13" s="140">
        <v>955</v>
      </c>
      <c r="J13" s="115">
        <v>358</v>
      </c>
      <c r="K13" s="116">
        <v>37.486910994764401</v>
      </c>
    </row>
    <row r="14" spans="1:15" ht="15.95" customHeight="1" x14ac:dyDescent="0.2">
      <c r="A14" s="306" t="s">
        <v>230</v>
      </c>
      <c r="B14" s="307"/>
      <c r="C14" s="308"/>
      <c r="D14" s="113">
        <v>46.662965019433649</v>
      </c>
      <c r="E14" s="115">
        <v>4202</v>
      </c>
      <c r="F14" s="114">
        <v>1857</v>
      </c>
      <c r="G14" s="114">
        <v>3083</v>
      </c>
      <c r="H14" s="114">
        <v>2080</v>
      </c>
      <c r="I14" s="140">
        <v>2280</v>
      </c>
      <c r="J14" s="115">
        <v>1922</v>
      </c>
      <c r="K14" s="116">
        <v>84.298245614035082</v>
      </c>
    </row>
    <row r="15" spans="1:15" ht="15.95" customHeight="1" x14ac:dyDescent="0.2">
      <c r="A15" s="306" t="s">
        <v>231</v>
      </c>
      <c r="B15" s="307"/>
      <c r="C15" s="308"/>
      <c r="D15" s="113">
        <v>16.379789006107718</v>
      </c>
      <c r="E15" s="115">
        <v>1475</v>
      </c>
      <c r="F15" s="114">
        <v>323</v>
      </c>
      <c r="G15" s="114">
        <v>445</v>
      </c>
      <c r="H15" s="114">
        <v>312</v>
      </c>
      <c r="I15" s="140">
        <v>396</v>
      </c>
      <c r="J15" s="115">
        <v>1079</v>
      </c>
      <c r="K15" s="116" t="s">
        <v>514</v>
      </c>
    </row>
    <row r="16" spans="1:15" ht="15.95" customHeight="1" x14ac:dyDescent="0.2">
      <c r="A16" s="306" t="s">
        <v>232</v>
      </c>
      <c r="B16" s="307"/>
      <c r="C16" s="308"/>
      <c r="D16" s="113">
        <v>22.154358689616881</v>
      </c>
      <c r="E16" s="115">
        <v>1995</v>
      </c>
      <c r="F16" s="114">
        <v>364</v>
      </c>
      <c r="G16" s="114">
        <v>420</v>
      </c>
      <c r="H16" s="114">
        <v>322</v>
      </c>
      <c r="I16" s="140">
        <v>451</v>
      </c>
      <c r="J16" s="115">
        <v>1544</v>
      </c>
      <c r="K16" s="116" t="s">
        <v>514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0.2665186007773459</v>
      </c>
      <c r="E18" s="115">
        <v>24</v>
      </c>
      <c r="F18" s="114">
        <v>16</v>
      </c>
      <c r="G18" s="114">
        <v>13</v>
      </c>
      <c r="H18" s="114">
        <v>17</v>
      </c>
      <c r="I18" s="140">
        <v>21</v>
      </c>
      <c r="J18" s="115">
        <v>3</v>
      </c>
      <c r="K18" s="116">
        <v>14.285714285714286</v>
      </c>
    </row>
    <row r="19" spans="1:11" ht="14.1" customHeight="1" x14ac:dyDescent="0.2">
      <c r="A19" s="306" t="s">
        <v>235</v>
      </c>
      <c r="B19" s="307" t="s">
        <v>236</v>
      </c>
      <c r="C19" s="308"/>
      <c r="D19" s="113">
        <v>0.13325930038867295</v>
      </c>
      <c r="E19" s="115">
        <v>12</v>
      </c>
      <c r="F19" s="114">
        <v>6</v>
      </c>
      <c r="G19" s="114">
        <v>5</v>
      </c>
      <c r="H19" s="114">
        <v>7</v>
      </c>
      <c r="I19" s="140">
        <v>9</v>
      </c>
      <c r="J19" s="115">
        <v>3</v>
      </c>
      <c r="K19" s="116">
        <v>33.333333333333336</v>
      </c>
    </row>
    <row r="20" spans="1:11" ht="14.1" customHeight="1" x14ac:dyDescent="0.2">
      <c r="A20" s="306">
        <v>12</v>
      </c>
      <c r="B20" s="307" t="s">
        <v>237</v>
      </c>
      <c r="C20" s="308"/>
      <c r="D20" s="113">
        <v>0.65519156024430869</v>
      </c>
      <c r="E20" s="115">
        <v>59</v>
      </c>
      <c r="F20" s="114">
        <v>22</v>
      </c>
      <c r="G20" s="114">
        <v>56</v>
      </c>
      <c r="H20" s="114">
        <v>51</v>
      </c>
      <c r="I20" s="140">
        <v>57</v>
      </c>
      <c r="J20" s="115">
        <v>2</v>
      </c>
      <c r="K20" s="116">
        <v>3.5087719298245612</v>
      </c>
    </row>
    <row r="21" spans="1:11" ht="14.1" customHeight="1" x14ac:dyDescent="0.2">
      <c r="A21" s="306">
        <v>21</v>
      </c>
      <c r="B21" s="307" t="s">
        <v>238</v>
      </c>
      <c r="C21" s="308"/>
      <c r="D21" s="113">
        <v>0.16657412548584119</v>
      </c>
      <c r="E21" s="115">
        <v>15</v>
      </c>
      <c r="F21" s="114">
        <v>13</v>
      </c>
      <c r="G21" s="114">
        <v>35</v>
      </c>
      <c r="H21" s="114">
        <v>15</v>
      </c>
      <c r="I21" s="140">
        <v>7</v>
      </c>
      <c r="J21" s="115">
        <v>8</v>
      </c>
      <c r="K21" s="116">
        <v>114.28571428571429</v>
      </c>
    </row>
    <row r="22" spans="1:11" ht="14.1" customHeight="1" x14ac:dyDescent="0.2">
      <c r="A22" s="306">
        <v>22</v>
      </c>
      <c r="B22" s="307" t="s">
        <v>239</v>
      </c>
      <c r="C22" s="308"/>
      <c r="D22" s="113">
        <v>0.29983342587451417</v>
      </c>
      <c r="E22" s="115">
        <v>27</v>
      </c>
      <c r="F22" s="114">
        <v>32</v>
      </c>
      <c r="G22" s="114">
        <v>47</v>
      </c>
      <c r="H22" s="114">
        <v>25</v>
      </c>
      <c r="I22" s="140">
        <v>31</v>
      </c>
      <c r="J22" s="115">
        <v>-4</v>
      </c>
      <c r="K22" s="116">
        <v>-12.903225806451612</v>
      </c>
    </row>
    <row r="23" spans="1:11" ht="14.1" customHeight="1" x14ac:dyDescent="0.2">
      <c r="A23" s="306">
        <v>23</v>
      </c>
      <c r="B23" s="307" t="s">
        <v>240</v>
      </c>
      <c r="C23" s="308"/>
      <c r="D23" s="113">
        <v>0.14436424208772905</v>
      </c>
      <c r="E23" s="115">
        <v>13</v>
      </c>
      <c r="F23" s="114">
        <v>29</v>
      </c>
      <c r="G23" s="114">
        <v>20</v>
      </c>
      <c r="H23" s="114">
        <v>6</v>
      </c>
      <c r="I23" s="140">
        <v>9</v>
      </c>
      <c r="J23" s="115">
        <v>4</v>
      </c>
      <c r="K23" s="116">
        <v>44.444444444444443</v>
      </c>
    </row>
    <row r="24" spans="1:11" ht="14.1" customHeight="1" x14ac:dyDescent="0.2">
      <c r="A24" s="306">
        <v>24</v>
      </c>
      <c r="B24" s="307" t="s">
        <v>241</v>
      </c>
      <c r="C24" s="308"/>
      <c r="D24" s="113">
        <v>1.0327595780122154</v>
      </c>
      <c r="E24" s="115">
        <v>93</v>
      </c>
      <c r="F24" s="114">
        <v>71</v>
      </c>
      <c r="G24" s="114">
        <v>116</v>
      </c>
      <c r="H24" s="114">
        <v>84</v>
      </c>
      <c r="I24" s="140">
        <v>122</v>
      </c>
      <c r="J24" s="115">
        <v>-29</v>
      </c>
      <c r="K24" s="116">
        <v>-23.770491803278688</v>
      </c>
    </row>
    <row r="25" spans="1:11" ht="14.1" customHeight="1" x14ac:dyDescent="0.2">
      <c r="A25" s="306">
        <v>25</v>
      </c>
      <c r="B25" s="307" t="s">
        <v>242</v>
      </c>
      <c r="C25" s="308"/>
      <c r="D25" s="113">
        <v>9.5502498611882292</v>
      </c>
      <c r="E25" s="115">
        <v>860</v>
      </c>
      <c r="F25" s="114">
        <v>53</v>
      </c>
      <c r="G25" s="114">
        <v>141</v>
      </c>
      <c r="H25" s="114">
        <v>119</v>
      </c>
      <c r="I25" s="140">
        <v>120</v>
      </c>
      <c r="J25" s="115">
        <v>740</v>
      </c>
      <c r="K25" s="116" t="s">
        <v>514</v>
      </c>
    </row>
    <row r="26" spans="1:11" ht="14.1" customHeight="1" x14ac:dyDescent="0.2">
      <c r="A26" s="306">
        <v>26</v>
      </c>
      <c r="B26" s="307" t="s">
        <v>243</v>
      </c>
      <c r="C26" s="308"/>
      <c r="D26" s="113">
        <v>6.2187673514714046</v>
      </c>
      <c r="E26" s="115">
        <v>560</v>
      </c>
      <c r="F26" s="114">
        <v>92</v>
      </c>
      <c r="G26" s="114">
        <v>151</v>
      </c>
      <c r="H26" s="114">
        <v>81</v>
      </c>
      <c r="I26" s="140">
        <v>111</v>
      </c>
      <c r="J26" s="115">
        <v>449</v>
      </c>
      <c r="K26" s="116" t="s">
        <v>514</v>
      </c>
    </row>
    <row r="27" spans="1:11" ht="14.1" customHeight="1" x14ac:dyDescent="0.2">
      <c r="A27" s="306">
        <v>27</v>
      </c>
      <c r="B27" s="307" t="s">
        <v>244</v>
      </c>
      <c r="C27" s="308"/>
      <c r="D27" s="113">
        <v>9.7723486951693506</v>
      </c>
      <c r="E27" s="115">
        <v>880</v>
      </c>
      <c r="F27" s="114">
        <v>25</v>
      </c>
      <c r="G27" s="114">
        <v>51</v>
      </c>
      <c r="H27" s="114">
        <v>55</v>
      </c>
      <c r="I27" s="140">
        <v>59</v>
      </c>
      <c r="J27" s="115">
        <v>821</v>
      </c>
      <c r="K27" s="116" t="s">
        <v>514</v>
      </c>
    </row>
    <row r="28" spans="1:11" ht="14.1" customHeight="1" x14ac:dyDescent="0.2">
      <c r="A28" s="306">
        <v>28</v>
      </c>
      <c r="B28" s="307" t="s">
        <v>245</v>
      </c>
      <c r="C28" s="308"/>
      <c r="D28" s="113" t="s">
        <v>513</v>
      </c>
      <c r="E28" s="115" t="s">
        <v>513</v>
      </c>
      <c r="F28" s="114">
        <v>8</v>
      </c>
      <c r="G28" s="114">
        <v>4</v>
      </c>
      <c r="H28" s="114">
        <v>9</v>
      </c>
      <c r="I28" s="140">
        <v>21</v>
      </c>
      <c r="J28" s="115" t="s">
        <v>513</v>
      </c>
      <c r="K28" s="116" t="s">
        <v>513</v>
      </c>
    </row>
    <row r="29" spans="1:11" ht="14.1" customHeight="1" x14ac:dyDescent="0.2">
      <c r="A29" s="306">
        <v>29</v>
      </c>
      <c r="B29" s="307" t="s">
        <v>246</v>
      </c>
      <c r="C29" s="308"/>
      <c r="D29" s="113">
        <v>1.3992226540810662</v>
      </c>
      <c r="E29" s="115">
        <v>126</v>
      </c>
      <c r="F29" s="114">
        <v>90</v>
      </c>
      <c r="G29" s="114">
        <v>106</v>
      </c>
      <c r="H29" s="114">
        <v>99</v>
      </c>
      <c r="I29" s="140">
        <v>100</v>
      </c>
      <c r="J29" s="115">
        <v>26</v>
      </c>
      <c r="K29" s="116">
        <v>26</v>
      </c>
    </row>
    <row r="30" spans="1:11" ht="14.1" customHeight="1" x14ac:dyDescent="0.2">
      <c r="A30" s="306" t="s">
        <v>247</v>
      </c>
      <c r="B30" s="307" t="s">
        <v>248</v>
      </c>
      <c r="C30" s="308"/>
      <c r="D30" s="113" t="s">
        <v>513</v>
      </c>
      <c r="E30" s="115" t="s">
        <v>513</v>
      </c>
      <c r="F30" s="114">
        <v>17</v>
      </c>
      <c r="G30" s="114" t="s">
        <v>513</v>
      </c>
      <c r="H30" s="114">
        <v>18</v>
      </c>
      <c r="I30" s="140" t="s">
        <v>513</v>
      </c>
      <c r="J30" s="115" t="s">
        <v>513</v>
      </c>
      <c r="K30" s="116" t="s">
        <v>513</v>
      </c>
    </row>
    <row r="31" spans="1:11" ht="14.1" customHeight="1" x14ac:dyDescent="0.2">
      <c r="A31" s="306" t="s">
        <v>249</v>
      </c>
      <c r="B31" s="307" t="s">
        <v>250</v>
      </c>
      <c r="C31" s="308"/>
      <c r="D31" s="113">
        <v>1.121599111604664</v>
      </c>
      <c r="E31" s="115">
        <v>101</v>
      </c>
      <c r="F31" s="114">
        <v>73</v>
      </c>
      <c r="G31" s="114">
        <v>79</v>
      </c>
      <c r="H31" s="114">
        <v>81</v>
      </c>
      <c r="I31" s="140">
        <v>79</v>
      </c>
      <c r="J31" s="115">
        <v>22</v>
      </c>
      <c r="K31" s="116">
        <v>27.848101265822784</v>
      </c>
    </row>
    <row r="32" spans="1:11" ht="14.1" customHeight="1" x14ac:dyDescent="0.2">
      <c r="A32" s="306">
        <v>31</v>
      </c>
      <c r="B32" s="307" t="s">
        <v>251</v>
      </c>
      <c r="C32" s="308"/>
      <c r="D32" s="113">
        <v>0.33314825097168238</v>
      </c>
      <c r="E32" s="115">
        <v>30</v>
      </c>
      <c r="F32" s="114">
        <v>26</v>
      </c>
      <c r="G32" s="114">
        <v>32</v>
      </c>
      <c r="H32" s="114">
        <v>29</v>
      </c>
      <c r="I32" s="140">
        <v>35</v>
      </c>
      <c r="J32" s="115">
        <v>-5</v>
      </c>
      <c r="K32" s="116">
        <v>-14.285714285714286</v>
      </c>
    </row>
    <row r="33" spans="1:11" ht="14.1" customHeight="1" x14ac:dyDescent="0.2">
      <c r="A33" s="306">
        <v>32</v>
      </c>
      <c r="B33" s="307" t="s">
        <v>252</v>
      </c>
      <c r="C33" s="308"/>
      <c r="D33" s="113">
        <v>3.5646862853970016</v>
      </c>
      <c r="E33" s="115">
        <v>321</v>
      </c>
      <c r="F33" s="114">
        <v>119</v>
      </c>
      <c r="G33" s="114">
        <v>256</v>
      </c>
      <c r="H33" s="114">
        <v>162</v>
      </c>
      <c r="I33" s="140">
        <v>206</v>
      </c>
      <c r="J33" s="115">
        <v>115</v>
      </c>
      <c r="K33" s="116">
        <v>55.825242718446603</v>
      </c>
    </row>
    <row r="34" spans="1:11" ht="14.1" customHeight="1" x14ac:dyDescent="0.2">
      <c r="A34" s="306">
        <v>33</v>
      </c>
      <c r="B34" s="307" t="s">
        <v>253</v>
      </c>
      <c r="C34" s="308"/>
      <c r="D34" s="113">
        <v>1.0438645197112715</v>
      </c>
      <c r="E34" s="115">
        <v>94</v>
      </c>
      <c r="F34" s="114">
        <v>42</v>
      </c>
      <c r="G34" s="114">
        <v>93</v>
      </c>
      <c r="H34" s="114">
        <v>66</v>
      </c>
      <c r="I34" s="140">
        <v>86</v>
      </c>
      <c r="J34" s="115">
        <v>8</v>
      </c>
      <c r="K34" s="116">
        <v>9.3023255813953494</v>
      </c>
    </row>
    <row r="35" spans="1:11" ht="14.1" customHeight="1" x14ac:dyDescent="0.2">
      <c r="A35" s="306">
        <v>34</v>
      </c>
      <c r="B35" s="307" t="s">
        <v>254</v>
      </c>
      <c r="C35" s="308"/>
      <c r="D35" s="113">
        <v>1.0438645197112715</v>
      </c>
      <c r="E35" s="115">
        <v>94</v>
      </c>
      <c r="F35" s="114">
        <v>63</v>
      </c>
      <c r="G35" s="114">
        <v>108</v>
      </c>
      <c r="H35" s="114">
        <v>78</v>
      </c>
      <c r="I35" s="140">
        <v>84</v>
      </c>
      <c r="J35" s="115">
        <v>10</v>
      </c>
      <c r="K35" s="116">
        <v>11.904761904761905</v>
      </c>
    </row>
    <row r="36" spans="1:11" ht="14.1" customHeight="1" x14ac:dyDescent="0.2">
      <c r="A36" s="306">
        <v>41</v>
      </c>
      <c r="B36" s="307" t="s">
        <v>255</v>
      </c>
      <c r="C36" s="308"/>
      <c r="D36" s="113">
        <v>0.43309272626318712</v>
      </c>
      <c r="E36" s="115">
        <v>39</v>
      </c>
      <c r="F36" s="114">
        <v>18</v>
      </c>
      <c r="G36" s="114">
        <v>54</v>
      </c>
      <c r="H36" s="114">
        <v>32</v>
      </c>
      <c r="I36" s="140">
        <v>39</v>
      </c>
      <c r="J36" s="115">
        <v>0</v>
      </c>
      <c r="K36" s="116">
        <v>0</v>
      </c>
    </row>
    <row r="37" spans="1:11" ht="14.1" customHeight="1" x14ac:dyDescent="0.2">
      <c r="A37" s="306">
        <v>42</v>
      </c>
      <c r="B37" s="307" t="s">
        <v>256</v>
      </c>
      <c r="C37" s="308"/>
      <c r="D37" s="113">
        <v>5.5524708495280399E-2</v>
      </c>
      <c r="E37" s="115">
        <v>5</v>
      </c>
      <c r="F37" s="114" t="s">
        <v>513</v>
      </c>
      <c r="G37" s="114">
        <v>9</v>
      </c>
      <c r="H37" s="114">
        <v>6</v>
      </c>
      <c r="I37" s="140">
        <v>10</v>
      </c>
      <c r="J37" s="115">
        <v>-5</v>
      </c>
      <c r="K37" s="116">
        <v>-50</v>
      </c>
    </row>
    <row r="38" spans="1:11" ht="14.1" customHeight="1" x14ac:dyDescent="0.2">
      <c r="A38" s="306">
        <v>43</v>
      </c>
      <c r="B38" s="307" t="s">
        <v>257</v>
      </c>
      <c r="C38" s="308"/>
      <c r="D38" s="113">
        <v>4.7307051637978903</v>
      </c>
      <c r="E38" s="115">
        <v>426</v>
      </c>
      <c r="F38" s="114">
        <v>90</v>
      </c>
      <c r="G38" s="114">
        <v>125</v>
      </c>
      <c r="H38" s="114">
        <v>62</v>
      </c>
      <c r="I38" s="140">
        <v>91</v>
      </c>
      <c r="J38" s="115">
        <v>335</v>
      </c>
      <c r="K38" s="116" t="s">
        <v>514</v>
      </c>
    </row>
    <row r="39" spans="1:11" ht="14.1" customHeight="1" x14ac:dyDescent="0.2">
      <c r="A39" s="306">
        <v>51</v>
      </c>
      <c r="B39" s="307" t="s">
        <v>258</v>
      </c>
      <c r="C39" s="308"/>
      <c r="D39" s="113">
        <v>4.5641310383120492</v>
      </c>
      <c r="E39" s="115">
        <v>411</v>
      </c>
      <c r="F39" s="114">
        <v>186</v>
      </c>
      <c r="G39" s="114">
        <v>395</v>
      </c>
      <c r="H39" s="114">
        <v>283</v>
      </c>
      <c r="I39" s="140">
        <v>273</v>
      </c>
      <c r="J39" s="115">
        <v>138</v>
      </c>
      <c r="K39" s="116">
        <v>50.549450549450547</v>
      </c>
    </row>
    <row r="40" spans="1:11" ht="14.1" customHeight="1" x14ac:dyDescent="0.2">
      <c r="A40" s="306" t="s">
        <v>259</v>
      </c>
      <c r="B40" s="307" t="s">
        <v>260</v>
      </c>
      <c r="C40" s="308"/>
      <c r="D40" s="113">
        <v>3.6424208772903941</v>
      </c>
      <c r="E40" s="115">
        <v>328</v>
      </c>
      <c r="F40" s="114">
        <v>181</v>
      </c>
      <c r="G40" s="114">
        <v>379</v>
      </c>
      <c r="H40" s="114">
        <v>263</v>
      </c>
      <c r="I40" s="140">
        <v>246</v>
      </c>
      <c r="J40" s="115">
        <v>82</v>
      </c>
      <c r="K40" s="116">
        <v>33.333333333333336</v>
      </c>
    </row>
    <row r="41" spans="1:11" ht="14.1" customHeight="1" x14ac:dyDescent="0.2">
      <c r="A41" s="306"/>
      <c r="B41" s="307" t="s">
        <v>261</v>
      </c>
      <c r="C41" s="308"/>
      <c r="D41" s="113">
        <v>3.4425319267073848</v>
      </c>
      <c r="E41" s="115">
        <v>310</v>
      </c>
      <c r="F41" s="114">
        <v>164</v>
      </c>
      <c r="G41" s="114">
        <v>331</v>
      </c>
      <c r="H41" s="114">
        <v>235</v>
      </c>
      <c r="I41" s="140">
        <v>210</v>
      </c>
      <c r="J41" s="115">
        <v>100</v>
      </c>
      <c r="K41" s="116">
        <v>47.61904761904762</v>
      </c>
    </row>
    <row r="42" spans="1:11" ht="14.1" customHeight="1" x14ac:dyDescent="0.2">
      <c r="A42" s="306">
        <v>52</v>
      </c>
      <c r="B42" s="307" t="s">
        <v>262</v>
      </c>
      <c r="C42" s="308"/>
      <c r="D42" s="113">
        <v>1.3548028872848417</v>
      </c>
      <c r="E42" s="115">
        <v>122</v>
      </c>
      <c r="F42" s="114">
        <v>78</v>
      </c>
      <c r="G42" s="114">
        <v>97</v>
      </c>
      <c r="H42" s="114">
        <v>124</v>
      </c>
      <c r="I42" s="140">
        <v>151</v>
      </c>
      <c r="J42" s="115">
        <v>-29</v>
      </c>
      <c r="K42" s="116">
        <v>-19.205298013245034</v>
      </c>
    </row>
    <row r="43" spans="1:11" ht="14.1" customHeight="1" x14ac:dyDescent="0.2">
      <c r="A43" s="306" t="s">
        <v>263</v>
      </c>
      <c r="B43" s="307" t="s">
        <v>264</v>
      </c>
      <c r="C43" s="308"/>
      <c r="D43" s="113">
        <v>1.2659633536923931</v>
      </c>
      <c r="E43" s="115">
        <v>114</v>
      </c>
      <c r="F43" s="114">
        <v>72</v>
      </c>
      <c r="G43" s="114">
        <v>83</v>
      </c>
      <c r="H43" s="114">
        <v>108</v>
      </c>
      <c r="I43" s="140">
        <v>142</v>
      </c>
      <c r="J43" s="115">
        <v>-28</v>
      </c>
      <c r="K43" s="116">
        <v>-19.718309859154928</v>
      </c>
    </row>
    <row r="44" spans="1:11" ht="14.1" customHeight="1" x14ac:dyDescent="0.2">
      <c r="A44" s="306">
        <v>53</v>
      </c>
      <c r="B44" s="307" t="s">
        <v>265</v>
      </c>
      <c r="C44" s="308"/>
      <c r="D44" s="113">
        <v>1.4991671293725708</v>
      </c>
      <c r="E44" s="115">
        <v>135</v>
      </c>
      <c r="F44" s="114">
        <v>48</v>
      </c>
      <c r="G44" s="114">
        <v>61</v>
      </c>
      <c r="H44" s="114">
        <v>79</v>
      </c>
      <c r="I44" s="140">
        <v>77</v>
      </c>
      <c r="J44" s="115">
        <v>58</v>
      </c>
      <c r="K44" s="116">
        <v>75.324675324675326</v>
      </c>
    </row>
    <row r="45" spans="1:11" ht="14.1" customHeight="1" x14ac:dyDescent="0.2">
      <c r="A45" s="306" t="s">
        <v>266</v>
      </c>
      <c r="B45" s="307" t="s">
        <v>267</v>
      </c>
      <c r="C45" s="308"/>
      <c r="D45" s="113">
        <v>1.4769572459744587</v>
      </c>
      <c r="E45" s="115">
        <v>133</v>
      </c>
      <c r="F45" s="114">
        <v>48</v>
      </c>
      <c r="G45" s="114">
        <v>60</v>
      </c>
      <c r="H45" s="114">
        <v>79</v>
      </c>
      <c r="I45" s="140">
        <v>76</v>
      </c>
      <c r="J45" s="115">
        <v>57</v>
      </c>
      <c r="K45" s="116">
        <v>75</v>
      </c>
    </row>
    <row r="46" spans="1:11" ht="14.1" customHeight="1" x14ac:dyDescent="0.2">
      <c r="A46" s="306">
        <v>54</v>
      </c>
      <c r="B46" s="307" t="s">
        <v>268</v>
      </c>
      <c r="C46" s="308"/>
      <c r="D46" s="113">
        <v>1.5102720710716269</v>
      </c>
      <c r="E46" s="115">
        <v>136</v>
      </c>
      <c r="F46" s="114">
        <v>100</v>
      </c>
      <c r="G46" s="114">
        <v>116</v>
      </c>
      <c r="H46" s="114">
        <v>122</v>
      </c>
      <c r="I46" s="140">
        <v>170</v>
      </c>
      <c r="J46" s="115">
        <v>-34</v>
      </c>
      <c r="K46" s="116">
        <v>-20</v>
      </c>
    </row>
    <row r="47" spans="1:11" ht="14.1" customHeight="1" x14ac:dyDescent="0.2">
      <c r="A47" s="306">
        <v>61</v>
      </c>
      <c r="B47" s="307" t="s">
        <v>269</v>
      </c>
      <c r="C47" s="308"/>
      <c r="D47" s="113">
        <v>4.8195446973903389</v>
      </c>
      <c r="E47" s="115">
        <v>434</v>
      </c>
      <c r="F47" s="114">
        <v>60</v>
      </c>
      <c r="G47" s="114">
        <v>144</v>
      </c>
      <c r="H47" s="114">
        <v>62</v>
      </c>
      <c r="I47" s="140">
        <v>106</v>
      </c>
      <c r="J47" s="115">
        <v>328</v>
      </c>
      <c r="K47" s="116" t="s">
        <v>514</v>
      </c>
    </row>
    <row r="48" spans="1:11" ht="14.1" customHeight="1" x14ac:dyDescent="0.2">
      <c r="A48" s="306">
        <v>62</v>
      </c>
      <c r="B48" s="307" t="s">
        <v>270</v>
      </c>
      <c r="C48" s="308"/>
      <c r="D48" s="113">
        <v>6.6740699611327043</v>
      </c>
      <c r="E48" s="115">
        <v>601</v>
      </c>
      <c r="F48" s="114">
        <v>316</v>
      </c>
      <c r="G48" s="114">
        <v>542</v>
      </c>
      <c r="H48" s="114">
        <v>319</v>
      </c>
      <c r="I48" s="140">
        <v>271</v>
      </c>
      <c r="J48" s="115">
        <v>330</v>
      </c>
      <c r="K48" s="116">
        <v>121.77121771217712</v>
      </c>
    </row>
    <row r="49" spans="1:11" ht="14.1" customHeight="1" x14ac:dyDescent="0.2">
      <c r="A49" s="306">
        <v>63</v>
      </c>
      <c r="B49" s="307" t="s">
        <v>271</v>
      </c>
      <c r="C49" s="308"/>
      <c r="D49" s="113">
        <v>2.7318156579677955</v>
      </c>
      <c r="E49" s="115">
        <v>246</v>
      </c>
      <c r="F49" s="114">
        <v>174</v>
      </c>
      <c r="G49" s="114">
        <v>201</v>
      </c>
      <c r="H49" s="114">
        <v>184</v>
      </c>
      <c r="I49" s="140">
        <v>181</v>
      </c>
      <c r="J49" s="115">
        <v>65</v>
      </c>
      <c r="K49" s="116">
        <v>35.911602209944753</v>
      </c>
    </row>
    <row r="50" spans="1:11" ht="14.1" customHeight="1" x14ac:dyDescent="0.2">
      <c r="A50" s="306" t="s">
        <v>272</v>
      </c>
      <c r="B50" s="307" t="s">
        <v>273</v>
      </c>
      <c r="C50" s="308"/>
      <c r="D50" s="113">
        <v>0.21099389228206553</v>
      </c>
      <c r="E50" s="115">
        <v>19</v>
      </c>
      <c r="F50" s="114">
        <v>10</v>
      </c>
      <c r="G50" s="114">
        <v>19</v>
      </c>
      <c r="H50" s="114">
        <v>20</v>
      </c>
      <c r="I50" s="140">
        <v>32</v>
      </c>
      <c r="J50" s="115">
        <v>-13</v>
      </c>
      <c r="K50" s="116">
        <v>-40.625</v>
      </c>
    </row>
    <row r="51" spans="1:11" ht="14.1" customHeight="1" x14ac:dyDescent="0.2">
      <c r="A51" s="306" t="s">
        <v>274</v>
      </c>
      <c r="B51" s="307" t="s">
        <v>275</v>
      </c>
      <c r="C51" s="308"/>
      <c r="D51" s="113">
        <v>2.4430871737923376</v>
      </c>
      <c r="E51" s="115">
        <v>220</v>
      </c>
      <c r="F51" s="114">
        <v>152</v>
      </c>
      <c r="G51" s="114">
        <v>170</v>
      </c>
      <c r="H51" s="114">
        <v>155</v>
      </c>
      <c r="I51" s="140">
        <v>139</v>
      </c>
      <c r="J51" s="115">
        <v>81</v>
      </c>
      <c r="K51" s="116">
        <v>58.273381294964025</v>
      </c>
    </row>
    <row r="52" spans="1:11" ht="14.1" customHeight="1" x14ac:dyDescent="0.2">
      <c r="A52" s="306">
        <v>71</v>
      </c>
      <c r="B52" s="307" t="s">
        <v>276</v>
      </c>
      <c r="C52" s="308"/>
      <c r="D52" s="113">
        <v>15.702387562465297</v>
      </c>
      <c r="E52" s="115">
        <v>1414</v>
      </c>
      <c r="F52" s="114">
        <v>420</v>
      </c>
      <c r="G52" s="114">
        <v>648</v>
      </c>
      <c r="H52" s="114">
        <v>422</v>
      </c>
      <c r="I52" s="140">
        <v>520</v>
      </c>
      <c r="J52" s="115">
        <v>894</v>
      </c>
      <c r="K52" s="116">
        <v>171.92307692307693</v>
      </c>
    </row>
    <row r="53" spans="1:11" ht="14.1" customHeight="1" x14ac:dyDescent="0.2">
      <c r="A53" s="306" t="s">
        <v>277</v>
      </c>
      <c r="B53" s="307" t="s">
        <v>278</v>
      </c>
      <c r="C53" s="308"/>
      <c r="D53" s="113">
        <v>9.3281510272071078</v>
      </c>
      <c r="E53" s="115">
        <v>840</v>
      </c>
      <c r="F53" s="114">
        <v>142</v>
      </c>
      <c r="G53" s="114">
        <v>219</v>
      </c>
      <c r="H53" s="114">
        <v>119</v>
      </c>
      <c r="I53" s="140">
        <v>188</v>
      </c>
      <c r="J53" s="115">
        <v>652</v>
      </c>
      <c r="K53" s="116" t="s">
        <v>514</v>
      </c>
    </row>
    <row r="54" spans="1:11" ht="14.1" customHeight="1" x14ac:dyDescent="0.2">
      <c r="A54" s="306" t="s">
        <v>279</v>
      </c>
      <c r="B54" s="307" t="s">
        <v>280</v>
      </c>
      <c r="C54" s="308"/>
      <c r="D54" s="113">
        <v>5.474736257634647</v>
      </c>
      <c r="E54" s="115">
        <v>493</v>
      </c>
      <c r="F54" s="114">
        <v>242</v>
      </c>
      <c r="G54" s="114">
        <v>386</v>
      </c>
      <c r="H54" s="114">
        <v>265</v>
      </c>
      <c r="I54" s="140">
        <v>279</v>
      </c>
      <c r="J54" s="115">
        <v>214</v>
      </c>
      <c r="K54" s="116">
        <v>76.702508960573482</v>
      </c>
    </row>
    <row r="55" spans="1:11" ht="14.1" customHeight="1" x14ac:dyDescent="0.2">
      <c r="A55" s="306">
        <v>72</v>
      </c>
      <c r="B55" s="307" t="s">
        <v>281</v>
      </c>
      <c r="C55" s="308"/>
      <c r="D55" s="113">
        <v>2.754025541365908</v>
      </c>
      <c r="E55" s="115">
        <v>248</v>
      </c>
      <c r="F55" s="114">
        <v>52</v>
      </c>
      <c r="G55" s="114">
        <v>106</v>
      </c>
      <c r="H55" s="114">
        <v>97</v>
      </c>
      <c r="I55" s="140">
        <v>85</v>
      </c>
      <c r="J55" s="115">
        <v>163</v>
      </c>
      <c r="K55" s="116">
        <v>191.76470588235293</v>
      </c>
    </row>
    <row r="56" spans="1:11" ht="14.1" customHeight="1" x14ac:dyDescent="0.2">
      <c r="A56" s="306" t="s">
        <v>282</v>
      </c>
      <c r="B56" s="307" t="s">
        <v>283</v>
      </c>
      <c r="C56" s="308"/>
      <c r="D56" s="113">
        <v>0.96612992781787899</v>
      </c>
      <c r="E56" s="115">
        <v>87</v>
      </c>
      <c r="F56" s="114">
        <v>21</v>
      </c>
      <c r="G56" s="114">
        <v>50</v>
      </c>
      <c r="H56" s="114">
        <v>39</v>
      </c>
      <c r="I56" s="140">
        <v>33</v>
      </c>
      <c r="J56" s="115">
        <v>54</v>
      </c>
      <c r="K56" s="116">
        <v>163.63636363636363</v>
      </c>
    </row>
    <row r="57" spans="1:11" ht="14.1" customHeight="1" x14ac:dyDescent="0.2">
      <c r="A57" s="306" t="s">
        <v>284</v>
      </c>
      <c r="B57" s="307" t="s">
        <v>285</v>
      </c>
      <c r="C57" s="308"/>
      <c r="D57" s="113">
        <v>1.0993892282065518</v>
      </c>
      <c r="E57" s="115">
        <v>99</v>
      </c>
      <c r="F57" s="114">
        <v>22</v>
      </c>
      <c r="G57" s="114">
        <v>37</v>
      </c>
      <c r="H57" s="114">
        <v>42</v>
      </c>
      <c r="I57" s="140">
        <v>35</v>
      </c>
      <c r="J57" s="115">
        <v>64</v>
      </c>
      <c r="K57" s="116">
        <v>182.85714285714286</v>
      </c>
    </row>
    <row r="58" spans="1:11" ht="14.1" customHeight="1" x14ac:dyDescent="0.2">
      <c r="A58" s="306">
        <v>73</v>
      </c>
      <c r="B58" s="307" t="s">
        <v>286</v>
      </c>
      <c r="C58" s="308"/>
      <c r="D58" s="113">
        <v>1.5213770127706829</v>
      </c>
      <c r="E58" s="115">
        <v>137</v>
      </c>
      <c r="F58" s="114">
        <v>57</v>
      </c>
      <c r="G58" s="114">
        <v>121</v>
      </c>
      <c r="H58" s="114">
        <v>74</v>
      </c>
      <c r="I58" s="140">
        <v>59</v>
      </c>
      <c r="J58" s="115">
        <v>78</v>
      </c>
      <c r="K58" s="116">
        <v>132.20338983050848</v>
      </c>
    </row>
    <row r="59" spans="1:11" ht="14.1" customHeight="1" x14ac:dyDescent="0.2">
      <c r="A59" s="306" t="s">
        <v>287</v>
      </c>
      <c r="B59" s="307" t="s">
        <v>288</v>
      </c>
      <c r="C59" s="308"/>
      <c r="D59" s="113">
        <v>1.0216546363131593</v>
      </c>
      <c r="E59" s="115">
        <v>92</v>
      </c>
      <c r="F59" s="114">
        <v>42</v>
      </c>
      <c r="G59" s="114">
        <v>92</v>
      </c>
      <c r="H59" s="114">
        <v>59</v>
      </c>
      <c r="I59" s="140">
        <v>50</v>
      </c>
      <c r="J59" s="115">
        <v>42</v>
      </c>
      <c r="K59" s="116">
        <v>84</v>
      </c>
    </row>
    <row r="60" spans="1:11" ht="14.1" customHeight="1" x14ac:dyDescent="0.2">
      <c r="A60" s="306">
        <v>81</v>
      </c>
      <c r="B60" s="307" t="s">
        <v>289</v>
      </c>
      <c r="C60" s="308"/>
      <c r="D60" s="113">
        <v>4.0644086618545252</v>
      </c>
      <c r="E60" s="115">
        <v>366</v>
      </c>
      <c r="F60" s="114">
        <v>317</v>
      </c>
      <c r="G60" s="114">
        <v>413</v>
      </c>
      <c r="H60" s="114">
        <v>293</v>
      </c>
      <c r="I60" s="140">
        <v>290</v>
      </c>
      <c r="J60" s="115">
        <v>76</v>
      </c>
      <c r="K60" s="116">
        <v>26.206896551724139</v>
      </c>
    </row>
    <row r="61" spans="1:11" ht="14.1" customHeight="1" x14ac:dyDescent="0.2">
      <c r="A61" s="306" t="s">
        <v>290</v>
      </c>
      <c r="B61" s="307" t="s">
        <v>291</v>
      </c>
      <c r="C61" s="308"/>
      <c r="D61" s="113">
        <v>1.3548028872848417</v>
      </c>
      <c r="E61" s="115">
        <v>122</v>
      </c>
      <c r="F61" s="114">
        <v>73</v>
      </c>
      <c r="G61" s="114">
        <v>174</v>
      </c>
      <c r="H61" s="114">
        <v>66</v>
      </c>
      <c r="I61" s="140">
        <v>97</v>
      </c>
      <c r="J61" s="115">
        <v>25</v>
      </c>
      <c r="K61" s="116">
        <v>25.773195876288661</v>
      </c>
    </row>
    <row r="62" spans="1:11" ht="14.1" customHeight="1" x14ac:dyDescent="0.2">
      <c r="A62" s="306" t="s">
        <v>292</v>
      </c>
      <c r="B62" s="307" t="s">
        <v>293</v>
      </c>
      <c r="C62" s="308"/>
      <c r="D62" s="113">
        <v>1.4769572459744587</v>
      </c>
      <c r="E62" s="115">
        <v>133</v>
      </c>
      <c r="F62" s="114">
        <v>158</v>
      </c>
      <c r="G62" s="114">
        <v>161</v>
      </c>
      <c r="H62" s="114">
        <v>168</v>
      </c>
      <c r="I62" s="140">
        <v>91</v>
      </c>
      <c r="J62" s="115">
        <v>42</v>
      </c>
      <c r="K62" s="116">
        <v>46.153846153846153</v>
      </c>
    </row>
    <row r="63" spans="1:11" ht="14.1" customHeight="1" x14ac:dyDescent="0.2">
      <c r="A63" s="306"/>
      <c r="B63" s="307" t="s">
        <v>294</v>
      </c>
      <c r="C63" s="308"/>
      <c r="D63" s="113">
        <v>1.3436979455857856</v>
      </c>
      <c r="E63" s="115">
        <v>121</v>
      </c>
      <c r="F63" s="114">
        <v>134</v>
      </c>
      <c r="G63" s="114">
        <v>145</v>
      </c>
      <c r="H63" s="114">
        <v>144</v>
      </c>
      <c r="I63" s="140">
        <v>81</v>
      </c>
      <c r="J63" s="115">
        <v>40</v>
      </c>
      <c r="K63" s="116">
        <v>49.382716049382715</v>
      </c>
    </row>
    <row r="64" spans="1:11" ht="14.1" customHeight="1" x14ac:dyDescent="0.2">
      <c r="A64" s="306" t="s">
        <v>295</v>
      </c>
      <c r="B64" s="307" t="s">
        <v>296</v>
      </c>
      <c r="C64" s="308"/>
      <c r="D64" s="113">
        <v>0.58856191004997227</v>
      </c>
      <c r="E64" s="115">
        <v>53</v>
      </c>
      <c r="F64" s="114">
        <v>27</v>
      </c>
      <c r="G64" s="114">
        <v>23</v>
      </c>
      <c r="H64" s="114">
        <v>29</v>
      </c>
      <c r="I64" s="140">
        <v>42</v>
      </c>
      <c r="J64" s="115">
        <v>11</v>
      </c>
      <c r="K64" s="116">
        <v>26.19047619047619</v>
      </c>
    </row>
    <row r="65" spans="1:11" ht="14.1" customHeight="1" x14ac:dyDescent="0.2">
      <c r="A65" s="306" t="s">
        <v>297</v>
      </c>
      <c r="B65" s="307" t="s">
        <v>298</v>
      </c>
      <c r="C65" s="308"/>
      <c r="D65" s="113">
        <v>0.43309272626318712</v>
      </c>
      <c r="E65" s="115">
        <v>39</v>
      </c>
      <c r="F65" s="114">
        <v>40</v>
      </c>
      <c r="G65" s="114">
        <v>22</v>
      </c>
      <c r="H65" s="114">
        <v>20</v>
      </c>
      <c r="I65" s="140">
        <v>43</v>
      </c>
      <c r="J65" s="115">
        <v>-4</v>
      </c>
      <c r="K65" s="116">
        <v>-9.3023255813953494</v>
      </c>
    </row>
    <row r="66" spans="1:11" ht="14.1" customHeight="1" x14ac:dyDescent="0.2">
      <c r="A66" s="306">
        <v>82</v>
      </c>
      <c r="B66" s="307" t="s">
        <v>299</v>
      </c>
      <c r="C66" s="308"/>
      <c r="D66" s="113">
        <v>3.0760688506385341</v>
      </c>
      <c r="E66" s="115">
        <v>277</v>
      </c>
      <c r="F66" s="114">
        <v>236</v>
      </c>
      <c r="G66" s="114">
        <v>223</v>
      </c>
      <c r="H66" s="114">
        <v>310</v>
      </c>
      <c r="I66" s="140">
        <v>236</v>
      </c>
      <c r="J66" s="115">
        <v>41</v>
      </c>
      <c r="K66" s="116">
        <v>17.372881355932204</v>
      </c>
    </row>
    <row r="67" spans="1:11" ht="14.1" customHeight="1" x14ac:dyDescent="0.2">
      <c r="A67" s="306" t="s">
        <v>300</v>
      </c>
      <c r="B67" s="307" t="s">
        <v>301</v>
      </c>
      <c r="C67" s="308"/>
      <c r="D67" s="113">
        <v>2.2543031649083844</v>
      </c>
      <c r="E67" s="115">
        <v>203</v>
      </c>
      <c r="F67" s="114">
        <v>192</v>
      </c>
      <c r="G67" s="114">
        <v>121</v>
      </c>
      <c r="H67" s="114">
        <v>266</v>
      </c>
      <c r="I67" s="140">
        <v>171</v>
      </c>
      <c r="J67" s="115">
        <v>32</v>
      </c>
      <c r="K67" s="116">
        <v>18.71345029239766</v>
      </c>
    </row>
    <row r="68" spans="1:11" ht="14.1" customHeight="1" x14ac:dyDescent="0.2">
      <c r="A68" s="306" t="s">
        <v>302</v>
      </c>
      <c r="B68" s="307" t="s">
        <v>303</v>
      </c>
      <c r="C68" s="308"/>
      <c r="D68" s="113">
        <v>0.52193225985563574</v>
      </c>
      <c r="E68" s="115">
        <v>47</v>
      </c>
      <c r="F68" s="114">
        <v>31</v>
      </c>
      <c r="G68" s="114">
        <v>61</v>
      </c>
      <c r="H68" s="114">
        <v>28</v>
      </c>
      <c r="I68" s="140">
        <v>43</v>
      </c>
      <c r="J68" s="115">
        <v>4</v>
      </c>
      <c r="K68" s="116">
        <v>9.3023255813953494</v>
      </c>
    </row>
    <row r="69" spans="1:11" ht="14.1" customHeight="1" x14ac:dyDescent="0.2">
      <c r="A69" s="306">
        <v>83</v>
      </c>
      <c r="B69" s="307" t="s">
        <v>304</v>
      </c>
      <c r="C69" s="308"/>
      <c r="D69" s="113">
        <v>3.0316490838423098</v>
      </c>
      <c r="E69" s="115">
        <v>273</v>
      </c>
      <c r="F69" s="114">
        <v>199</v>
      </c>
      <c r="G69" s="114">
        <v>307</v>
      </c>
      <c r="H69" s="114">
        <v>182</v>
      </c>
      <c r="I69" s="140">
        <v>177</v>
      </c>
      <c r="J69" s="115">
        <v>96</v>
      </c>
      <c r="K69" s="116">
        <v>54.237288135593218</v>
      </c>
    </row>
    <row r="70" spans="1:11" ht="14.1" customHeight="1" x14ac:dyDescent="0.2">
      <c r="A70" s="306" t="s">
        <v>305</v>
      </c>
      <c r="B70" s="307" t="s">
        <v>306</v>
      </c>
      <c r="C70" s="308"/>
      <c r="D70" s="113">
        <v>1.9988895058300944</v>
      </c>
      <c r="E70" s="115">
        <v>180</v>
      </c>
      <c r="F70" s="114">
        <v>154</v>
      </c>
      <c r="G70" s="114">
        <v>262</v>
      </c>
      <c r="H70" s="114">
        <v>118</v>
      </c>
      <c r="I70" s="140">
        <v>139</v>
      </c>
      <c r="J70" s="115">
        <v>41</v>
      </c>
      <c r="K70" s="116">
        <v>29.496402877697843</v>
      </c>
    </row>
    <row r="71" spans="1:11" ht="14.1" customHeight="1" x14ac:dyDescent="0.2">
      <c r="A71" s="306"/>
      <c r="B71" s="307" t="s">
        <v>307</v>
      </c>
      <c r="C71" s="308"/>
      <c r="D71" s="113">
        <v>0.74403109383675736</v>
      </c>
      <c r="E71" s="115">
        <v>67</v>
      </c>
      <c r="F71" s="114">
        <v>70</v>
      </c>
      <c r="G71" s="114">
        <v>151</v>
      </c>
      <c r="H71" s="114">
        <v>46</v>
      </c>
      <c r="I71" s="140">
        <v>53</v>
      </c>
      <c r="J71" s="115">
        <v>14</v>
      </c>
      <c r="K71" s="116">
        <v>26.415094339622641</v>
      </c>
    </row>
    <row r="72" spans="1:11" ht="14.1" customHeight="1" x14ac:dyDescent="0.2">
      <c r="A72" s="306">
        <v>84</v>
      </c>
      <c r="B72" s="307" t="s">
        <v>308</v>
      </c>
      <c r="C72" s="308"/>
      <c r="D72" s="113">
        <v>2.3542476401998891</v>
      </c>
      <c r="E72" s="115">
        <v>212</v>
      </c>
      <c r="F72" s="114">
        <v>124</v>
      </c>
      <c r="G72" s="114">
        <v>149</v>
      </c>
      <c r="H72" s="114">
        <v>100</v>
      </c>
      <c r="I72" s="140">
        <v>146</v>
      </c>
      <c r="J72" s="115">
        <v>66</v>
      </c>
      <c r="K72" s="116">
        <v>45.205479452054796</v>
      </c>
    </row>
    <row r="73" spans="1:11" ht="14.1" customHeight="1" x14ac:dyDescent="0.2">
      <c r="A73" s="306" t="s">
        <v>309</v>
      </c>
      <c r="B73" s="307" t="s">
        <v>310</v>
      </c>
      <c r="C73" s="308"/>
      <c r="D73" s="113">
        <v>0.63298167684619655</v>
      </c>
      <c r="E73" s="115">
        <v>57</v>
      </c>
      <c r="F73" s="114">
        <v>39</v>
      </c>
      <c r="G73" s="114">
        <v>48</v>
      </c>
      <c r="H73" s="114">
        <v>29</v>
      </c>
      <c r="I73" s="140">
        <v>35</v>
      </c>
      <c r="J73" s="115">
        <v>22</v>
      </c>
      <c r="K73" s="116">
        <v>62.857142857142854</v>
      </c>
    </row>
    <row r="74" spans="1:11" ht="14.1" customHeight="1" x14ac:dyDescent="0.2">
      <c r="A74" s="306" t="s">
        <v>311</v>
      </c>
      <c r="B74" s="307" t="s">
        <v>312</v>
      </c>
      <c r="C74" s="308"/>
      <c r="D74" s="113">
        <v>6.6629650194336476E-2</v>
      </c>
      <c r="E74" s="115">
        <v>6</v>
      </c>
      <c r="F74" s="114">
        <v>7</v>
      </c>
      <c r="G74" s="114">
        <v>3</v>
      </c>
      <c r="H74" s="114" t="s">
        <v>513</v>
      </c>
      <c r="I74" s="140">
        <v>6</v>
      </c>
      <c r="J74" s="115">
        <v>0</v>
      </c>
      <c r="K74" s="116">
        <v>0</v>
      </c>
    </row>
    <row r="75" spans="1:11" ht="14.1" customHeight="1" x14ac:dyDescent="0.2">
      <c r="A75" s="306" t="s">
        <v>313</v>
      </c>
      <c r="B75" s="307" t="s">
        <v>314</v>
      </c>
      <c r="C75" s="308"/>
      <c r="D75" s="113">
        <v>0.33314825097168238</v>
      </c>
      <c r="E75" s="115">
        <v>30</v>
      </c>
      <c r="F75" s="114">
        <v>28</v>
      </c>
      <c r="G75" s="114">
        <v>30</v>
      </c>
      <c r="H75" s="114">
        <v>32</v>
      </c>
      <c r="I75" s="140">
        <v>48</v>
      </c>
      <c r="J75" s="115">
        <v>-18</v>
      </c>
      <c r="K75" s="116">
        <v>-37.5</v>
      </c>
    </row>
    <row r="76" spans="1:11" ht="14.1" customHeight="1" x14ac:dyDescent="0.2">
      <c r="A76" s="306">
        <v>91</v>
      </c>
      <c r="B76" s="307" t="s">
        <v>315</v>
      </c>
      <c r="C76" s="308"/>
      <c r="D76" s="113">
        <v>0.36646307606885065</v>
      </c>
      <c r="E76" s="115">
        <v>33</v>
      </c>
      <c r="F76" s="114">
        <v>4</v>
      </c>
      <c r="G76" s="114">
        <v>12</v>
      </c>
      <c r="H76" s="114">
        <v>4</v>
      </c>
      <c r="I76" s="140" t="s">
        <v>513</v>
      </c>
      <c r="J76" s="115" t="s">
        <v>513</v>
      </c>
      <c r="K76" s="116" t="s">
        <v>513</v>
      </c>
    </row>
    <row r="77" spans="1:11" ht="14.1" customHeight="1" x14ac:dyDescent="0.2">
      <c r="A77" s="306">
        <v>92</v>
      </c>
      <c r="B77" s="307" t="s">
        <v>316</v>
      </c>
      <c r="C77" s="308"/>
      <c r="D77" s="113">
        <v>2.5097168239866741</v>
      </c>
      <c r="E77" s="115">
        <v>226</v>
      </c>
      <c r="F77" s="114">
        <v>127</v>
      </c>
      <c r="G77" s="114">
        <v>150</v>
      </c>
      <c r="H77" s="114">
        <v>96</v>
      </c>
      <c r="I77" s="140">
        <v>98</v>
      </c>
      <c r="J77" s="115">
        <v>128</v>
      </c>
      <c r="K77" s="116">
        <v>130.61224489795919</v>
      </c>
    </row>
    <row r="78" spans="1:11" ht="14.1" customHeight="1" x14ac:dyDescent="0.2">
      <c r="A78" s="306">
        <v>93</v>
      </c>
      <c r="B78" s="307" t="s">
        <v>317</v>
      </c>
      <c r="C78" s="308"/>
      <c r="D78" s="113">
        <v>4.4419766796224322E-2</v>
      </c>
      <c r="E78" s="115">
        <v>4</v>
      </c>
      <c r="F78" s="114">
        <v>6</v>
      </c>
      <c r="G78" s="114">
        <v>3</v>
      </c>
      <c r="H78" s="114" t="s">
        <v>513</v>
      </c>
      <c r="I78" s="140">
        <v>8</v>
      </c>
      <c r="J78" s="115">
        <v>-4</v>
      </c>
      <c r="K78" s="116">
        <v>-50</v>
      </c>
    </row>
    <row r="79" spans="1:11" ht="14.1" customHeight="1" x14ac:dyDescent="0.2">
      <c r="A79" s="306">
        <v>94</v>
      </c>
      <c r="B79" s="307" t="s">
        <v>318</v>
      </c>
      <c r="C79" s="308"/>
      <c r="D79" s="113">
        <v>0.43309272626318712</v>
      </c>
      <c r="E79" s="115">
        <v>39</v>
      </c>
      <c r="F79" s="114">
        <v>24</v>
      </c>
      <c r="G79" s="114">
        <v>23</v>
      </c>
      <c r="H79" s="114">
        <v>11</v>
      </c>
      <c r="I79" s="140">
        <v>20</v>
      </c>
      <c r="J79" s="115">
        <v>19</v>
      </c>
      <c r="K79" s="116">
        <v>95</v>
      </c>
    </row>
    <row r="80" spans="1:11" ht="14.1" customHeight="1" x14ac:dyDescent="0.2">
      <c r="A80" s="306" t="s">
        <v>319</v>
      </c>
      <c r="B80" s="307" t="s">
        <v>320</v>
      </c>
      <c r="C80" s="308"/>
      <c r="D80" s="113" t="s">
        <v>513</v>
      </c>
      <c r="E80" s="115" t="s">
        <v>513</v>
      </c>
      <c r="F80" s="114" t="s">
        <v>513</v>
      </c>
      <c r="G80" s="114">
        <v>0</v>
      </c>
      <c r="H80" s="114" t="s">
        <v>513</v>
      </c>
      <c r="I80" s="140" t="s">
        <v>513</v>
      </c>
      <c r="J80" s="115" t="s">
        <v>513</v>
      </c>
      <c r="K80" s="116" t="s">
        <v>513</v>
      </c>
    </row>
    <row r="81" spans="1:11" ht="14.1" customHeight="1" x14ac:dyDescent="0.2">
      <c r="A81" s="310" t="s">
        <v>321</v>
      </c>
      <c r="B81" s="311" t="s">
        <v>333</v>
      </c>
      <c r="C81" s="312"/>
      <c r="D81" s="125">
        <v>0.2220988339811216</v>
      </c>
      <c r="E81" s="143">
        <v>20</v>
      </c>
      <c r="F81" s="144">
        <v>29</v>
      </c>
      <c r="G81" s="144">
        <v>45</v>
      </c>
      <c r="H81" s="144">
        <v>13</v>
      </c>
      <c r="I81" s="145">
        <v>12</v>
      </c>
      <c r="J81" s="143">
        <v>8</v>
      </c>
      <c r="K81" s="146">
        <v>66.666666666666671</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9415</v>
      </c>
      <c r="E11" s="114">
        <v>3761</v>
      </c>
      <c r="F11" s="114">
        <v>4351</v>
      </c>
      <c r="G11" s="114">
        <v>3917</v>
      </c>
      <c r="H11" s="140">
        <v>4749</v>
      </c>
      <c r="I11" s="115">
        <v>4666</v>
      </c>
      <c r="J11" s="116">
        <v>98.252263634449363</v>
      </c>
    </row>
    <row r="12" spans="1:15" s="110" customFormat="1" ht="24.95" customHeight="1" x14ac:dyDescent="0.2">
      <c r="A12" s="193" t="s">
        <v>132</v>
      </c>
      <c r="B12" s="194" t="s">
        <v>133</v>
      </c>
      <c r="C12" s="113">
        <v>0.13807753584705257</v>
      </c>
      <c r="D12" s="115">
        <v>13</v>
      </c>
      <c r="E12" s="114">
        <v>24</v>
      </c>
      <c r="F12" s="114">
        <v>15</v>
      </c>
      <c r="G12" s="114">
        <v>8</v>
      </c>
      <c r="H12" s="140">
        <v>9</v>
      </c>
      <c r="I12" s="115">
        <v>4</v>
      </c>
      <c r="J12" s="116">
        <v>44.444444444444443</v>
      </c>
    </row>
    <row r="13" spans="1:15" s="110" customFormat="1" ht="24.95" customHeight="1" x14ac:dyDescent="0.2">
      <c r="A13" s="193" t="s">
        <v>134</v>
      </c>
      <c r="B13" s="199" t="s">
        <v>214</v>
      </c>
      <c r="C13" s="113">
        <v>1.2851832182687202</v>
      </c>
      <c r="D13" s="115">
        <v>121</v>
      </c>
      <c r="E13" s="114">
        <v>66</v>
      </c>
      <c r="F13" s="114">
        <v>60</v>
      </c>
      <c r="G13" s="114">
        <v>49</v>
      </c>
      <c r="H13" s="140">
        <v>50</v>
      </c>
      <c r="I13" s="115">
        <v>71</v>
      </c>
      <c r="J13" s="116">
        <v>142</v>
      </c>
    </row>
    <row r="14" spans="1:15" s="287" customFormat="1" ht="24.95" customHeight="1" x14ac:dyDescent="0.2">
      <c r="A14" s="193" t="s">
        <v>215</v>
      </c>
      <c r="B14" s="199" t="s">
        <v>137</v>
      </c>
      <c r="C14" s="113">
        <v>48.305894848645778</v>
      </c>
      <c r="D14" s="115">
        <v>4548</v>
      </c>
      <c r="E14" s="114">
        <v>380</v>
      </c>
      <c r="F14" s="114">
        <v>352</v>
      </c>
      <c r="G14" s="114">
        <v>442</v>
      </c>
      <c r="H14" s="140">
        <v>685</v>
      </c>
      <c r="I14" s="115">
        <v>3863</v>
      </c>
      <c r="J14" s="116" t="s">
        <v>514</v>
      </c>
      <c r="K14" s="110"/>
      <c r="L14" s="110"/>
      <c r="M14" s="110"/>
      <c r="N14" s="110"/>
      <c r="O14" s="110"/>
    </row>
    <row r="15" spans="1:15" s="110" customFormat="1" ht="24.95" customHeight="1" x14ac:dyDescent="0.2">
      <c r="A15" s="193" t="s">
        <v>216</v>
      </c>
      <c r="B15" s="199" t="s">
        <v>217</v>
      </c>
      <c r="C15" s="113">
        <v>0.64790228359001589</v>
      </c>
      <c r="D15" s="115">
        <v>61</v>
      </c>
      <c r="E15" s="114">
        <v>62</v>
      </c>
      <c r="F15" s="114">
        <v>58</v>
      </c>
      <c r="G15" s="114">
        <v>43</v>
      </c>
      <c r="H15" s="140">
        <v>54</v>
      </c>
      <c r="I15" s="115">
        <v>7</v>
      </c>
      <c r="J15" s="116">
        <v>12.962962962962964</v>
      </c>
    </row>
    <row r="16" spans="1:15" s="287" customFormat="1" ht="24.95" customHeight="1" x14ac:dyDescent="0.2">
      <c r="A16" s="193" t="s">
        <v>218</v>
      </c>
      <c r="B16" s="199" t="s">
        <v>141</v>
      </c>
      <c r="C16" s="113">
        <v>47.519915029208711</v>
      </c>
      <c r="D16" s="115">
        <v>4474</v>
      </c>
      <c r="E16" s="114">
        <v>301</v>
      </c>
      <c r="F16" s="114">
        <v>273</v>
      </c>
      <c r="G16" s="114">
        <v>372</v>
      </c>
      <c r="H16" s="140">
        <v>593</v>
      </c>
      <c r="I16" s="115">
        <v>3881</v>
      </c>
      <c r="J16" s="116" t="s">
        <v>514</v>
      </c>
      <c r="K16" s="110"/>
      <c r="L16" s="110"/>
      <c r="M16" s="110"/>
      <c r="N16" s="110"/>
      <c r="O16" s="110"/>
    </row>
    <row r="17" spans="1:15" s="110" customFormat="1" ht="24.95" customHeight="1" x14ac:dyDescent="0.2">
      <c r="A17" s="193" t="s">
        <v>142</v>
      </c>
      <c r="B17" s="199" t="s">
        <v>220</v>
      </c>
      <c r="C17" s="113">
        <v>0.13807753584705257</v>
      </c>
      <c r="D17" s="115">
        <v>13</v>
      </c>
      <c r="E17" s="114">
        <v>17</v>
      </c>
      <c r="F17" s="114">
        <v>21</v>
      </c>
      <c r="G17" s="114">
        <v>27</v>
      </c>
      <c r="H17" s="140">
        <v>38</v>
      </c>
      <c r="I17" s="115">
        <v>-25</v>
      </c>
      <c r="J17" s="116">
        <v>-65.78947368421052</v>
      </c>
    </row>
    <row r="18" spans="1:15" s="287" customFormat="1" ht="24.95" customHeight="1" x14ac:dyDescent="0.2">
      <c r="A18" s="201" t="s">
        <v>144</v>
      </c>
      <c r="B18" s="202" t="s">
        <v>145</v>
      </c>
      <c r="C18" s="113">
        <v>4.1210833775889535</v>
      </c>
      <c r="D18" s="115">
        <v>388</v>
      </c>
      <c r="E18" s="114">
        <v>373</v>
      </c>
      <c r="F18" s="114">
        <v>412</v>
      </c>
      <c r="G18" s="114">
        <v>368</v>
      </c>
      <c r="H18" s="140">
        <v>385</v>
      </c>
      <c r="I18" s="115">
        <v>3</v>
      </c>
      <c r="J18" s="116">
        <v>0.77922077922077926</v>
      </c>
      <c r="K18" s="110"/>
      <c r="L18" s="110"/>
      <c r="M18" s="110"/>
      <c r="N18" s="110"/>
      <c r="O18" s="110"/>
    </row>
    <row r="19" spans="1:15" s="110" customFormat="1" ht="24.95" customHeight="1" x14ac:dyDescent="0.2">
      <c r="A19" s="193" t="s">
        <v>146</v>
      </c>
      <c r="B19" s="199" t="s">
        <v>147</v>
      </c>
      <c r="C19" s="113">
        <v>12.96866702071163</v>
      </c>
      <c r="D19" s="115">
        <v>1221</v>
      </c>
      <c r="E19" s="114">
        <v>681</v>
      </c>
      <c r="F19" s="114">
        <v>838</v>
      </c>
      <c r="G19" s="114">
        <v>708</v>
      </c>
      <c r="H19" s="140">
        <v>773</v>
      </c>
      <c r="I19" s="115">
        <v>448</v>
      </c>
      <c r="J19" s="116">
        <v>57.956015523932727</v>
      </c>
    </row>
    <row r="20" spans="1:15" s="287" customFormat="1" ht="24.95" customHeight="1" x14ac:dyDescent="0.2">
      <c r="A20" s="193" t="s">
        <v>148</v>
      </c>
      <c r="B20" s="199" t="s">
        <v>149</v>
      </c>
      <c r="C20" s="113">
        <v>1.8481147105682421</v>
      </c>
      <c r="D20" s="115">
        <v>174</v>
      </c>
      <c r="E20" s="114">
        <v>163</v>
      </c>
      <c r="F20" s="114">
        <v>162</v>
      </c>
      <c r="G20" s="114">
        <v>121</v>
      </c>
      <c r="H20" s="140">
        <v>178</v>
      </c>
      <c r="I20" s="115">
        <v>-4</v>
      </c>
      <c r="J20" s="116">
        <v>-2.2471910112359552</v>
      </c>
      <c r="K20" s="110"/>
      <c r="L20" s="110"/>
      <c r="M20" s="110"/>
      <c r="N20" s="110"/>
      <c r="O20" s="110"/>
    </row>
    <row r="21" spans="1:15" s="110" customFormat="1" ht="24.95" customHeight="1" x14ac:dyDescent="0.2">
      <c r="A21" s="201" t="s">
        <v>150</v>
      </c>
      <c r="B21" s="202" t="s">
        <v>151</v>
      </c>
      <c r="C21" s="113">
        <v>2.7509293680297398</v>
      </c>
      <c r="D21" s="115">
        <v>259</v>
      </c>
      <c r="E21" s="114">
        <v>194</v>
      </c>
      <c r="F21" s="114">
        <v>234</v>
      </c>
      <c r="G21" s="114">
        <v>197</v>
      </c>
      <c r="H21" s="140">
        <v>162</v>
      </c>
      <c r="I21" s="115">
        <v>97</v>
      </c>
      <c r="J21" s="116">
        <v>59.876543209876544</v>
      </c>
    </row>
    <row r="22" spans="1:15" s="110" customFormat="1" ht="24.95" customHeight="1" x14ac:dyDescent="0.2">
      <c r="A22" s="201" t="s">
        <v>152</v>
      </c>
      <c r="B22" s="199" t="s">
        <v>153</v>
      </c>
      <c r="C22" s="113">
        <v>1.4126394052044611</v>
      </c>
      <c r="D22" s="115">
        <v>133</v>
      </c>
      <c r="E22" s="114">
        <v>103</v>
      </c>
      <c r="F22" s="114">
        <v>94</v>
      </c>
      <c r="G22" s="114">
        <v>100</v>
      </c>
      <c r="H22" s="140">
        <v>169</v>
      </c>
      <c r="I22" s="115">
        <v>-36</v>
      </c>
      <c r="J22" s="116">
        <v>-21.301775147928993</v>
      </c>
    </row>
    <row r="23" spans="1:15" s="110" customFormat="1" ht="24.95" customHeight="1" x14ac:dyDescent="0.2">
      <c r="A23" s="193" t="s">
        <v>154</v>
      </c>
      <c r="B23" s="199" t="s">
        <v>155</v>
      </c>
      <c r="C23" s="113">
        <v>0.96654275092936803</v>
      </c>
      <c r="D23" s="115">
        <v>91</v>
      </c>
      <c r="E23" s="114">
        <v>48</v>
      </c>
      <c r="F23" s="114">
        <v>57</v>
      </c>
      <c r="G23" s="114">
        <v>56</v>
      </c>
      <c r="H23" s="140">
        <v>63</v>
      </c>
      <c r="I23" s="115">
        <v>28</v>
      </c>
      <c r="J23" s="116">
        <v>44.444444444444443</v>
      </c>
    </row>
    <row r="24" spans="1:15" s="110" customFormat="1" ht="24.95" customHeight="1" x14ac:dyDescent="0.2">
      <c r="A24" s="193" t="s">
        <v>156</v>
      </c>
      <c r="B24" s="199" t="s">
        <v>221</v>
      </c>
      <c r="C24" s="113">
        <v>5.5124800849707913</v>
      </c>
      <c r="D24" s="115">
        <v>519</v>
      </c>
      <c r="E24" s="114">
        <v>336</v>
      </c>
      <c r="F24" s="114">
        <v>378</v>
      </c>
      <c r="G24" s="114">
        <v>362</v>
      </c>
      <c r="H24" s="140">
        <v>456</v>
      </c>
      <c r="I24" s="115">
        <v>63</v>
      </c>
      <c r="J24" s="116">
        <v>13.815789473684211</v>
      </c>
    </row>
    <row r="25" spans="1:15" s="110" customFormat="1" ht="24.95" customHeight="1" x14ac:dyDescent="0.2">
      <c r="A25" s="193" t="s">
        <v>222</v>
      </c>
      <c r="B25" s="204" t="s">
        <v>159</v>
      </c>
      <c r="C25" s="113">
        <v>3.7387148167817315</v>
      </c>
      <c r="D25" s="115">
        <v>352</v>
      </c>
      <c r="E25" s="114">
        <v>286</v>
      </c>
      <c r="F25" s="114">
        <v>290</v>
      </c>
      <c r="G25" s="114">
        <v>215</v>
      </c>
      <c r="H25" s="140">
        <v>325</v>
      </c>
      <c r="I25" s="115">
        <v>27</v>
      </c>
      <c r="J25" s="116">
        <v>8.3076923076923084</v>
      </c>
    </row>
    <row r="26" spans="1:15" s="110" customFormat="1" ht="24.95" customHeight="1" x14ac:dyDescent="0.2">
      <c r="A26" s="201">
        <v>782.78300000000002</v>
      </c>
      <c r="B26" s="203" t="s">
        <v>160</v>
      </c>
      <c r="C26" s="113">
        <v>2.4641529474243229</v>
      </c>
      <c r="D26" s="115">
        <v>232</v>
      </c>
      <c r="E26" s="114">
        <v>222</v>
      </c>
      <c r="F26" s="114">
        <v>287</v>
      </c>
      <c r="G26" s="114">
        <v>249</v>
      </c>
      <c r="H26" s="140">
        <v>260</v>
      </c>
      <c r="I26" s="115">
        <v>-28</v>
      </c>
      <c r="J26" s="116">
        <v>-10.76923076923077</v>
      </c>
    </row>
    <row r="27" spans="1:15" s="110" customFormat="1" ht="24.95" customHeight="1" x14ac:dyDescent="0.2">
      <c r="A27" s="193" t="s">
        <v>161</v>
      </c>
      <c r="B27" s="199" t="s">
        <v>162</v>
      </c>
      <c r="C27" s="113">
        <v>0.6903876792352629</v>
      </c>
      <c r="D27" s="115">
        <v>65</v>
      </c>
      <c r="E27" s="114">
        <v>58</v>
      </c>
      <c r="F27" s="114">
        <v>128</v>
      </c>
      <c r="G27" s="114">
        <v>71</v>
      </c>
      <c r="H27" s="140">
        <v>68</v>
      </c>
      <c r="I27" s="115">
        <v>-3</v>
      </c>
      <c r="J27" s="116">
        <v>-4.4117647058823533</v>
      </c>
    </row>
    <row r="28" spans="1:15" s="110" customFormat="1" ht="24.95" customHeight="1" x14ac:dyDescent="0.2">
      <c r="A28" s="193" t="s">
        <v>163</v>
      </c>
      <c r="B28" s="199" t="s">
        <v>164</v>
      </c>
      <c r="C28" s="113">
        <v>1.2639405204460967</v>
      </c>
      <c r="D28" s="115">
        <v>119</v>
      </c>
      <c r="E28" s="114">
        <v>83</v>
      </c>
      <c r="F28" s="114">
        <v>189</v>
      </c>
      <c r="G28" s="114">
        <v>78</v>
      </c>
      <c r="H28" s="140">
        <v>126</v>
      </c>
      <c r="I28" s="115">
        <v>-7</v>
      </c>
      <c r="J28" s="116">
        <v>-5.5555555555555554</v>
      </c>
    </row>
    <row r="29" spans="1:15" s="110" customFormat="1" ht="24.95" customHeight="1" x14ac:dyDescent="0.2">
      <c r="A29" s="193">
        <v>86</v>
      </c>
      <c r="B29" s="199" t="s">
        <v>165</v>
      </c>
      <c r="C29" s="113">
        <v>3.706850770047796</v>
      </c>
      <c r="D29" s="115">
        <v>349</v>
      </c>
      <c r="E29" s="114">
        <v>244</v>
      </c>
      <c r="F29" s="114">
        <v>293</v>
      </c>
      <c r="G29" s="114">
        <v>233</v>
      </c>
      <c r="H29" s="140">
        <v>267</v>
      </c>
      <c r="I29" s="115">
        <v>82</v>
      </c>
      <c r="J29" s="116">
        <v>30.711610486891384</v>
      </c>
    </row>
    <row r="30" spans="1:15" s="110" customFormat="1" ht="24.95" customHeight="1" x14ac:dyDescent="0.2">
      <c r="A30" s="193">
        <v>87.88</v>
      </c>
      <c r="B30" s="204" t="s">
        <v>166</v>
      </c>
      <c r="C30" s="113">
        <v>6.9038767923526292</v>
      </c>
      <c r="D30" s="115">
        <v>650</v>
      </c>
      <c r="E30" s="114">
        <v>326</v>
      </c>
      <c r="F30" s="114">
        <v>371</v>
      </c>
      <c r="G30" s="114">
        <v>515</v>
      </c>
      <c r="H30" s="140">
        <v>549</v>
      </c>
      <c r="I30" s="115">
        <v>101</v>
      </c>
      <c r="J30" s="116">
        <v>18.397085610200364</v>
      </c>
    </row>
    <row r="31" spans="1:15" s="110" customFormat="1" ht="24.95" customHeight="1" x14ac:dyDescent="0.2">
      <c r="A31" s="193" t="s">
        <v>167</v>
      </c>
      <c r="B31" s="199" t="s">
        <v>168</v>
      </c>
      <c r="C31" s="113">
        <v>1.9224641529474242</v>
      </c>
      <c r="D31" s="115">
        <v>181</v>
      </c>
      <c r="E31" s="114">
        <v>174</v>
      </c>
      <c r="F31" s="114">
        <v>191</v>
      </c>
      <c r="G31" s="114">
        <v>145</v>
      </c>
      <c r="H31" s="140">
        <v>224</v>
      </c>
      <c r="I31" s="115">
        <v>-43</v>
      </c>
      <c r="J31" s="116">
        <v>-19.196428571428573</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0.13807753584705257</v>
      </c>
      <c r="D34" s="115">
        <v>13</v>
      </c>
      <c r="E34" s="114">
        <v>24</v>
      </c>
      <c r="F34" s="114">
        <v>15</v>
      </c>
      <c r="G34" s="114">
        <v>8</v>
      </c>
      <c r="H34" s="140">
        <v>9</v>
      </c>
      <c r="I34" s="115">
        <v>4</v>
      </c>
      <c r="J34" s="116">
        <v>44.444444444444443</v>
      </c>
    </row>
    <row r="35" spans="1:10" s="110" customFormat="1" ht="24.95" customHeight="1" x14ac:dyDescent="0.2">
      <c r="A35" s="292" t="s">
        <v>171</v>
      </c>
      <c r="B35" s="293" t="s">
        <v>172</v>
      </c>
      <c r="C35" s="113">
        <v>53.712161444503451</v>
      </c>
      <c r="D35" s="115">
        <v>5057</v>
      </c>
      <c r="E35" s="114">
        <v>819</v>
      </c>
      <c r="F35" s="114">
        <v>824</v>
      </c>
      <c r="G35" s="114">
        <v>859</v>
      </c>
      <c r="H35" s="140">
        <v>1120</v>
      </c>
      <c r="I35" s="115">
        <v>3937</v>
      </c>
      <c r="J35" s="116" t="s">
        <v>514</v>
      </c>
    </row>
    <row r="36" spans="1:10" s="110" customFormat="1" ht="24.95" customHeight="1" x14ac:dyDescent="0.2">
      <c r="A36" s="294" t="s">
        <v>173</v>
      </c>
      <c r="B36" s="295" t="s">
        <v>174</v>
      </c>
      <c r="C36" s="125">
        <v>46.149761019649496</v>
      </c>
      <c r="D36" s="143">
        <v>4345</v>
      </c>
      <c r="E36" s="144">
        <v>2918</v>
      </c>
      <c r="F36" s="144">
        <v>3512</v>
      </c>
      <c r="G36" s="144">
        <v>3050</v>
      </c>
      <c r="H36" s="145">
        <v>3620</v>
      </c>
      <c r="I36" s="143">
        <v>725</v>
      </c>
      <c r="J36" s="146">
        <v>20.027624309392266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9415</v>
      </c>
      <c r="F11" s="264">
        <v>3761</v>
      </c>
      <c r="G11" s="264">
        <v>4351</v>
      </c>
      <c r="H11" s="264">
        <v>3917</v>
      </c>
      <c r="I11" s="265">
        <v>4749</v>
      </c>
      <c r="J11" s="263">
        <v>4666</v>
      </c>
      <c r="K11" s="266">
        <v>98.252263634449363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12.745618693574084</v>
      </c>
      <c r="E13" s="115">
        <v>1200</v>
      </c>
      <c r="F13" s="114">
        <v>872</v>
      </c>
      <c r="G13" s="114">
        <v>1065</v>
      </c>
      <c r="H13" s="114">
        <v>937</v>
      </c>
      <c r="I13" s="140">
        <v>972</v>
      </c>
      <c r="J13" s="115">
        <v>228</v>
      </c>
      <c r="K13" s="116">
        <v>23.456790123456791</v>
      </c>
    </row>
    <row r="14" spans="1:17" ht="15.95" customHeight="1" x14ac:dyDescent="0.2">
      <c r="A14" s="306" t="s">
        <v>230</v>
      </c>
      <c r="B14" s="307"/>
      <c r="C14" s="308"/>
      <c r="D14" s="113">
        <v>48.890069038767926</v>
      </c>
      <c r="E14" s="115">
        <v>4603</v>
      </c>
      <c r="F14" s="114">
        <v>2213</v>
      </c>
      <c r="G14" s="114">
        <v>2447</v>
      </c>
      <c r="H14" s="114">
        <v>2235</v>
      </c>
      <c r="I14" s="140">
        <v>2682</v>
      </c>
      <c r="J14" s="115">
        <v>1921</v>
      </c>
      <c r="K14" s="116">
        <v>71.625652498135722</v>
      </c>
    </row>
    <row r="15" spans="1:17" ht="15.95" customHeight="1" x14ac:dyDescent="0.2">
      <c r="A15" s="306" t="s">
        <v>231</v>
      </c>
      <c r="B15" s="307"/>
      <c r="C15" s="308"/>
      <c r="D15" s="113">
        <v>16.048858204992033</v>
      </c>
      <c r="E15" s="115">
        <v>1511</v>
      </c>
      <c r="F15" s="114">
        <v>307</v>
      </c>
      <c r="G15" s="114">
        <v>359</v>
      </c>
      <c r="H15" s="114">
        <v>335</v>
      </c>
      <c r="I15" s="140">
        <v>502</v>
      </c>
      <c r="J15" s="115">
        <v>1009</v>
      </c>
      <c r="K15" s="116">
        <v>200.99601593625499</v>
      </c>
    </row>
    <row r="16" spans="1:17" ht="15.95" customHeight="1" x14ac:dyDescent="0.2">
      <c r="A16" s="306" t="s">
        <v>232</v>
      </c>
      <c r="B16" s="307"/>
      <c r="C16" s="308"/>
      <c r="D16" s="113">
        <v>22.113648433351035</v>
      </c>
      <c r="E16" s="115">
        <v>2082</v>
      </c>
      <c r="F16" s="114">
        <v>339</v>
      </c>
      <c r="G16" s="114">
        <v>458</v>
      </c>
      <c r="H16" s="114">
        <v>391</v>
      </c>
      <c r="I16" s="140">
        <v>575</v>
      </c>
      <c r="J16" s="115">
        <v>1507</v>
      </c>
      <c r="K16" s="116" t="s">
        <v>514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0.13807753584705257</v>
      </c>
      <c r="E18" s="115">
        <v>13</v>
      </c>
      <c r="F18" s="114">
        <v>27</v>
      </c>
      <c r="G18" s="114">
        <v>17</v>
      </c>
      <c r="H18" s="114">
        <v>17</v>
      </c>
      <c r="I18" s="140">
        <v>15</v>
      </c>
      <c r="J18" s="115">
        <v>-2</v>
      </c>
      <c r="K18" s="116">
        <v>-13.333333333333334</v>
      </c>
    </row>
    <row r="19" spans="1:11" ht="14.1" customHeight="1" x14ac:dyDescent="0.2">
      <c r="A19" s="306" t="s">
        <v>235</v>
      </c>
      <c r="B19" s="307" t="s">
        <v>236</v>
      </c>
      <c r="C19" s="308"/>
      <c r="D19" s="113">
        <v>5.3106744556558685E-2</v>
      </c>
      <c r="E19" s="115">
        <v>5</v>
      </c>
      <c r="F19" s="114">
        <v>13</v>
      </c>
      <c r="G19" s="114">
        <v>9</v>
      </c>
      <c r="H19" s="114">
        <v>6</v>
      </c>
      <c r="I19" s="140">
        <v>4</v>
      </c>
      <c r="J19" s="115">
        <v>1</v>
      </c>
      <c r="K19" s="116">
        <v>25</v>
      </c>
    </row>
    <row r="20" spans="1:11" ht="14.1" customHeight="1" x14ac:dyDescent="0.2">
      <c r="A20" s="306">
        <v>12</v>
      </c>
      <c r="B20" s="307" t="s">
        <v>237</v>
      </c>
      <c r="C20" s="308"/>
      <c r="D20" s="113">
        <v>0.54168879447689855</v>
      </c>
      <c r="E20" s="115">
        <v>51</v>
      </c>
      <c r="F20" s="114">
        <v>63</v>
      </c>
      <c r="G20" s="114">
        <v>46</v>
      </c>
      <c r="H20" s="114">
        <v>36</v>
      </c>
      <c r="I20" s="140">
        <v>57</v>
      </c>
      <c r="J20" s="115">
        <v>-6</v>
      </c>
      <c r="K20" s="116">
        <v>-10.526315789473685</v>
      </c>
    </row>
    <row r="21" spans="1:11" ht="14.1" customHeight="1" x14ac:dyDescent="0.2">
      <c r="A21" s="306">
        <v>21</v>
      </c>
      <c r="B21" s="307" t="s">
        <v>238</v>
      </c>
      <c r="C21" s="308"/>
      <c r="D21" s="113">
        <v>0.27615507169410514</v>
      </c>
      <c r="E21" s="115">
        <v>26</v>
      </c>
      <c r="F21" s="114">
        <v>12</v>
      </c>
      <c r="G21" s="114">
        <v>17</v>
      </c>
      <c r="H21" s="114">
        <v>29</v>
      </c>
      <c r="I21" s="140">
        <v>49</v>
      </c>
      <c r="J21" s="115">
        <v>-23</v>
      </c>
      <c r="K21" s="116">
        <v>-46.938775510204081</v>
      </c>
    </row>
    <row r="22" spans="1:11" ht="14.1" customHeight="1" x14ac:dyDescent="0.2">
      <c r="A22" s="306">
        <v>22</v>
      </c>
      <c r="B22" s="307" t="s">
        <v>239</v>
      </c>
      <c r="C22" s="308"/>
      <c r="D22" s="113">
        <v>0.21242697822623474</v>
      </c>
      <c r="E22" s="115">
        <v>20</v>
      </c>
      <c r="F22" s="114">
        <v>36</v>
      </c>
      <c r="G22" s="114">
        <v>42</v>
      </c>
      <c r="H22" s="114">
        <v>26</v>
      </c>
      <c r="I22" s="140">
        <v>56</v>
      </c>
      <c r="J22" s="115">
        <v>-36</v>
      </c>
      <c r="K22" s="116">
        <v>-64.285714285714292</v>
      </c>
    </row>
    <row r="23" spans="1:11" ht="14.1" customHeight="1" x14ac:dyDescent="0.2">
      <c r="A23" s="306">
        <v>23</v>
      </c>
      <c r="B23" s="307" t="s">
        <v>240</v>
      </c>
      <c r="C23" s="308"/>
      <c r="D23" s="113">
        <v>0.19118428040361127</v>
      </c>
      <c r="E23" s="115">
        <v>18</v>
      </c>
      <c r="F23" s="114">
        <v>13</v>
      </c>
      <c r="G23" s="114">
        <v>17</v>
      </c>
      <c r="H23" s="114">
        <v>15</v>
      </c>
      <c r="I23" s="140">
        <v>11</v>
      </c>
      <c r="J23" s="115">
        <v>7</v>
      </c>
      <c r="K23" s="116">
        <v>63.636363636363633</v>
      </c>
    </row>
    <row r="24" spans="1:11" ht="14.1" customHeight="1" x14ac:dyDescent="0.2">
      <c r="A24" s="306">
        <v>24</v>
      </c>
      <c r="B24" s="307" t="s">
        <v>241</v>
      </c>
      <c r="C24" s="308"/>
      <c r="D24" s="113">
        <v>2.0286776420605417</v>
      </c>
      <c r="E24" s="115">
        <v>191</v>
      </c>
      <c r="F24" s="114">
        <v>85</v>
      </c>
      <c r="G24" s="114">
        <v>119</v>
      </c>
      <c r="H24" s="114">
        <v>137</v>
      </c>
      <c r="I24" s="140">
        <v>148</v>
      </c>
      <c r="J24" s="115">
        <v>43</v>
      </c>
      <c r="K24" s="116">
        <v>29.054054054054053</v>
      </c>
    </row>
    <row r="25" spans="1:11" ht="14.1" customHeight="1" x14ac:dyDescent="0.2">
      <c r="A25" s="306">
        <v>25</v>
      </c>
      <c r="B25" s="307" t="s">
        <v>242</v>
      </c>
      <c r="C25" s="308"/>
      <c r="D25" s="113">
        <v>10.047796070100903</v>
      </c>
      <c r="E25" s="115">
        <v>946</v>
      </c>
      <c r="F25" s="114">
        <v>130</v>
      </c>
      <c r="G25" s="114">
        <v>101</v>
      </c>
      <c r="H25" s="114">
        <v>130</v>
      </c>
      <c r="I25" s="140">
        <v>203</v>
      </c>
      <c r="J25" s="115">
        <v>743</v>
      </c>
      <c r="K25" s="116" t="s">
        <v>514</v>
      </c>
    </row>
    <row r="26" spans="1:11" ht="14.1" customHeight="1" x14ac:dyDescent="0.2">
      <c r="A26" s="306">
        <v>26</v>
      </c>
      <c r="B26" s="307" t="s">
        <v>243</v>
      </c>
      <c r="C26" s="308"/>
      <c r="D26" s="113">
        <v>6.6171003717472123</v>
      </c>
      <c r="E26" s="115">
        <v>623</v>
      </c>
      <c r="F26" s="114">
        <v>101</v>
      </c>
      <c r="G26" s="114">
        <v>130</v>
      </c>
      <c r="H26" s="114">
        <v>97</v>
      </c>
      <c r="I26" s="140">
        <v>176</v>
      </c>
      <c r="J26" s="115">
        <v>447</v>
      </c>
      <c r="K26" s="116" t="s">
        <v>514</v>
      </c>
    </row>
    <row r="27" spans="1:11" ht="14.1" customHeight="1" x14ac:dyDescent="0.2">
      <c r="A27" s="306">
        <v>27</v>
      </c>
      <c r="B27" s="307" t="s">
        <v>244</v>
      </c>
      <c r="C27" s="308"/>
      <c r="D27" s="113">
        <v>9.6548061603823694</v>
      </c>
      <c r="E27" s="115">
        <v>909</v>
      </c>
      <c r="F27" s="114">
        <v>54</v>
      </c>
      <c r="G27" s="114">
        <v>61</v>
      </c>
      <c r="H27" s="114">
        <v>47</v>
      </c>
      <c r="I27" s="140">
        <v>91</v>
      </c>
      <c r="J27" s="115">
        <v>818</v>
      </c>
      <c r="K27" s="116" t="s">
        <v>514</v>
      </c>
    </row>
    <row r="28" spans="1:11" ht="14.1" customHeight="1" x14ac:dyDescent="0.2">
      <c r="A28" s="306">
        <v>28</v>
      </c>
      <c r="B28" s="307" t="s">
        <v>245</v>
      </c>
      <c r="C28" s="308"/>
      <c r="D28" s="113">
        <v>8.4970791290493897E-2</v>
      </c>
      <c r="E28" s="115">
        <v>8</v>
      </c>
      <c r="F28" s="114">
        <v>22</v>
      </c>
      <c r="G28" s="114">
        <v>15</v>
      </c>
      <c r="H28" s="114">
        <v>6</v>
      </c>
      <c r="I28" s="140">
        <v>49</v>
      </c>
      <c r="J28" s="115">
        <v>-41</v>
      </c>
      <c r="K28" s="116">
        <v>-83.673469387755105</v>
      </c>
    </row>
    <row r="29" spans="1:11" ht="14.1" customHeight="1" x14ac:dyDescent="0.2">
      <c r="A29" s="306">
        <v>29</v>
      </c>
      <c r="B29" s="307" t="s">
        <v>246</v>
      </c>
      <c r="C29" s="308"/>
      <c r="D29" s="113">
        <v>1.3170472650026552</v>
      </c>
      <c r="E29" s="115">
        <v>124</v>
      </c>
      <c r="F29" s="114">
        <v>84</v>
      </c>
      <c r="G29" s="114">
        <v>105</v>
      </c>
      <c r="H29" s="114">
        <v>95</v>
      </c>
      <c r="I29" s="140">
        <v>100</v>
      </c>
      <c r="J29" s="115">
        <v>24</v>
      </c>
      <c r="K29" s="116">
        <v>24</v>
      </c>
    </row>
    <row r="30" spans="1:11" ht="14.1" customHeight="1" x14ac:dyDescent="0.2">
      <c r="A30" s="306" t="s">
        <v>247</v>
      </c>
      <c r="B30" s="307" t="s">
        <v>248</v>
      </c>
      <c r="C30" s="308"/>
      <c r="D30" s="113">
        <v>0.26553372278279341</v>
      </c>
      <c r="E30" s="115">
        <v>25</v>
      </c>
      <c r="F30" s="114">
        <v>25</v>
      </c>
      <c r="G30" s="114">
        <v>25</v>
      </c>
      <c r="H30" s="114">
        <v>22</v>
      </c>
      <c r="I30" s="140" t="s">
        <v>513</v>
      </c>
      <c r="J30" s="115" t="s">
        <v>513</v>
      </c>
      <c r="K30" s="116" t="s">
        <v>513</v>
      </c>
    </row>
    <row r="31" spans="1:11" ht="14.1" customHeight="1" x14ac:dyDescent="0.2">
      <c r="A31" s="306" t="s">
        <v>249</v>
      </c>
      <c r="B31" s="307" t="s">
        <v>250</v>
      </c>
      <c r="C31" s="308"/>
      <c r="D31" s="113">
        <v>1.0515135422198618</v>
      </c>
      <c r="E31" s="115">
        <v>99</v>
      </c>
      <c r="F31" s="114">
        <v>56</v>
      </c>
      <c r="G31" s="114">
        <v>80</v>
      </c>
      <c r="H31" s="114">
        <v>73</v>
      </c>
      <c r="I31" s="140">
        <v>88</v>
      </c>
      <c r="J31" s="115">
        <v>11</v>
      </c>
      <c r="K31" s="116">
        <v>12.5</v>
      </c>
    </row>
    <row r="32" spans="1:11" ht="14.1" customHeight="1" x14ac:dyDescent="0.2">
      <c r="A32" s="306">
        <v>31</v>
      </c>
      <c r="B32" s="307" t="s">
        <v>251</v>
      </c>
      <c r="C32" s="308"/>
      <c r="D32" s="113">
        <v>0.21242697822623474</v>
      </c>
      <c r="E32" s="115">
        <v>20</v>
      </c>
      <c r="F32" s="114">
        <v>23</v>
      </c>
      <c r="G32" s="114">
        <v>29</v>
      </c>
      <c r="H32" s="114">
        <v>22</v>
      </c>
      <c r="I32" s="140">
        <v>29</v>
      </c>
      <c r="J32" s="115">
        <v>-9</v>
      </c>
      <c r="K32" s="116">
        <v>-31.03448275862069</v>
      </c>
    </row>
    <row r="33" spans="1:11" ht="14.1" customHeight="1" x14ac:dyDescent="0.2">
      <c r="A33" s="306">
        <v>32</v>
      </c>
      <c r="B33" s="307" t="s">
        <v>252</v>
      </c>
      <c r="C33" s="308"/>
      <c r="D33" s="113">
        <v>2.0392989909718535</v>
      </c>
      <c r="E33" s="115">
        <v>192</v>
      </c>
      <c r="F33" s="114">
        <v>217</v>
      </c>
      <c r="G33" s="114">
        <v>195</v>
      </c>
      <c r="H33" s="114">
        <v>167</v>
      </c>
      <c r="I33" s="140">
        <v>132</v>
      </c>
      <c r="J33" s="115">
        <v>60</v>
      </c>
      <c r="K33" s="116">
        <v>45.454545454545453</v>
      </c>
    </row>
    <row r="34" spans="1:11" ht="14.1" customHeight="1" x14ac:dyDescent="0.2">
      <c r="A34" s="306">
        <v>33</v>
      </c>
      <c r="B34" s="307" t="s">
        <v>253</v>
      </c>
      <c r="C34" s="308"/>
      <c r="D34" s="113">
        <v>0.81784386617100369</v>
      </c>
      <c r="E34" s="115">
        <v>77</v>
      </c>
      <c r="F34" s="114">
        <v>85</v>
      </c>
      <c r="G34" s="114">
        <v>76</v>
      </c>
      <c r="H34" s="114">
        <v>73</v>
      </c>
      <c r="I34" s="140">
        <v>78</v>
      </c>
      <c r="J34" s="115">
        <v>-1</v>
      </c>
      <c r="K34" s="116">
        <v>-1.2820512820512822</v>
      </c>
    </row>
    <row r="35" spans="1:11" ht="14.1" customHeight="1" x14ac:dyDescent="0.2">
      <c r="A35" s="306">
        <v>34</v>
      </c>
      <c r="B35" s="307" t="s">
        <v>254</v>
      </c>
      <c r="C35" s="308"/>
      <c r="D35" s="113">
        <v>1.2214551248008496</v>
      </c>
      <c r="E35" s="115">
        <v>115</v>
      </c>
      <c r="F35" s="114">
        <v>70</v>
      </c>
      <c r="G35" s="114">
        <v>84</v>
      </c>
      <c r="H35" s="114">
        <v>88</v>
      </c>
      <c r="I35" s="140">
        <v>94</v>
      </c>
      <c r="J35" s="115">
        <v>21</v>
      </c>
      <c r="K35" s="116">
        <v>22.340425531914892</v>
      </c>
    </row>
    <row r="36" spans="1:11" ht="14.1" customHeight="1" x14ac:dyDescent="0.2">
      <c r="A36" s="306">
        <v>41</v>
      </c>
      <c r="B36" s="307" t="s">
        <v>255</v>
      </c>
      <c r="C36" s="308"/>
      <c r="D36" s="113">
        <v>0.46733935209771643</v>
      </c>
      <c r="E36" s="115">
        <v>44</v>
      </c>
      <c r="F36" s="114">
        <v>20</v>
      </c>
      <c r="G36" s="114">
        <v>27</v>
      </c>
      <c r="H36" s="114">
        <v>28</v>
      </c>
      <c r="I36" s="140">
        <v>36</v>
      </c>
      <c r="J36" s="115">
        <v>8</v>
      </c>
      <c r="K36" s="116">
        <v>22.222222222222221</v>
      </c>
    </row>
    <row r="37" spans="1:11" ht="14.1" customHeight="1" x14ac:dyDescent="0.2">
      <c r="A37" s="306">
        <v>42</v>
      </c>
      <c r="B37" s="307" t="s">
        <v>256</v>
      </c>
      <c r="C37" s="308"/>
      <c r="D37" s="113">
        <v>3.1864046733935211E-2</v>
      </c>
      <c r="E37" s="115">
        <v>3</v>
      </c>
      <c r="F37" s="114" t="s">
        <v>513</v>
      </c>
      <c r="G37" s="114">
        <v>4</v>
      </c>
      <c r="H37" s="114">
        <v>4</v>
      </c>
      <c r="I37" s="140">
        <v>30</v>
      </c>
      <c r="J37" s="115">
        <v>-27</v>
      </c>
      <c r="K37" s="116">
        <v>-90</v>
      </c>
    </row>
    <row r="38" spans="1:11" ht="14.1" customHeight="1" x14ac:dyDescent="0.2">
      <c r="A38" s="306">
        <v>43</v>
      </c>
      <c r="B38" s="307" t="s">
        <v>257</v>
      </c>
      <c r="C38" s="308"/>
      <c r="D38" s="113">
        <v>4.152947424322889</v>
      </c>
      <c r="E38" s="115">
        <v>391</v>
      </c>
      <c r="F38" s="114">
        <v>56</v>
      </c>
      <c r="G38" s="114">
        <v>75</v>
      </c>
      <c r="H38" s="114">
        <v>78</v>
      </c>
      <c r="I38" s="140">
        <v>112</v>
      </c>
      <c r="J38" s="115">
        <v>279</v>
      </c>
      <c r="K38" s="116">
        <v>249.10714285714286</v>
      </c>
    </row>
    <row r="39" spans="1:11" ht="14.1" customHeight="1" x14ac:dyDescent="0.2">
      <c r="A39" s="306">
        <v>51</v>
      </c>
      <c r="B39" s="307" t="s">
        <v>258</v>
      </c>
      <c r="C39" s="308"/>
      <c r="D39" s="113">
        <v>4.3866171003717476</v>
      </c>
      <c r="E39" s="115">
        <v>413</v>
      </c>
      <c r="F39" s="114">
        <v>257</v>
      </c>
      <c r="G39" s="114">
        <v>362</v>
      </c>
      <c r="H39" s="114">
        <v>267</v>
      </c>
      <c r="I39" s="140">
        <v>308</v>
      </c>
      <c r="J39" s="115">
        <v>105</v>
      </c>
      <c r="K39" s="116">
        <v>34.090909090909093</v>
      </c>
    </row>
    <row r="40" spans="1:11" ht="14.1" customHeight="1" x14ac:dyDescent="0.2">
      <c r="A40" s="306" t="s">
        <v>259</v>
      </c>
      <c r="B40" s="307" t="s">
        <v>260</v>
      </c>
      <c r="C40" s="308"/>
      <c r="D40" s="113">
        <v>3.5581518852894316</v>
      </c>
      <c r="E40" s="115">
        <v>335</v>
      </c>
      <c r="F40" s="114">
        <v>237</v>
      </c>
      <c r="G40" s="114">
        <v>340</v>
      </c>
      <c r="H40" s="114">
        <v>246</v>
      </c>
      <c r="I40" s="140">
        <v>274</v>
      </c>
      <c r="J40" s="115">
        <v>61</v>
      </c>
      <c r="K40" s="116">
        <v>22.262773722627738</v>
      </c>
    </row>
    <row r="41" spans="1:11" ht="14.1" customHeight="1" x14ac:dyDescent="0.2">
      <c r="A41" s="306"/>
      <c r="B41" s="307" t="s">
        <v>261</v>
      </c>
      <c r="C41" s="308"/>
      <c r="D41" s="113">
        <v>3.3032395114179502</v>
      </c>
      <c r="E41" s="115">
        <v>311</v>
      </c>
      <c r="F41" s="114">
        <v>221</v>
      </c>
      <c r="G41" s="114">
        <v>283</v>
      </c>
      <c r="H41" s="114">
        <v>211</v>
      </c>
      <c r="I41" s="140">
        <v>238</v>
      </c>
      <c r="J41" s="115">
        <v>73</v>
      </c>
      <c r="K41" s="116">
        <v>30.672268907563026</v>
      </c>
    </row>
    <row r="42" spans="1:11" ht="14.1" customHeight="1" x14ac:dyDescent="0.2">
      <c r="A42" s="306">
        <v>52</v>
      </c>
      <c r="B42" s="307" t="s">
        <v>262</v>
      </c>
      <c r="C42" s="308"/>
      <c r="D42" s="113">
        <v>1.3276686139139671</v>
      </c>
      <c r="E42" s="115">
        <v>125</v>
      </c>
      <c r="F42" s="114">
        <v>147</v>
      </c>
      <c r="G42" s="114">
        <v>87</v>
      </c>
      <c r="H42" s="114">
        <v>108</v>
      </c>
      <c r="I42" s="140">
        <v>152</v>
      </c>
      <c r="J42" s="115">
        <v>-27</v>
      </c>
      <c r="K42" s="116">
        <v>-17.763157894736842</v>
      </c>
    </row>
    <row r="43" spans="1:11" ht="14.1" customHeight="1" x14ac:dyDescent="0.2">
      <c r="A43" s="306" t="s">
        <v>263</v>
      </c>
      <c r="B43" s="307" t="s">
        <v>264</v>
      </c>
      <c r="C43" s="308"/>
      <c r="D43" s="113">
        <v>1.210833775889538</v>
      </c>
      <c r="E43" s="115">
        <v>114</v>
      </c>
      <c r="F43" s="114">
        <v>127</v>
      </c>
      <c r="G43" s="114">
        <v>79</v>
      </c>
      <c r="H43" s="114">
        <v>93</v>
      </c>
      <c r="I43" s="140">
        <v>136</v>
      </c>
      <c r="J43" s="115">
        <v>-22</v>
      </c>
      <c r="K43" s="116">
        <v>-16.176470588235293</v>
      </c>
    </row>
    <row r="44" spans="1:11" ht="14.1" customHeight="1" x14ac:dyDescent="0.2">
      <c r="A44" s="306">
        <v>53</v>
      </c>
      <c r="B44" s="307" t="s">
        <v>265</v>
      </c>
      <c r="C44" s="308"/>
      <c r="D44" s="113">
        <v>1.2002124269782262</v>
      </c>
      <c r="E44" s="115">
        <v>113</v>
      </c>
      <c r="F44" s="114">
        <v>75</v>
      </c>
      <c r="G44" s="114">
        <v>59</v>
      </c>
      <c r="H44" s="114">
        <v>45</v>
      </c>
      <c r="I44" s="140">
        <v>84</v>
      </c>
      <c r="J44" s="115">
        <v>29</v>
      </c>
      <c r="K44" s="116">
        <v>34.523809523809526</v>
      </c>
    </row>
    <row r="45" spans="1:11" ht="14.1" customHeight="1" x14ac:dyDescent="0.2">
      <c r="A45" s="306" t="s">
        <v>266</v>
      </c>
      <c r="B45" s="307" t="s">
        <v>267</v>
      </c>
      <c r="C45" s="308"/>
      <c r="D45" s="113">
        <v>1.1895910780669146</v>
      </c>
      <c r="E45" s="115">
        <v>112</v>
      </c>
      <c r="F45" s="114">
        <v>75</v>
      </c>
      <c r="G45" s="114">
        <v>58</v>
      </c>
      <c r="H45" s="114">
        <v>44</v>
      </c>
      <c r="I45" s="140">
        <v>83</v>
      </c>
      <c r="J45" s="115">
        <v>29</v>
      </c>
      <c r="K45" s="116">
        <v>34.939759036144579</v>
      </c>
    </row>
    <row r="46" spans="1:11" ht="14.1" customHeight="1" x14ac:dyDescent="0.2">
      <c r="A46" s="306">
        <v>54</v>
      </c>
      <c r="B46" s="307" t="s">
        <v>268</v>
      </c>
      <c r="C46" s="308"/>
      <c r="D46" s="113">
        <v>1.6144450345193839</v>
      </c>
      <c r="E46" s="115">
        <v>152</v>
      </c>
      <c r="F46" s="114">
        <v>129</v>
      </c>
      <c r="G46" s="114">
        <v>151</v>
      </c>
      <c r="H46" s="114">
        <v>126</v>
      </c>
      <c r="I46" s="140">
        <v>160</v>
      </c>
      <c r="J46" s="115">
        <v>-8</v>
      </c>
      <c r="K46" s="116">
        <v>-5</v>
      </c>
    </row>
    <row r="47" spans="1:11" ht="14.1" customHeight="1" x14ac:dyDescent="0.2">
      <c r="A47" s="306">
        <v>61</v>
      </c>
      <c r="B47" s="307" t="s">
        <v>269</v>
      </c>
      <c r="C47" s="308"/>
      <c r="D47" s="113">
        <v>4.8539564524694638</v>
      </c>
      <c r="E47" s="115">
        <v>457</v>
      </c>
      <c r="F47" s="114">
        <v>57</v>
      </c>
      <c r="G47" s="114">
        <v>98</v>
      </c>
      <c r="H47" s="114">
        <v>105</v>
      </c>
      <c r="I47" s="140">
        <v>143</v>
      </c>
      <c r="J47" s="115">
        <v>314</v>
      </c>
      <c r="K47" s="116">
        <v>219.58041958041957</v>
      </c>
    </row>
    <row r="48" spans="1:11" ht="14.1" customHeight="1" x14ac:dyDescent="0.2">
      <c r="A48" s="306">
        <v>62</v>
      </c>
      <c r="B48" s="307" t="s">
        <v>270</v>
      </c>
      <c r="C48" s="308"/>
      <c r="D48" s="113">
        <v>7.89166224110462</v>
      </c>
      <c r="E48" s="115">
        <v>743</v>
      </c>
      <c r="F48" s="114">
        <v>370</v>
      </c>
      <c r="G48" s="114">
        <v>435</v>
      </c>
      <c r="H48" s="114">
        <v>353</v>
      </c>
      <c r="I48" s="140">
        <v>398</v>
      </c>
      <c r="J48" s="115">
        <v>345</v>
      </c>
      <c r="K48" s="116">
        <v>86.683417085427138</v>
      </c>
    </row>
    <row r="49" spans="1:11" ht="14.1" customHeight="1" x14ac:dyDescent="0.2">
      <c r="A49" s="306">
        <v>63</v>
      </c>
      <c r="B49" s="307" t="s">
        <v>271</v>
      </c>
      <c r="C49" s="308"/>
      <c r="D49" s="113">
        <v>3.0589484864577803</v>
      </c>
      <c r="E49" s="115">
        <v>288</v>
      </c>
      <c r="F49" s="114">
        <v>184</v>
      </c>
      <c r="G49" s="114">
        <v>220</v>
      </c>
      <c r="H49" s="114">
        <v>160</v>
      </c>
      <c r="I49" s="140">
        <v>154</v>
      </c>
      <c r="J49" s="115">
        <v>134</v>
      </c>
      <c r="K49" s="116">
        <v>87.012987012987011</v>
      </c>
    </row>
    <row r="50" spans="1:11" ht="14.1" customHeight="1" x14ac:dyDescent="0.2">
      <c r="A50" s="306" t="s">
        <v>272</v>
      </c>
      <c r="B50" s="307" t="s">
        <v>273</v>
      </c>
      <c r="C50" s="308"/>
      <c r="D50" s="113">
        <v>0.29739776951672864</v>
      </c>
      <c r="E50" s="115">
        <v>28</v>
      </c>
      <c r="F50" s="114">
        <v>6</v>
      </c>
      <c r="G50" s="114">
        <v>25</v>
      </c>
      <c r="H50" s="114">
        <v>10</v>
      </c>
      <c r="I50" s="140">
        <v>17</v>
      </c>
      <c r="J50" s="115">
        <v>11</v>
      </c>
      <c r="K50" s="116">
        <v>64.705882352941174</v>
      </c>
    </row>
    <row r="51" spans="1:11" ht="14.1" customHeight="1" x14ac:dyDescent="0.2">
      <c r="A51" s="306" t="s">
        <v>274</v>
      </c>
      <c r="B51" s="307" t="s">
        <v>275</v>
      </c>
      <c r="C51" s="308"/>
      <c r="D51" s="113">
        <v>2.6553372278279341</v>
      </c>
      <c r="E51" s="115">
        <v>250</v>
      </c>
      <c r="F51" s="114">
        <v>167</v>
      </c>
      <c r="G51" s="114">
        <v>186</v>
      </c>
      <c r="H51" s="114">
        <v>140</v>
      </c>
      <c r="I51" s="140">
        <v>122</v>
      </c>
      <c r="J51" s="115">
        <v>128</v>
      </c>
      <c r="K51" s="116">
        <v>104.91803278688525</v>
      </c>
    </row>
    <row r="52" spans="1:11" ht="14.1" customHeight="1" x14ac:dyDescent="0.2">
      <c r="A52" s="306">
        <v>71</v>
      </c>
      <c r="B52" s="307" t="s">
        <v>276</v>
      </c>
      <c r="C52" s="308"/>
      <c r="D52" s="113">
        <v>16.112586298459906</v>
      </c>
      <c r="E52" s="115">
        <v>1517</v>
      </c>
      <c r="F52" s="114">
        <v>458</v>
      </c>
      <c r="G52" s="114">
        <v>501</v>
      </c>
      <c r="H52" s="114">
        <v>506</v>
      </c>
      <c r="I52" s="140">
        <v>647</v>
      </c>
      <c r="J52" s="115">
        <v>870</v>
      </c>
      <c r="K52" s="116">
        <v>134.46676970633695</v>
      </c>
    </row>
    <row r="53" spans="1:11" ht="14.1" customHeight="1" x14ac:dyDescent="0.2">
      <c r="A53" s="306" t="s">
        <v>277</v>
      </c>
      <c r="B53" s="307" t="s">
        <v>278</v>
      </c>
      <c r="C53" s="308"/>
      <c r="D53" s="113">
        <v>9.7822623473181096</v>
      </c>
      <c r="E53" s="115">
        <v>921</v>
      </c>
      <c r="F53" s="114">
        <v>188</v>
      </c>
      <c r="G53" s="114">
        <v>180</v>
      </c>
      <c r="H53" s="114">
        <v>200</v>
      </c>
      <c r="I53" s="140">
        <v>247</v>
      </c>
      <c r="J53" s="115">
        <v>674</v>
      </c>
      <c r="K53" s="116" t="s">
        <v>514</v>
      </c>
    </row>
    <row r="54" spans="1:11" ht="14.1" customHeight="1" x14ac:dyDescent="0.2">
      <c r="A54" s="306" t="s">
        <v>279</v>
      </c>
      <c r="B54" s="307" t="s">
        <v>280</v>
      </c>
      <c r="C54" s="308"/>
      <c r="D54" s="113">
        <v>5.0663834306956987</v>
      </c>
      <c r="E54" s="115">
        <v>477</v>
      </c>
      <c r="F54" s="114">
        <v>233</v>
      </c>
      <c r="G54" s="114">
        <v>267</v>
      </c>
      <c r="H54" s="114">
        <v>250</v>
      </c>
      <c r="I54" s="140">
        <v>331</v>
      </c>
      <c r="J54" s="115">
        <v>146</v>
      </c>
      <c r="K54" s="116">
        <v>44.108761329305139</v>
      </c>
    </row>
    <row r="55" spans="1:11" ht="14.1" customHeight="1" x14ac:dyDescent="0.2">
      <c r="A55" s="306">
        <v>72</v>
      </c>
      <c r="B55" s="307" t="s">
        <v>281</v>
      </c>
      <c r="C55" s="308"/>
      <c r="D55" s="113">
        <v>2.7084439723844929</v>
      </c>
      <c r="E55" s="115">
        <v>255</v>
      </c>
      <c r="F55" s="114">
        <v>86</v>
      </c>
      <c r="G55" s="114">
        <v>86</v>
      </c>
      <c r="H55" s="114">
        <v>107</v>
      </c>
      <c r="I55" s="140">
        <v>97</v>
      </c>
      <c r="J55" s="115">
        <v>158</v>
      </c>
      <c r="K55" s="116">
        <v>162.88659793814432</v>
      </c>
    </row>
    <row r="56" spans="1:11" ht="14.1" customHeight="1" x14ac:dyDescent="0.2">
      <c r="A56" s="306" t="s">
        <v>282</v>
      </c>
      <c r="B56" s="307" t="s">
        <v>283</v>
      </c>
      <c r="C56" s="308"/>
      <c r="D56" s="113">
        <v>0.9984067976633032</v>
      </c>
      <c r="E56" s="115">
        <v>94</v>
      </c>
      <c r="F56" s="114">
        <v>43</v>
      </c>
      <c r="G56" s="114">
        <v>43</v>
      </c>
      <c r="H56" s="114">
        <v>43</v>
      </c>
      <c r="I56" s="140">
        <v>54</v>
      </c>
      <c r="J56" s="115">
        <v>40</v>
      </c>
      <c r="K56" s="116">
        <v>74.074074074074076</v>
      </c>
    </row>
    <row r="57" spans="1:11" ht="14.1" customHeight="1" x14ac:dyDescent="0.2">
      <c r="A57" s="306" t="s">
        <v>284</v>
      </c>
      <c r="B57" s="307" t="s">
        <v>285</v>
      </c>
      <c r="C57" s="308"/>
      <c r="D57" s="113">
        <v>1.1683483802442911</v>
      </c>
      <c r="E57" s="115">
        <v>110</v>
      </c>
      <c r="F57" s="114">
        <v>27</v>
      </c>
      <c r="G57" s="114">
        <v>29</v>
      </c>
      <c r="H57" s="114">
        <v>44</v>
      </c>
      <c r="I57" s="140">
        <v>32</v>
      </c>
      <c r="J57" s="115">
        <v>78</v>
      </c>
      <c r="K57" s="116">
        <v>243.75</v>
      </c>
    </row>
    <row r="58" spans="1:11" ht="14.1" customHeight="1" x14ac:dyDescent="0.2">
      <c r="A58" s="306">
        <v>73</v>
      </c>
      <c r="B58" s="307" t="s">
        <v>286</v>
      </c>
      <c r="C58" s="308"/>
      <c r="D58" s="113">
        <v>1.0939989378651089</v>
      </c>
      <c r="E58" s="115">
        <v>103</v>
      </c>
      <c r="F58" s="114">
        <v>46</v>
      </c>
      <c r="G58" s="114">
        <v>72</v>
      </c>
      <c r="H58" s="114">
        <v>43</v>
      </c>
      <c r="I58" s="140">
        <v>70</v>
      </c>
      <c r="J58" s="115">
        <v>33</v>
      </c>
      <c r="K58" s="116">
        <v>47.142857142857146</v>
      </c>
    </row>
    <row r="59" spans="1:11" ht="14.1" customHeight="1" x14ac:dyDescent="0.2">
      <c r="A59" s="306" t="s">
        <v>287</v>
      </c>
      <c r="B59" s="307" t="s">
        <v>288</v>
      </c>
      <c r="C59" s="308"/>
      <c r="D59" s="113">
        <v>0.605416887944769</v>
      </c>
      <c r="E59" s="115">
        <v>57</v>
      </c>
      <c r="F59" s="114">
        <v>26</v>
      </c>
      <c r="G59" s="114">
        <v>48</v>
      </c>
      <c r="H59" s="114">
        <v>27</v>
      </c>
      <c r="I59" s="140">
        <v>56</v>
      </c>
      <c r="J59" s="115">
        <v>1</v>
      </c>
      <c r="K59" s="116">
        <v>1.7857142857142858</v>
      </c>
    </row>
    <row r="60" spans="1:11" ht="14.1" customHeight="1" x14ac:dyDescent="0.2">
      <c r="A60" s="306">
        <v>81</v>
      </c>
      <c r="B60" s="307" t="s">
        <v>289</v>
      </c>
      <c r="C60" s="308"/>
      <c r="D60" s="113">
        <v>4.7583643122676582</v>
      </c>
      <c r="E60" s="115">
        <v>448</v>
      </c>
      <c r="F60" s="114">
        <v>306</v>
      </c>
      <c r="G60" s="114">
        <v>320</v>
      </c>
      <c r="H60" s="114">
        <v>316</v>
      </c>
      <c r="I60" s="140">
        <v>296</v>
      </c>
      <c r="J60" s="115">
        <v>152</v>
      </c>
      <c r="K60" s="116">
        <v>51.351351351351354</v>
      </c>
    </row>
    <row r="61" spans="1:11" ht="14.1" customHeight="1" x14ac:dyDescent="0.2">
      <c r="A61" s="306" t="s">
        <v>290</v>
      </c>
      <c r="B61" s="307" t="s">
        <v>291</v>
      </c>
      <c r="C61" s="308"/>
      <c r="D61" s="113">
        <v>1.5082315454062667</v>
      </c>
      <c r="E61" s="115">
        <v>142</v>
      </c>
      <c r="F61" s="114">
        <v>75</v>
      </c>
      <c r="G61" s="114">
        <v>107</v>
      </c>
      <c r="H61" s="114">
        <v>103</v>
      </c>
      <c r="I61" s="140">
        <v>95</v>
      </c>
      <c r="J61" s="115">
        <v>47</v>
      </c>
      <c r="K61" s="116">
        <v>49.473684210526315</v>
      </c>
    </row>
    <row r="62" spans="1:11" ht="14.1" customHeight="1" x14ac:dyDescent="0.2">
      <c r="A62" s="306" t="s">
        <v>292</v>
      </c>
      <c r="B62" s="307" t="s">
        <v>293</v>
      </c>
      <c r="C62" s="308"/>
      <c r="D62" s="113">
        <v>1.9330855018587361</v>
      </c>
      <c r="E62" s="115">
        <v>182</v>
      </c>
      <c r="F62" s="114">
        <v>160</v>
      </c>
      <c r="G62" s="114">
        <v>143</v>
      </c>
      <c r="H62" s="114">
        <v>151</v>
      </c>
      <c r="I62" s="140">
        <v>109</v>
      </c>
      <c r="J62" s="115">
        <v>73</v>
      </c>
      <c r="K62" s="116">
        <v>66.972477064220186</v>
      </c>
    </row>
    <row r="63" spans="1:11" ht="14.1" customHeight="1" x14ac:dyDescent="0.2">
      <c r="A63" s="306"/>
      <c r="B63" s="307" t="s">
        <v>294</v>
      </c>
      <c r="C63" s="308"/>
      <c r="D63" s="113">
        <v>1.816250663834307</v>
      </c>
      <c r="E63" s="115">
        <v>171</v>
      </c>
      <c r="F63" s="114">
        <v>139</v>
      </c>
      <c r="G63" s="114">
        <v>129</v>
      </c>
      <c r="H63" s="114">
        <v>135</v>
      </c>
      <c r="I63" s="140">
        <v>102</v>
      </c>
      <c r="J63" s="115">
        <v>69</v>
      </c>
      <c r="K63" s="116">
        <v>67.647058823529406</v>
      </c>
    </row>
    <row r="64" spans="1:11" ht="14.1" customHeight="1" x14ac:dyDescent="0.2">
      <c r="A64" s="306" t="s">
        <v>295</v>
      </c>
      <c r="B64" s="307" t="s">
        <v>296</v>
      </c>
      <c r="C64" s="308"/>
      <c r="D64" s="113">
        <v>0.54168879447689855</v>
      </c>
      <c r="E64" s="115">
        <v>51</v>
      </c>
      <c r="F64" s="114">
        <v>28</v>
      </c>
      <c r="G64" s="114">
        <v>17</v>
      </c>
      <c r="H64" s="114">
        <v>24</v>
      </c>
      <c r="I64" s="140">
        <v>38</v>
      </c>
      <c r="J64" s="115">
        <v>13</v>
      </c>
      <c r="K64" s="116">
        <v>34.210526315789473</v>
      </c>
    </row>
    <row r="65" spans="1:11" ht="14.1" customHeight="1" x14ac:dyDescent="0.2">
      <c r="A65" s="306" t="s">
        <v>297</v>
      </c>
      <c r="B65" s="307" t="s">
        <v>298</v>
      </c>
      <c r="C65" s="308"/>
      <c r="D65" s="113">
        <v>0.5204460966542751</v>
      </c>
      <c r="E65" s="115">
        <v>49</v>
      </c>
      <c r="F65" s="114">
        <v>25</v>
      </c>
      <c r="G65" s="114">
        <v>21</v>
      </c>
      <c r="H65" s="114">
        <v>26</v>
      </c>
      <c r="I65" s="140">
        <v>30</v>
      </c>
      <c r="J65" s="115">
        <v>19</v>
      </c>
      <c r="K65" s="116">
        <v>63.333333333333336</v>
      </c>
    </row>
    <row r="66" spans="1:11" ht="14.1" customHeight="1" x14ac:dyDescent="0.2">
      <c r="A66" s="306">
        <v>82</v>
      </c>
      <c r="B66" s="307" t="s">
        <v>299</v>
      </c>
      <c r="C66" s="308"/>
      <c r="D66" s="113">
        <v>3.0483271375464684</v>
      </c>
      <c r="E66" s="115">
        <v>287</v>
      </c>
      <c r="F66" s="114">
        <v>179</v>
      </c>
      <c r="G66" s="114">
        <v>160</v>
      </c>
      <c r="H66" s="114">
        <v>302</v>
      </c>
      <c r="I66" s="140">
        <v>242</v>
      </c>
      <c r="J66" s="115">
        <v>45</v>
      </c>
      <c r="K66" s="116">
        <v>18.595041322314049</v>
      </c>
    </row>
    <row r="67" spans="1:11" ht="14.1" customHeight="1" x14ac:dyDescent="0.2">
      <c r="A67" s="306" t="s">
        <v>300</v>
      </c>
      <c r="B67" s="307" t="s">
        <v>301</v>
      </c>
      <c r="C67" s="308"/>
      <c r="D67" s="113">
        <v>2.3898035050451409</v>
      </c>
      <c r="E67" s="115">
        <v>225</v>
      </c>
      <c r="F67" s="114">
        <v>124</v>
      </c>
      <c r="G67" s="114">
        <v>92</v>
      </c>
      <c r="H67" s="114">
        <v>257</v>
      </c>
      <c r="I67" s="140">
        <v>183</v>
      </c>
      <c r="J67" s="115">
        <v>42</v>
      </c>
      <c r="K67" s="116">
        <v>22.950819672131146</v>
      </c>
    </row>
    <row r="68" spans="1:11" ht="14.1" customHeight="1" x14ac:dyDescent="0.2">
      <c r="A68" s="306" t="s">
        <v>302</v>
      </c>
      <c r="B68" s="307" t="s">
        <v>303</v>
      </c>
      <c r="C68" s="308"/>
      <c r="D68" s="113">
        <v>0.43547530536378121</v>
      </c>
      <c r="E68" s="115">
        <v>41</v>
      </c>
      <c r="F68" s="114">
        <v>43</v>
      </c>
      <c r="G68" s="114">
        <v>47</v>
      </c>
      <c r="H68" s="114">
        <v>29</v>
      </c>
      <c r="I68" s="140">
        <v>38</v>
      </c>
      <c r="J68" s="115">
        <v>3</v>
      </c>
      <c r="K68" s="116">
        <v>7.8947368421052628</v>
      </c>
    </row>
    <row r="69" spans="1:11" ht="14.1" customHeight="1" x14ac:dyDescent="0.2">
      <c r="A69" s="306">
        <v>83</v>
      </c>
      <c r="B69" s="307" t="s">
        <v>304</v>
      </c>
      <c r="C69" s="308"/>
      <c r="D69" s="113">
        <v>2.6765799256505578</v>
      </c>
      <c r="E69" s="115">
        <v>252</v>
      </c>
      <c r="F69" s="114">
        <v>129</v>
      </c>
      <c r="G69" s="114">
        <v>303</v>
      </c>
      <c r="H69" s="114">
        <v>153</v>
      </c>
      <c r="I69" s="140">
        <v>180</v>
      </c>
      <c r="J69" s="115">
        <v>72</v>
      </c>
      <c r="K69" s="116">
        <v>40</v>
      </c>
    </row>
    <row r="70" spans="1:11" ht="14.1" customHeight="1" x14ac:dyDescent="0.2">
      <c r="A70" s="306" t="s">
        <v>305</v>
      </c>
      <c r="B70" s="307" t="s">
        <v>306</v>
      </c>
      <c r="C70" s="308"/>
      <c r="D70" s="113">
        <v>1.8374933616569304</v>
      </c>
      <c r="E70" s="115">
        <v>173</v>
      </c>
      <c r="F70" s="114">
        <v>98</v>
      </c>
      <c r="G70" s="114">
        <v>269</v>
      </c>
      <c r="H70" s="114">
        <v>99</v>
      </c>
      <c r="I70" s="140">
        <v>146</v>
      </c>
      <c r="J70" s="115">
        <v>27</v>
      </c>
      <c r="K70" s="116">
        <v>18.493150684931507</v>
      </c>
    </row>
    <row r="71" spans="1:11" ht="14.1" customHeight="1" x14ac:dyDescent="0.2">
      <c r="A71" s="306"/>
      <c r="B71" s="307" t="s">
        <v>307</v>
      </c>
      <c r="C71" s="308"/>
      <c r="D71" s="113">
        <v>0.64790228359001589</v>
      </c>
      <c r="E71" s="115">
        <v>61</v>
      </c>
      <c r="F71" s="114">
        <v>42</v>
      </c>
      <c r="G71" s="114">
        <v>154</v>
      </c>
      <c r="H71" s="114">
        <v>46</v>
      </c>
      <c r="I71" s="140">
        <v>50</v>
      </c>
      <c r="J71" s="115">
        <v>11</v>
      </c>
      <c r="K71" s="116">
        <v>22</v>
      </c>
    </row>
    <row r="72" spans="1:11" ht="14.1" customHeight="1" x14ac:dyDescent="0.2">
      <c r="A72" s="306">
        <v>84</v>
      </c>
      <c r="B72" s="307" t="s">
        <v>308</v>
      </c>
      <c r="C72" s="308"/>
      <c r="D72" s="113">
        <v>2.5278810408921935</v>
      </c>
      <c r="E72" s="115">
        <v>238</v>
      </c>
      <c r="F72" s="114">
        <v>83</v>
      </c>
      <c r="G72" s="114">
        <v>164</v>
      </c>
      <c r="H72" s="114">
        <v>104</v>
      </c>
      <c r="I72" s="140">
        <v>170</v>
      </c>
      <c r="J72" s="115">
        <v>68</v>
      </c>
      <c r="K72" s="116">
        <v>40</v>
      </c>
    </row>
    <row r="73" spans="1:11" ht="14.1" customHeight="1" x14ac:dyDescent="0.2">
      <c r="A73" s="306" t="s">
        <v>309</v>
      </c>
      <c r="B73" s="307" t="s">
        <v>310</v>
      </c>
      <c r="C73" s="308"/>
      <c r="D73" s="113">
        <v>0.40361125862984598</v>
      </c>
      <c r="E73" s="115">
        <v>38</v>
      </c>
      <c r="F73" s="114">
        <v>22</v>
      </c>
      <c r="G73" s="114">
        <v>63</v>
      </c>
      <c r="H73" s="114">
        <v>28</v>
      </c>
      <c r="I73" s="140">
        <v>29</v>
      </c>
      <c r="J73" s="115">
        <v>9</v>
      </c>
      <c r="K73" s="116">
        <v>31.03448275862069</v>
      </c>
    </row>
    <row r="74" spans="1:11" ht="14.1" customHeight="1" x14ac:dyDescent="0.2">
      <c r="A74" s="306" t="s">
        <v>311</v>
      </c>
      <c r="B74" s="307" t="s">
        <v>312</v>
      </c>
      <c r="C74" s="308"/>
      <c r="D74" s="113">
        <v>5.3106744556558685E-2</v>
      </c>
      <c r="E74" s="115">
        <v>5</v>
      </c>
      <c r="F74" s="114">
        <v>6</v>
      </c>
      <c r="G74" s="114">
        <v>8</v>
      </c>
      <c r="H74" s="114">
        <v>3</v>
      </c>
      <c r="I74" s="140">
        <v>8</v>
      </c>
      <c r="J74" s="115">
        <v>-3</v>
      </c>
      <c r="K74" s="116">
        <v>-37.5</v>
      </c>
    </row>
    <row r="75" spans="1:11" ht="14.1" customHeight="1" x14ac:dyDescent="0.2">
      <c r="A75" s="306" t="s">
        <v>313</v>
      </c>
      <c r="B75" s="307" t="s">
        <v>314</v>
      </c>
      <c r="C75" s="308"/>
      <c r="D75" s="113">
        <v>0.40361125862984598</v>
      </c>
      <c r="E75" s="115">
        <v>38</v>
      </c>
      <c r="F75" s="114">
        <v>30</v>
      </c>
      <c r="G75" s="114">
        <v>41</v>
      </c>
      <c r="H75" s="114">
        <v>36</v>
      </c>
      <c r="I75" s="140">
        <v>44</v>
      </c>
      <c r="J75" s="115">
        <v>-6</v>
      </c>
      <c r="K75" s="116">
        <v>-13.636363636363637</v>
      </c>
    </row>
    <row r="76" spans="1:11" ht="14.1" customHeight="1" x14ac:dyDescent="0.2">
      <c r="A76" s="306">
        <v>91</v>
      </c>
      <c r="B76" s="307" t="s">
        <v>315</v>
      </c>
      <c r="C76" s="308"/>
      <c r="D76" s="113">
        <v>0.21242697822623474</v>
      </c>
      <c r="E76" s="115">
        <v>20</v>
      </c>
      <c r="F76" s="114">
        <v>4</v>
      </c>
      <c r="G76" s="114">
        <v>7</v>
      </c>
      <c r="H76" s="114" t="s">
        <v>513</v>
      </c>
      <c r="I76" s="140">
        <v>3</v>
      </c>
      <c r="J76" s="115">
        <v>17</v>
      </c>
      <c r="K76" s="116" t="s">
        <v>514</v>
      </c>
    </row>
    <row r="77" spans="1:11" ht="14.1" customHeight="1" x14ac:dyDescent="0.2">
      <c r="A77" s="306">
        <v>92</v>
      </c>
      <c r="B77" s="307" t="s">
        <v>316</v>
      </c>
      <c r="C77" s="308"/>
      <c r="D77" s="113">
        <v>1.8693574083908657</v>
      </c>
      <c r="E77" s="115">
        <v>176</v>
      </c>
      <c r="F77" s="114">
        <v>88</v>
      </c>
      <c r="G77" s="114">
        <v>123</v>
      </c>
      <c r="H77" s="114">
        <v>88</v>
      </c>
      <c r="I77" s="140">
        <v>116</v>
      </c>
      <c r="J77" s="115">
        <v>60</v>
      </c>
      <c r="K77" s="116">
        <v>51.724137931034484</v>
      </c>
    </row>
    <row r="78" spans="1:11" ht="14.1" customHeight="1" x14ac:dyDescent="0.2">
      <c r="A78" s="306">
        <v>93</v>
      </c>
      <c r="B78" s="307" t="s">
        <v>317</v>
      </c>
      <c r="C78" s="308"/>
      <c r="D78" s="113">
        <v>3.1864046733935211E-2</v>
      </c>
      <c r="E78" s="115">
        <v>3</v>
      </c>
      <c r="F78" s="114">
        <v>5</v>
      </c>
      <c r="G78" s="114">
        <v>5</v>
      </c>
      <c r="H78" s="114">
        <v>5</v>
      </c>
      <c r="I78" s="140">
        <v>10</v>
      </c>
      <c r="J78" s="115">
        <v>-7</v>
      </c>
      <c r="K78" s="116">
        <v>-70</v>
      </c>
    </row>
    <row r="79" spans="1:11" ht="14.1" customHeight="1" x14ac:dyDescent="0.2">
      <c r="A79" s="306">
        <v>94</v>
      </c>
      <c r="B79" s="307" t="s">
        <v>318</v>
      </c>
      <c r="C79" s="308"/>
      <c r="D79" s="113">
        <v>0.37174721189591076</v>
      </c>
      <c r="E79" s="115">
        <v>35</v>
      </c>
      <c r="F79" s="114">
        <v>27</v>
      </c>
      <c r="G79" s="114">
        <v>16</v>
      </c>
      <c r="H79" s="114">
        <v>11</v>
      </c>
      <c r="I79" s="140">
        <v>29</v>
      </c>
      <c r="J79" s="115">
        <v>6</v>
      </c>
      <c r="K79" s="116">
        <v>20.689655172413794</v>
      </c>
    </row>
    <row r="80" spans="1:11" ht="14.1" customHeight="1" x14ac:dyDescent="0.2">
      <c r="A80" s="306" t="s">
        <v>319</v>
      </c>
      <c r="B80" s="307" t="s">
        <v>320</v>
      </c>
      <c r="C80" s="308"/>
      <c r="D80" s="113">
        <v>0</v>
      </c>
      <c r="E80" s="115">
        <v>0</v>
      </c>
      <c r="F80" s="114" t="s">
        <v>513</v>
      </c>
      <c r="G80" s="114">
        <v>0</v>
      </c>
      <c r="H80" s="114" t="s">
        <v>513</v>
      </c>
      <c r="I80" s="140">
        <v>6</v>
      </c>
      <c r="J80" s="115">
        <v>-6</v>
      </c>
      <c r="K80" s="116">
        <v>-100</v>
      </c>
    </row>
    <row r="81" spans="1:11" ht="14.1" customHeight="1" x14ac:dyDescent="0.2">
      <c r="A81" s="310" t="s">
        <v>321</v>
      </c>
      <c r="B81" s="311" t="s">
        <v>333</v>
      </c>
      <c r="C81" s="312"/>
      <c r="D81" s="125">
        <v>0.20180562931492299</v>
      </c>
      <c r="E81" s="143">
        <v>19</v>
      </c>
      <c r="F81" s="144">
        <v>30</v>
      </c>
      <c r="G81" s="144">
        <v>22</v>
      </c>
      <c r="H81" s="144">
        <v>19</v>
      </c>
      <c r="I81" s="145">
        <v>18</v>
      </c>
      <c r="J81" s="143">
        <v>1</v>
      </c>
      <c r="K81" s="146">
        <v>5.5555555555555554</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54320</v>
      </c>
      <c r="C10" s="114">
        <v>32475</v>
      </c>
      <c r="D10" s="114">
        <v>21845</v>
      </c>
      <c r="E10" s="114">
        <v>44865</v>
      </c>
      <c r="F10" s="114">
        <v>8821</v>
      </c>
      <c r="G10" s="114">
        <v>5559</v>
      </c>
      <c r="H10" s="114">
        <v>14803</v>
      </c>
      <c r="I10" s="115">
        <v>15933</v>
      </c>
      <c r="J10" s="114">
        <v>12050</v>
      </c>
      <c r="K10" s="114">
        <v>3883</v>
      </c>
      <c r="L10" s="423">
        <v>2991</v>
      </c>
      <c r="M10" s="424">
        <v>3489</v>
      </c>
    </row>
    <row r="11" spans="1:13" ht="11.1" customHeight="1" x14ac:dyDescent="0.2">
      <c r="A11" s="422" t="s">
        <v>387</v>
      </c>
      <c r="B11" s="115">
        <v>55347</v>
      </c>
      <c r="C11" s="114">
        <v>33123</v>
      </c>
      <c r="D11" s="114">
        <v>22224</v>
      </c>
      <c r="E11" s="114">
        <v>45693</v>
      </c>
      <c r="F11" s="114">
        <v>9023</v>
      </c>
      <c r="G11" s="114">
        <v>5397</v>
      </c>
      <c r="H11" s="114">
        <v>15276</v>
      </c>
      <c r="I11" s="115">
        <v>16109</v>
      </c>
      <c r="J11" s="114">
        <v>12217</v>
      </c>
      <c r="K11" s="114">
        <v>3892</v>
      </c>
      <c r="L11" s="423">
        <v>3047</v>
      </c>
      <c r="M11" s="424">
        <v>2909</v>
      </c>
    </row>
    <row r="12" spans="1:13" ht="11.1" customHeight="1" x14ac:dyDescent="0.2">
      <c r="A12" s="422" t="s">
        <v>388</v>
      </c>
      <c r="B12" s="115">
        <v>56104</v>
      </c>
      <c r="C12" s="114">
        <v>33568</v>
      </c>
      <c r="D12" s="114">
        <v>22536</v>
      </c>
      <c r="E12" s="114">
        <v>46417</v>
      </c>
      <c r="F12" s="114">
        <v>9034</v>
      </c>
      <c r="G12" s="114">
        <v>6120</v>
      </c>
      <c r="H12" s="114">
        <v>15407</v>
      </c>
      <c r="I12" s="115">
        <v>16019</v>
      </c>
      <c r="J12" s="114">
        <v>12054</v>
      </c>
      <c r="K12" s="114">
        <v>3965</v>
      </c>
      <c r="L12" s="423">
        <v>5067</v>
      </c>
      <c r="M12" s="424">
        <v>4429</v>
      </c>
    </row>
    <row r="13" spans="1:13" s="110" customFormat="1" ht="11.1" customHeight="1" x14ac:dyDescent="0.2">
      <c r="A13" s="422" t="s">
        <v>389</v>
      </c>
      <c r="B13" s="115">
        <v>55628</v>
      </c>
      <c r="C13" s="114">
        <v>33049</v>
      </c>
      <c r="D13" s="114">
        <v>22579</v>
      </c>
      <c r="E13" s="114">
        <v>45781</v>
      </c>
      <c r="F13" s="114">
        <v>9189</v>
      </c>
      <c r="G13" s="114">
        <v>5987</v>
      </c>
      <c r="H13" s="114">
        <v>15411</v>
      </c>
      <c r="I13" s="115">
        <v>16029</v>
      </c>
      <c r="J13" s="114">
        <v>12018</v>
      </c>
      <c r="K13" s="114">
        <v>4011</v>
      </c>
      <c r="L13" s="423">
        <v>3273</v>
      </c>
      <c r="M13" s="424">
        <v>3446</v>
      </c>
    </row>
    <row r="14" spans="1:13" ht="15" customHeight="1" x14ac:dyDescent="0.2">
      <c r="A14" s="422" t="s">
        <v>390</v>
      </c>
      <c r="B14" s="115">
        <v>55624</v>
      </c>
      <c r="C14" s="114">
        <v>33045</v>
      </c>
      <c r="D14" s="114">
        <v>22579</v>
      </c>
      <c r="E14" s="114">
        <v>44650</v>
      </c>
      <c r="F14" s="114">
        <v>10375</v>
      </c>
      <c r="G14" s="114">
        <v>5753</v>
      </c>
      <c r="H14" s="114">
        <v>15575</v>
      </c>
      <c r="I14" s="115">
        <v>15806</v>
      </c>
      <c r="J14" s="114">
        <v>11850</v>
      </c>
      <c r="K14" s="114">
        <v>3956</v>
      </c>
      <c r="L14" s="423">
        <v>4176</v>
      </c>
      <c r="M14" s="424">
        <v>4293</v>
      </c>
    </row>
    <row r="15" spans="1:13" ht="11.1" customHeight="1" x14ac:dyDescent="0.2">
      <c r="A15" s="422" t="s">
        <v>387</v>
      </c>
      <c r="B15" s="115">
        <v>55867</v>
      </c>
      <c r="C15" s="114">
        <v>33334</v>
      </c>
      <c r="D15" s="114">
        <v>22533</v>
      </c>
      <c r="E15" s="114">
        <v>44677</v>
      </c>
      <c r="F15" s="114">
        <v>10602</v>
      </c>
      <c r="G15" s="114">
        <v>5591</v>
      </c>
      <c r="H15" s="114">
        <v>15811</v>
      </c>
      <c r="I15" s="115">
        <v>15949</v>
      </c>
      <c r="J15" s="114">
        <v>11936</v>
      </c>
      <c r="K15" s="114">
        <v>4013</v>
      </c>
      <c r="L15" s="423">
        <v>3394</v>
      </c>
      <c r="M15" s="424">
        <v>3153</v>
      </c>
    </row>
    <row r="16" spans="1:13" ht="11.1" customHeight="1" x14ac:dyDescent="0.2">
      <c r="A16" s="422" t="s">
        <v>388</v>
      </c>
      <c r="B16" s="115">
        <v>57206</v>
      </c>
      <c r="C16" s="114">
        <v>34214</v>
      </c>
      <c r="D16" s="114">
        <v>22992</v>
      </c>
      <c r="E16" s="114">
        <v>45793</v>
      </c>
      <c r="F16" s="114">
        <v>10818</v>
      </c>
      <c r="G16" s="114">
        <v>6322</v>
      </c>
      <c r="H16" s="114">
        <v>16033</v>
      </c>
      <c r="I16" s="115">
        <v>16096</v>
      </c>
      <c r="J16" s="114">
        <v>11929</v>
      </c>
      <c r="K16" s="114">
        <v>4167</v>
      </c>
      <c r="L16" s="423">
        <v>5134</v>
      </c>
      <c r="M16" s="424">
        <v>3954</v>
      </c>
    </row>
    <row r="17" spans="1:13" s="110" customFormat="1" ht="11.1" customHeight="1" x14ac:dyDescent="0.2">
      <c r="A17" s="422" t="s">
        <v>389</v>
      </c>
      <c r="B17" s="115">
        <v>57100</v>
      </c>
      <c r="C17" s="114">
        <v>33991</v>
      </c>
      <c r="D17" s="114">
        <v>23109</v>
      </c>
      <c r="E17" s="114">
        <v>45965</v>
      </c>
      <c r="F17" s="114">
        <v>11085</v>
      </c>
      <c r="G17" s="114">
        <v>6127</v>
      </c>
      <c r="H17" s="114">
        <v>16157</v>
      </c>
      <c r="I17" s="115">
        <v>16132</v>
      </c>
      <c r="J17" s="114">
        <v>11998</v>
      </c>
      <c r="K17" s="114">
        <v>4134</v>
      </c>
      <c r="L17" s="423">
        <v>2944</v>
      </c>
      <c r="M17" s="424">
        <v>3202</v>
      </c>
    </row>
    <row r="18" spans="1:13" ht="15" customHeight="1" x14ac:dyDescent="0.2">
      <c r="A18" s="422" t="s">
        <v>391</v>
      </c>
      <c r="B18" s="115">
        <v>57144</v>
      </c>
      <c r="C18" s="114">
        <v>34050</v>
      </c>
      <c r="D18" s="114">
        <v>23094</v>
      </c>
      <c r="E18" s="114">
        <v>45685</v>
      </c>
      <c r="F18" s="114">
        <v>11402</v>
      </c>
      <c r="G18" s="114">
        <v>5922</v>
      </c>
      <c r="H18" s="114">
        <v>16374</v>
      </c>
      <c r="I18" s="115">
        <v>16053</v>
      </c>
      <c r="J18" s="114">
        <v>11992</v>
      </c>
      <c r="K18" s="114">
        <v>4061</v>
      </c>
      <c r="L18" s="423">
        <v>3876</v>
      </c>
      <c r="M18" s="424">
        <v>4063</v>
      </c>
    </row>
    <row r="19" spans="1:13" ht="11.1" customHeight="1" x14ac:dyDescent="0.2">
      <c r="A19" s="422" t="s">
        <v>387</v>
      </c>
      <c r="B19" s="115">
        <v>57158</v>
      </c>
      <c r="C19" s="114">
        <v>34108</v>
      </c>
      <c r="D19" s="114">
        <v>23050</v>
      </c>
      <c r="E19" s="114">
        <v>45482</v>
      </c>
      <c r="F19" s="114">
        <v>11617</v>
      </c>
      <c r="G19" s="114">
        <v>5630</v>
      </c>
      <c r="H19" s="114">
        <v>16692</v>
      </c>
      <c r="I19" s="115">
        <v>16240</v>
      </c>
      <c r="J19" s="114">
        <v>12181</v>
      </c>
      <c r="K19" s="114">
        <v>4059</v>
      </c>
      <c r="L19" s="423">
        <v>2998</v>
      </c>
      <c r="M19" s="424">
        <v>3096</v>
      </c>
    </row>
    <row r="20" spans="1:13" ht="11.1" customHeight="1" x14ac:dyDescent="0.2">
      <c r="A20" s="422" t="s">
        <v>388</v>
      </c>
      <c r="B20" s="115">
        <v>58215</v>
      </c>
      <c r="C20" s="114">
        <v>34658</v>
      </c>
      <c r="D20" s="114">
        <v>23557</v>
      </c>
      <c r="E20" s="114">
        <v>46314</v>
      </c>
      <c r="F20" s="114">
        <v>11812</v>
      </c>
      <c r="G20" s="114">
        <v>6364</v>
      </c>
      <c r="H20" s="114">
        <v>16914</v>
      </c>
      <c r="I20" s="115">
        <v>16248</v>
      </c>
      <c r="J20" s="114">
        <v>12005</v>
      </c>
      <c r="K20" s="114">
        <v>4243</v>
      </c>
      <c r="L20" s="423">
        <v>4521</v>
      </c>
      <c r="M20" s="424">
        <v>3701</v>
      </c>
    </row>
    <row r="21" spans="1:13" s="110" customFormat="1" ht="11.1" customHeight="1" x14ac:dyDescent="0.2">
      <c r="A21" s="422" t="s">
        <v>389</v>
      </c>
      <c r="B21" s="115">
        <v>57670</v>
      </c>
      <c r="C21" s="114">
        <v>34167</v>
      </c>
      <c r="D21" s="114">
        <v>23503</v>
      </c>
      <c r="E21" s="114">
        <v>45844</v>
      </c>
      <c r="F21" s="114">
        <v>11803</v>
      </c>
      <c r="G21" s="114">
        <v>6100</v>
      </c>
      <c r="H21" s="114">
        <v>17043</v>
      </c>
      <c r="I21" s="115">
        <v>16228</v>
      </c>
      <c r="J21" s="114">
        <v>11942</v>
      </c>
      <c r="K21" s="114">
        <v>4286</v>
      </c>
      <c r="L21" s="423">
        <v>2653</v>
      </c>
      <c r="M21" s="424">
        <v>2989</v>
      </c>
    </row>
    <row r="22" spans="1:13" ht="15" customHeight="1" x14ac:dyDescent="0.2">
      <c r="A22" s="422" t="s">
        <v>392</v>
      </c>
      <c r="B22" s="115">
        <v>57022</v>
      </c>
      <c r="C22" s="114">
        <v>33701</v>
      </c>
      <c r="D22" s="114">
        <v>23321</v>
      </c>
      <c r="E22" s="114">
        <v>45164</v>
      </c>
      <c r="F22" s="114">
        <v>11759</v>
      </c>
      <c r="G22" s="114">
        <v>5779</v>
      </c>
      <c r="H22" s="114">
        <v>17062</v>
      </c>
      <c r="I22" s="115">
        <v>15957</v>
      </c>
      <c r="J22" s="114">
        <v>11739</v>
      </c>
      <c r="K22" s="114">
        <v>4218</v>
      </c>
      <c r="L22" s="423">
        <v>3567</v>
      </c>
      <c r="M22" s="424">
        <v>4263</v>
      </c>
    </row>
    <row r="23" spans="1:13" ht="11.1" customHeight="1" x14ac:dyDescent="0.2">
      <c r="A23" s="422" t="s">
        <v>387</v>
      </c>
      <c r="B23" s="115">
        <v>57174</v>
      </c>
      <c r="C23" s="114">
        <v>33789</v>
      </c>
      <c r="D23" s="114">
        <v>23385</v>
      </c>
      <c r="E23" s="114">
        <v>45113</v>
      </c>
      <c r="F23" s="114">
        <v>11953</v>
      </c>
      <c r="G23" s="114">
        <v>5475</v>
      </c>
      <c r="H23" s="114">
        <v>17343</v>
      </c>
      <c r="I23" s="115">
        <v>15991</v>
      </c>
      <c r="J23" s="114">
        <v>11750</v>
      </c>
      <c r="K23" s="114">
        <v>4241</v>
      </c>
      <c r="L23" s="423">
        <v>2944</v>
      </c>
      <c r="M23" s="424">
        <v>3056</v>
      </c>
    </row>
    <row r="24" spans="1:13" ht="11.1" customHeight="1" x14ac:dyDescent="0.2">
      <c r="A24" s="422" t="s">
        <v>388</v>
      </c>
      <c r="B24" s="115">
        <v>58002</v>
      </c>
      <c r="C24" s="114">
        <v>34320</v>
      </c>
      <c r="D24" s="114">
        <v>23682</v>
      </c>
      <c r="E24" s="114">
        <v>45306</v>
      </c>
      <c r="F24" s="114">
        <v>12039</v>
      </c>
      <c r="G24" s="114">
        <v>6138</v>
      </c>
      <c r="H24" s="114">
        <v>17567</v>
      </c>
      <c r="I24" s="115">
        <v>16089</v>
      </c>
      <c r="J24" s="114">
        <v>11664</v>
      </c>
      <c r="K24" s="114">
        <v>4425</v>
      </c>
      <c r="L24" s="423">
        <v>4401</v>
      </c>
      <c r="M24" s="424">
        <v>3718</v>
      </c>
    </row>
    <row r="25" spans="1:13" s="110" customFormat="1" ht="11.1" customHeight="1" x14ac:dyDescent="0.2">
      <c r="A25" s="422" t="s">
        <v>389</v>
      </c>
      <c r="B25" s="115">
        <v>57386</v>
      </c>
      <c r="C25" s="114">
        <v>33767</v>
      </c>
      <c r="D25" s="114">
        <v>23619</v>
      </c>
      <c r="E25" s="114">
        <v>44641</v>
      </c>
      <c r="F25" s="114">
        <v>12081</v>
      </c>
      <c r="G25" s="114">
        <v>5923</v>
      </c>
      <c r="H25" s="114">
        <v>17654</v>
      </c>
      <c r="I25" s="115">
        <v>16035</v>
      </c>
      <c r="J25" s="114">
        <v>11700</v>
      </c>
      <c r="K25" s="114">
        <v>4335</v>
      </c>
      <c r="L25" s="423">
        <v>2711</v>
      </c>
      <c r="M25" s="424">
        <v>3305</v>
      </c>
    </row>
    <row r="26" spans="1:13" ht="15" customHeight="1" x14ac:dyDescent="0.2">
      <c r="A26" s="422" t="s">
        <v>393</v>
      </c>
      <c r="B26" s="115">
        <v>57114</v>
      </c>
      <c r="C26" s="114">
        <v>33555</v>
      </c>
      <c r="D26" s="114">
        <v>23559</v>
      </c>
      <c r="E26" s="114">
        <v>44256</v>
      </c>
      <c r="F26" s="114">
        <v>12188</v>
      </c>
      <c r="G26" s="114">
        <v>5640</v>
      </c>
      <c r="H26" s="114">
        <v>17898</v>
      </c>
      <c r="I26" s="115">
        <v>15777</v>
      </c>
      <c r="J26" s="114">
        <v>11560</v>
      </c>
      <c r="K26" s="114">
        <v>4217</v>
      </c>
      <c r="L26" s="423">
        <v>3332</v>
      </c>
      <c r="M26" s="424">
        <v>3692</v>
      </c>
    </row>
    <row r="27" spans="1:13" ht="11.1" customHeight="1" x14ac:dyDescent="0.2">
      <c r="A27" s="422" t="s">
        <v>387</v>
      </c>
      <c r="B27" s="115">
        <v>57164</v>
      </c>
      <c r="C27" s="114">
        <v>33711</v>
      </c>
      <c r="D27" s="114">
        <v>23453</v>
      </c>
      <c r="E27" s="114">
        <v>44128</v>
      </c>
      <c r="F27" s="114">
        <v>12364</v>
      </c>
      <c r="G27" s="114">
        <v>5343</v>
      </c>
      <c r="H27" s="114">
        <v>18118</v>
      </c>
      <c r="I27" s="115">
        <v>15974</v>
      </c>
      <c r="J27" s="114">
        <v>11631</v>
      </c>
      <c r="K27" s="114">
        <v>4343</v>
      </c>
      <c r="L27" s="423">
        <v>3266</v>
      </c>
      <c r="M27" s="424">
        <v>3426</v>
      </c>
    </row>
    <row r="28" spans="1:13" ht="11.1" customHeight="1" x14ac:dyDescent="0.2">
      <c r="A28" s="422" t="s">
        <v>388</v>
      </c>
      <c r="B28" s="115">
        <v>58073</v>
      </c>
      <c r="C28" s="114">
        <v>34131</v>
      </c>
      <c r="D28" s="114">
        <v>23942</v>
      </c>
      <c r="E28" s="114">
        <v>44912</v>
      </c>
      <c r="F28" s="114">
        <v>12501</v>
      </c>
      <c r="G28" s="114">
        <v>6007</v>
      </c>
      <c r="H28" s="114">
        <v>18336</v>
      </c>
      <c r="I28" s="115">
        <v>15806</v>
      </c>
      <c r="J28" s="114">
        <v>11426</v>
      </c>
      <c r="K28" s="114">
        <v>4380</v>
      </c>
      <c r="L28" s="423">
        <v>4490</v>
      </c>
      <c r="M28" s="424">
        <v>3943</v>
      </c>
    </row>
    <row r="29" spans="1:13" s="110" customFormat="1" ht="11.1" customHeight="1" x14ac:dyDescent="0.2">
      <c r="A29" s="422" t="s">
        <v>389</v>
      </c>
      <c r="B29" s="115">
        <v>57989</v>
      </c>
      <c r="C29" s="114">
        <v>33907</v>
      </c>
      <c r="D29" s="114">
        <v>24082</v>
      </c>
      <c r="E29" s="114">
        <v>45141</v>
      </c>
      <c r="F29" s="114">
        <v>12827</v>
      </c>
      <c r="G29" s="114">
        <v>5873</v>
      </c>
      <c r="H29" s="114">
        <v>18479</v>
      </c>
      <c r="I29" s="115">
        <v>15839</v>
      </c>
      <c r="J29" s="114">
        <v>11467</v>
      </c>
      <c r="K29" s="114">
        <v>4372</v>
      </c>
      <c r="L29" s="423">
        <v>2879</v>
      </c>
      <c r="M29" s="424">
        <v>3048</v>
      </c>
    </row>
    <row r="30" spans="1:13" ht="15" customHeight="1" x14ac:dyDescent="0.2">
      <c r="A30" s="422" t="s">
        <v>394</v>
      </c>
      <c r="B30" s="115">
        <v>57964</v>
      </c>
      <c r="C30" s="114">
        <v>33926</v>
      </c>
      <c r="D30" s="114">
        <v>24038</v>
      </c>
      <c r="E30" s="114">
        <v>44933</v>
      </c>
      <c r="F30" s="114">
        <v>13018</v>
      </c>
      <c r="G30" s="114">
        <v>5675</v>
      </c>
      <c r="H30" s="114">
        <v>18616</v>
      </c>
      <c r="I30" s="115">
        <v>15434</v>
      </c>
      <c r="J30" s="114">
        <v>11215</v>
      </c>
      <c r="K30" s="114">
        <v>4219</v>
      </c>
      <c r="L30" s="423">
        <v>4243</v>
      </c>
      <c r="M30" s="424">
        <v>4295</v>
      </c>
    </row>
    <row r="31" spans="1:13" ht="11.1" customHeight="1" x14ac:dyDescent="0.2">
      <c r="A31" s="422" t="s">
        <v>387</v>
      </c>
      <c r="B31" s="115">
        <v>58052</v>
      </c>
      <c r="C31" s="114">
        <v>34038</v>
      </c>
      <c r="D31" s="114">
        <v>24014</v>
      </c>
      <c r="E31" s="114">
        <v>44855</v>
      </c>
      <c r="F31" s="114">
        <v>13184</v>
      </c>
      <c r="G31" s="114">
        <v>5391</v>
      </c>
      <c r="H31" s="114">
        <v>18855</v>
      </c>
      <c r="I31" s="115">
        <v>15602</v>
      </c>
      <c r="J31" s="114">
        <v>11315</v>
      </c>
      <c r="K31" s="114">
        <v>4287</v>
      </c>
      <c r="L31" s="423">
        <v>3314</v>
      </c>
      <c r="M31" s="424">
        <v>3285</v>
      </c>
    </row>
    <row r="32" spans="1:13" ht="11.1" customHeight="1" x14ac:dyDescent="0.2">
      <c r="A32" s="422" t="s">
        <v>388</v>
      </c>
      <c r="B32" s="115">
        <v>59013</v>
      </c>
      <c r="C32" s="114">
        <v>34481</v>
      </c>
      <c r="D32" s="114">
        <v>24532</v>
      </c>
      <c r="E32" s="114">
        <v>45659</v>
      </c>
      <c r="F32" s="114">
        <v>13346</v>
      </c>
      <c r="G32" s="114">
        <v>6081</v>
      </c>
      <c r="H32" s="114">
        <v>19014</v>
      </c>
      <c r="I32" s="115">
        <v>15602</v>
      </c>
      <c r="J32" s="114">
        <v>11102</v>
      </c>
      <c r="K32" s="114">
        <v>4500</v>
      </c>
      <c r="L32" s="423">
        <v>4557</v>
      </c>
      <c r="M32" s="424">
        <v>3675</v>
      </c>
    </row>
    <row r="33" spans="1:13" s="110" customFormat="1" ht="11.1" customHeight="1" x14ac:dyDescent="0.2">
      <c r="A33" s="422" t="s">
        <v>389</v>
      </c>
      <c r="B33" s="115">
        <v>59014</v>
      </c>
      <c r="C33" s="114">
        <v>34385</v>
      </c>
      <c r="D33" s="114">
        <v>24629</v>
      </c>
      <c r="E33" s="114">
        <v>45425</v>
      </c>
      <c r="F33" s="114">
        <v>13582</v>
      </c>
      <c r="G33" s="114">
        <v>5970</v>
      </c>
      <c r="H33" s="114">
        <v>19192</v>
      </c>
      <c r="I33" s="115">
        <v>15714</v>
      </c>
      <c r="J33" s="114">
        <v>11204</v>
      </c>
      <c r="K33" s="114">
        <v>4510</v>
      </c>
      <c r="L33" s="423">
        <v>3256</v>
      </c>
      <c r="M33" s="424">
        <v>3355</v>
      </c>
    </row>
    <row r="34" spans="1:13" ht="15" customHeight="1" x14ac:dyDescent="0.2">
      <c r="A34" s="422" t="s">
        <v>395</v>
      </c>
      <c r="B34" s="115">
        <v>58716</v>
      </c>
      <c r="C34" s="114">
        <v>34239</v>
      </c>
      <c r="D34" s="114">
        <v>24477</v>
      </c>
      <c r="E34" s="114">
        <v>45067</v>
      </c>
      <c r="F34" s="114">
        <v>13644</v>
      </c>
      <c r="G34" s="114">
        <v>5625</v>
      </c>
      <c r="H34" s="114">
        <v>19333</v>
      </c>
      <c r="I34" s="115">
        <v>15196</v>
      </c>
      <c r="J34" s="114">
        <v>10818</v>
      </c>
      <c r="K34" s="114">
        <v>4378</v>
      </c>
      <c r="L34" s="423">
        <v>3610</v>
      </c>
      <c r="M34" s="424">
        <v>3799</v>
      </c>
    </row>
    <row r="35" spans="1:13" ht="11.1" customHeight="1" x14ac:dyDescent="0.2">
      <c r="A35" s="422" t="s">
        <v>387</v>
      </c>
      <c r="B35" s="115">
        <v>58992</v>
      </c>
      <c r="C35" s="114">
        <v>34412</v>
      </c>
      <c r="D35" s="114">
        <v>24580</v>
      </c>
      <c r="E35" s="114">
        <v>45066</v>
      </c>
      <c r="F35" s="114">
        <v>13925</v>
      </c>
      <c r="G35" s="114">
        <v>5475</v>
      </c>
      <c r="H35" s="114">
        <v>19678</v>
      </c>
      <c r="I35" s="115">
        <v>15505</v>
      </c>
      <c r="J35" s="114">
        <v>11016</v>
      </c>
      <c r="K35" s="114">
        <v>4489</v>
      </c>
      <c r="L35" s="423">
        <v>3389</v>
      </c>
      <c r="M35" s="424">
        <v>3240</v>
      </c>
    </row>
    <row r="36" spans="1:13" ht="11.1" customHeight="1" x14ac:dyDescent="0.2">
      <c r="A36" s="422" t="s">
        <v>388</v>
      </c>
      <c r="B36" s="115">
        <v>59653</v>
      </c>
      <c r="C36" s="114">
        <v>34655</v>
      </c>
      <c r="D36" s="114">
        <v>24998</v>
      </c>
      <c r="E36" s="114">
        <v>45648</v>
      </c>
      <c r="F36" s="114">
        <v>14005</v>
      </c>
      <c r="G36" s="114">
        <v>5981</v>
      </c>
      <c r="H36" s="114">
        <v>19827</v>
      </c>
      <c r="I36" s="115">
        <v>15478</v>
      </c>
      <c r="J36" s="114">
        <v>10846</v>
      </c>
      <c r="K36" s="114">
        <v>4632</v>
      </c>
      <c r="L36" s="423">
        <v>4578</v>
      </c>
      <c r="M36" s="424">
        <v>3934</v>
      </c>
    </row>
    <row r="37" spans="1:13" s="110" customFormat="1" ht="11.1" customHeight="1" x14ac:dyDescent="0.2">
      <c r="A37" s="422" t="s">
        <v>389</v>
      </c>
      <c r="B37" s="115">
        <v>59605</v>
      </c>
      <c r="C37" s="114">
        <v>34489</v>
      </c>
      <c r="D37" s="114">
        <v>25116</v>
      </c>
      <c r="E37" s="114">
        <v>45517</v>
      </c>
      <c r="F37" s="114">
        <v>14088</v>
      </c>
      <c r="G37" s="114">
        <v>5839</v>
      </c>
      <c r="H37" s="114">
        <v>19995</v>
      </c>
      <c r="I37" s="115">
        <v>15216</v>
      </c>
      <c r="J37" s="114">
        <v>10610</v>
      </c>
      <c r="K37" s="114">
        <v>4606</v>
      </c>
      <c r="L37" s="423">
        <v>3209</v>
      </c>
      <c r="M37" s="424">
        <v>3351</v>
      </c>
    </row>
    <row r="38" spans="1:13" ht="15" customHeight="1" x14ac:dyDescent="0.2">
      <c r="A38" s="425" t="s">
        <v>396</v>
      </c>
      <c r="B38" s="115">
        <v>59607</v>
      </c>
      <c r="C38" s="114">
        <v>34436</v>
      </c>
      <c r="D38" s="114">
        <v>25171</v>
      </c>
      <c r="E38" s="114">
        <v>45334</v>
      </c>
      <c r="F38" s="114">
        <v>14273</v>
      </c>
      <c r="G38" s="114">
        <v>5607</v>
      </c>
      <c r="H38" s="114">
        <v>20065</v>
      </c>
      <c r="I38" s="115">
        <v>15006</v>
      </c>
      <c r="J38" s="114">
        <v>10432</v>
      </c>
      <c r="K38" s="114">
        <v>4574</v>
      </c>
      <c r="L38" s="423">
        <v>5478</v>
      </c>
      <c r="M38" s="424">
        <v>5690</v>
      </c>
    </row>
    <row r="39" spans="1:13" ht="11.1" customHeight="1" x14ac:dyDescent="0.2">
      <c r="A39" s="422" t="s">
        <v>387</v>
      </c>
      <c r="B39" s="115">
        <v>59624</v>
      </c>
      <c r="C39" s="114">
        <v>34520</v>
      </c>
      <c r="D39" s="114">
        <v>25104</v>
      </c>
      <c r="E39" s="114">
        <v>45164</v>
      </c>
      <c r="F39" s="114">
        <v>14460</v>
      </c>
      <c r="G39" s="114">
        <v>5449</v>
      </c>
      <c r="H39" s="114">
        <v>20214</v>
      </c>
      <c r="I39" s="115">
        <v>14922</v>
      </c>
      <c r="J39" s="114">
        <v>10336</v>
      </c>
      <c r="K39" s="114">
        <v>4586</v>
      </c>
      <c r="L39" s="423">
        <v>3451</v>
      </c>
      <c r="M39" s="424">
        <v>3402</v>
      </c>
    </row>
    <row r="40" spans="1:13" ht="11.1" customHeight="1" x14ac:dyDescent="0.2">
      <c r="A40" s="425" t="s">
        <v>388</v>
      </c>
      <c r="B40" s="115">
        <v>59629</v>
      </c>
      <c r="C40" s="114">
        <v>34285</v>
      </c>
      <c r="D40" s="114">
        <v>25344</v>
      </c>
      <c r="E40" s="114">
        <v>45032</v>
      </c>
      <c r="F40" s="114">
        <v>14597</v>
      </c>
      <c r="G40" s="114">
        <v>6003</v>
      </c>
      <c r="H40" s="114">
        <v>20051</v>
      </c>
      <c r="I40" s="115">
        <v>14686</v>
      </c>
      <c r="J40" s="114">
        <v>9976</v>
      </c>
      <c r="K40" s="114">
        <v>4710</v>
      </c>
      <c r="L40" s="423">
        <v>5219</v>
      </c>
      <c r="M40" s="424">
        <v>4924</v>
      </c>
    </row>
    <row r="41" spans="1:13" s="110" customFormat="1" ht="11.1" customHeight="1" x14ac:dyDescent="0.2">
      <c r="A41" s="422" t="s">
        <v>389</v>
      </c>
      <c r="B41" s="115">
        <v>59362</v>
      </c>
      <c r="C41" s="114">
        <v>34030</v>
      </c>
      <c r="D41" s="114">
        <v>25332</v>
      </c>
      <c r="E41" s="114">
        <v>44556</v>
      </c>
      <c r="F41" s="114">
        <v>14806</v>
      </c>
      <c r="G41" s="114">
        <v>5845</v>
      </c>
      <c r="H41" s="114">
        <v>20100</v>
      </c>
      <c r="I41" s="115">
        <v>14568</v>
      </c>
      <c r="J41" s="114">
        <v>9805</v>
      </c>
      <c r="K41" s="114">
        <v>4763</v>
      </c>
      <c r="L41" s="423">
        <v>3483</v>
      </c>
      <c r="M41" s="424">
        <v>3584</v>
      </c>
    </row>
    <row r="42" spans="1:13" ht="15" customHeight="1" x14ac:dyDescent="0.2">
      <c r="A42" s="422" t="s">
        <v>397</v>
      </c>
      <c r="B42" s="115">
        <v>59158</v>
      </c>
      <c r="C42" s="114">
        <v>33879</v>
      </c>
      <c r="D42" s="114">
        <v>25279</v>
      </c>
      <c r="E42" s="114">
        <v>44298</v>
      </c>
      <c r="F42" s="114">
        <v>14860</v>
      </c>
      <c r="G42" s="114">
        <v>5567</v>
      </c>
      <c r="H42" s="114">
        <v>20178</v>
      </c>
      <c r="I42" s="115">
        <v>14224</v>
      </c>
      <c r="J42" s="114">
        <v>9571</v>
      </c>
      <c r="K42" s="114">
        <v>4653</v>
      </c>
      <c r="L42" s="423">
        <v>4243</v>
      </c>
      <c r="M42" s="424">
        <v>4432</v>
      </c>
    </row>
    <row r="43" spans="1:13" ht="11.1" customHeight="1" x14ac:dyDescent="0.2">
      <c r="A43" s="422" t="s">
        <v>387</v>
      </c>
      <c r="B43" s="115">
        <v>59289</v>
      </c>
      <c r="C43" s="114">
        <v>33978</v>
      </c>
      <c r="D43" s="114">
        <v>25311</v>
      </c>
      <c r="E43" s="114">
        <v>44209</v>
      </c>
      <c r="F43" s="114">
        <v>15080</v>
      </c>
      <c r="G43" s="114">
        <v>5315</v>
      </c>
      <c r="H43" s="114">
        <v>20336</v>
      </c>
      <c r="I43" s="115">
        <v>14409</v>
      </c>
      <c r="J43" s="114">
        <v>9718</v>
      </c>
      <c r="K43" s="114">
        <v>4691</v>
      </c>
      <c r="L43" s="423">
        <v>3596</v>
      </c>
      <c r="M43" s="424">
        <v>3513</v>
      </c>
    </row>
    <row r="44" spans="1:13" ht="11.1" customHeight="1" x14ac:dyDescent="0.2">
      <c r="A44" s="422" t="s">
        <v>388</v>
      </c>
      <c r="B44" s="115">
        <v>60254</v>
      </c>
      <c r="C44" s="114">
        <v>34482</v>
      </c>
      <c r="D44" s="114">
        <v>25772</v>
      </c>
      <c r="E44" s="114">
        <v>45022</v>
      </c>
      <c r="F44" s="114">
        <v>15232</v>
      </c>
      <c r="G44" s="114">
        <v>5903</v>
      </c>
      <c r="H44" s="114">
        <v>20506</v>
      </c>
      <c r="I44" s="115">
        <v>14211</v>
      </c>
      <c r="J44" s="114">
        <v>9398</v>
      </c>
      <c r="K44" s="114">
        <v>4813</v>
      </c>
      <c r="L44" s="423">
        <v>5357</v>
      </c>
      <c r="M44" s="424">
        <v>4544</v>
      </c>
    </row>
    <row r="45" spans="1:13" s="110" customFormat="1" ht="11.1" customHeight="1" x14ac:dyDescent="0.2">
      <c r="A45" s="422" t="s">
        <v>389</v>
      </c>
      <c r="B45" s="115">
        <v>60065</v>
      </c>
      <c r="C45" s="114">
        <v>34327</v>
      </c>
      <c r="D45" s="114">
        <v>25738</v>
      </c>
      <c r="E45" s="114">
        <v>44780</v>
      </c>
      <c r="F45" s="114">
        <v>15285</v>
      </c>
      <c r="G45" s="114">
        <v>5795</v>
      </c>
      <c r="H45" s="114">
        <v>20571</v>
      </c>
      <c r="I45" s="115">
        <v>14253</v>
      </c>
      <c r="J45" s="114">
        <v>9412</v>
      </c>
      <c r="K45" s="114">
        <v>4841</v>
      </c>
      <c r="L45" s="423">
        <v>3358</v>
      </c>
      <c r="M45" s="424">
        <v>3703</v>
      </c>
    </row>
    <row r="46" spans="1:13" ht="15" customHeight="1" x14ac:dyDescent="0.2">
      <c r="A46" s="422" t="s">
        <v>398</v>
      </c>
      <c r="B46" s="115">
        <v>59500</v>
      </c>
      <c r="C46" s="114">
        <v>33832</v>
      </c>
      <c r="D46" s="114">
        <v>25668</v>
      </c>
      <c r="E46" s="114">
        <v>44278</v>
      </c>
      <c r="F46" s="114">
        <v>15222</v>
      </c>
      <c r="G46" s="114">
        <v>5489</v>
      </c>
      <c r="H46" s="114">
        <v>20586</v>
      </c>
      <c r="I46" s="115">
        <v>13960</v>
      </c>
      <c r="J46" s="114">
        <v>9238</v>
      </c>
      <c r="K46" s="114">
        <v>4722</v>
      </c>
      <c r="L46" s="423">
        <v>4094</v>
      </c>
      <c r="M46" s="424">
        <v>4749</v>
      </c>
    </row>
    <row r="47" spans="1:13" ht="11.1" customHeight="1" x14ac:dyDescent="0.2">
      <c r="A47" s="422" t="s">
        <v>387</v>
      </c>
      <c r="B47" s="115">
        <v>59416</v>
      </c>
      <c r="C47" s="114">
        <v>33728</v>
      </c>
      <c r="D47" s="114">
        <v>25688</v>
      </c>
      <c r="E47" s="114">
        <v>44006</v>
      </c>
      <c r="F47" s="114">
        <v>15410</v>
      </c>
      <c r="G47" s="114">
        <v>5379</v>
      </c>
      <c r="H47" s="114">
        <v>20728</v>
      </c>
      <c r="I47" s="115">
        <v>14125</v>
      </c>
      <c r="J47" s="114">
        <v>9303</v>
      </c>
      <c r="K47" s="114">
        <v>4822</v>
      </c>
      <c r="L47" s="423">
        <v>3775</v>
      </c>
      <c r="M47" s="424">
        <v>3917</v>
      </c>
    </row>
    <row r="48" spans="1:13" ht="11.1" customHeight="1" x14ac:dyDescent="0.2">
      <c r="A48" s="422" t="s">
        <v>388</v>
      </c>
      <c r="B48" s="115">
        <v>60380</v>
      </c>
      <c r="C48" s="114">
        <v>34285</v>
      </c>
      <c r="D48" s="114">
        <v>26095</v>
      </c>
      <c r="E48" s="114">
        <v>44776</v>
      </c>
      <c r="F48" s="114">
        <v>15604</v>
      </c>
      <c r="G48" s="114">
        <v>5962</v>
      </c>
      <c r="H48" s="114">
        <v>20915</v>
      </c>
      <c r="I48" s="115">
        <v>14085</v>
      </c>
      <c r="J48" s="114">
        <v>9106</v>
      </c>
      <c r="K48" s="114">
        <v>4979</v>
      </c>
      <c r="L48" s="423">
        <v>5173</v>
      </c>
      <c r="M48" s="424">
        <v>4351</v>
      </c>
    </row>
    <row r="49" spans="1:17" s="110" customFormat="1" ht="11.1" customHeight="1" x14ac:dyDescent="0.2">
      <c r="A49" s="422" t="s">
        <v>389</v>
      </c>
      <c r="B49" s="115">
        <v>60018</v>
      </c>
      <c r="C49" s="114">
        <v>33840</v>
      </c>
      <c r="D49" s="114">
        <v>26178</v>
      </c>
      <c r="E49" s="114">
        <v>44291</v>
      </c>
      <c r="F49" s="114">
        <v>15727</v>
      </c>
      <c r="G49" s="114">
        <v>5836</v>
      </c>
      <c r="H49" s="114">
        <v>20944</v>
      </c>
      <c r="I49" s="115">
        <v>14031</v>
      </c>
      <c r="J49" s="114">
        <v>9112</v>
      </c>
      <c r="K49" s="114">
        <v>4919</v>
      </c>
      <c r="L49" s="423">
        <v>3370</v>
      </c>
      <c r="M49" s="424">
        <v>3761</v>
      </c>
    </row>
    <row r="50" spans="1:17" ht="15" customHeight="1" x14ac:dyDescent="0.2">
      <c r="A50" s="422" t="s">
        <v>399</v>
      </c>
      <c r="B50" s="143">
        <v>59646</v>
      </c>
      <c r="C50" s="144">
        <v>33568</v>
      </c>
      <c r="D50" s="144">
        <v>26078</v>
      </c>
      <c r="E50" s="144">
        <v>43925</v>
      </c>
      <c r="F50" s="144">
        <v>15721</v>
      </c>
      <c r="G50" s="144">
        <v>5584</v>
      </c>
      <c r="H50" s="144">
        <v>20876</v>
      </c>
      <c r="I50" s="143">
        <v>13390</v>
      </c>
      <c r="J50" s="144">
        <v>8663</v>
      </c>
      <c r="K50" s="144">
        <v>4727</v>
      </c>
      <c r="L50" s="426">
        <v>9005</v>
      </c>
      <c r="M50" s="427">
        <v>9415</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0.24537815126050419</v>
      </c>
      <c r="C6" s="480">
        <f>'Tabelle 3.3'!J11</f>
        <v>-4.0830945558739256</v>
      </c>
      <c r="D6" s="481">
        <f t="shared" ref="D6:E9" si="0">IF(OR(AND(B6&gt;=-50,B6&lt;=50),ISNUMBER(B6)=FALSE),B6,"")</f>
        <v>0.24537815126050419</v>
      </c>
      <c r="E6" s="481">
        <f t="shared" si="0"/>
        <v>-4.0830945558739256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0.24537815126050419</v>
      </c>
      <c r="C14" s="480">
        <f>'Tabelle 3.3'!J11</f>
        <v>-4.0830945558739256</v>
      </c>
      <c r="D14" s="481">
        <f>IF(OR(AND(B14&gt;=-50,B14&lt;=50),ISNUMBER(B14)=FALSE),B14,"")</f>
        <v>0.24537815126050419</v>
      </c>
      <c r="E14" s="481">
        <f>IF(OR(AND(C14&gt;=-50,C14&lt;=50),ISNUMBER(C14)=FALSE),C14,"")</f>
        <v>-4.0830945558739256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-4.032258064516129</v>
      </c>
      <c r="C15" s="480">
        <f>'Tabelle 3.3'!J12</f>
        <v>8.9108910891089117</v>
      </c>
      <c r="D15" s="481">
        <f t="shared" ref="D15:E45" si="3">IF(OR(AND(B15&gt;=-50,B15&lt;=50),ISNUMBER(B15)=FALSE),B15,"")</f>
        <v>-4.032258064516129</v>
      </c>
      <c r="E15" s="481">
        <f t="shared" si="3"/>
        <v>8.9108910891089117</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t="str">
        <f>'Tabelle 2.3'!J13</f>
        <v>.X</v>
      </c>
      <c r="C16" s="480">
        <f>'Tabelle 3.3'!J13</f>
        <v>-11.428571428571429</v>
      </c>
      <c r="D16" s="481" t="str">
        <f t="shared" si="3"/>
        <v>.X</v>
      </c>
      <c r="E16" s="481">
        <f t="shared" si="3"/>
        <v>-11.428571428571429</v>
      </c>
      <c r="F16" s="476" t="str">
        <f t="shared" si="4"/>
        <v/>
      </c>
      <c r="G16" s="476" t="str">
        <f t="shared" si="4"/>
        <v/>
      </c>
      <c r="H16" s="482">
        <f t="shared" si="5"/>
        <v>-0.75</v>
      </c>
      <c r="I16" s="482" t="str">
        <f t="shared" si="5"/>
        <v/>
      </c>
      <c r="J16" s="476">
        <f t="shared" si="6"/>
        <v>25</v>
      </c>
      <c r="K16" s="476">
        <f t="shared" si="7"/>
        <v>45</v>
      </c>
      <c r="L16" s="476" t="e">
        <f t="shared" si="8"/>
        <v>#N/A</v>
      </c>
      <c r="M16" s="476" t="e">
        <f t="shared" si="9"/>
        <v>#N/A</v>
      </c>
      <c r="N16" s="476">
        <v>25</v>
      </c>
    </row>
    <row r="17" spans="1:14" s="475" customFormat="1" ht="15" customHeight="1" x14ac:dyDescent="0.2">
      <c r="A17" s="475">
        <v>4</v>
      </c>
      <c r="B17" s="479">
        <f>'Tabelle 2.3'!J14</f>
        <v>-37.158159539073274</v>
      </c>
      <c r="C17" s="480">
        <f>'Tabelle 3.3'!J14</f>
        <v>2.7932960893854748</v>
      </c>
      <c r="D17" s="481">
        <f t="shared" si="3"/>
        <v>-37.158159539073274</v>
      </c>
      <c r="E17" s="481">
        <f t="shared" si="3"/>
        <v>2.7932960893854748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-2.2127659574468086</v>
      </c>
      <c r="C18" s="480">
        <f>'Tabelle 3.3'!J15</f>
        <v>-13.245033112582782</v>
      </c>
      <c r="D18" s="481">
        <f t="shared" si="3"/>
        <v>-2.2127659574468086</v>
      </c>
      <c r="E18" s="481">
        <f t="shared" si="3"/>
        <v>-13.245033112582782</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-42.882730015082956</v>
      </c>
      <c r="C19" s="480">
        <f>'Tabelle 3.3'!J16</f>
        <v>15.602836879432624</v>
      </c>
      <c r="D19" s="481">
        <f t="shared" si="3"/>
        <v>-42.882730015082956</v>
      </c>
      <c r="E19" s="481">
        <f t="shared" si="3"/>
        <v>15.602836879432624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-0.7407407407407407</v>
      </c>
      <c r="C20" s="480">
        <f>'Tabelle 3.3'!J17</f>
        <v>-8.6538461538461533</v>
      </c>
      <c r="D20" s="481">
        <f t="shared" si="3"/>
        <v>-0.7407407407407407</v>
      </c>
      <c r="E20" s="481">
        <f t="shared" si="3"/>
        <v>-8.6538461538461533</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-2.6142131979695433</v>
      </c>
      <c r="C21" s="480">
        <f>'Tabelle 3.3'!J18</f>
        <v>-1.1725293132328307</v>
      </c>
      <c r="D21" s="481">
        <f t="shared" si="3"/>
        <v>-2.6142131979695433</v>
      </c>
      <c r="E21" s="481">
        <f t="shared" si="3"/>
        <v>-1.1725293132328307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-0.99145970354373225</v>
      </c>
      <c r="C22" s="480">
        <f>'Tabelle 3.3'!J19</f>
        <v>-2.644320297951583</v>
      </c>
      <c r="D22" s="481">
        <f t="shared" si="3"/>
        <v>-0.99145970354373225</v>
      </c>
      <c r="E22" s="481">
        <f t="shared" si="3"/>
        <v>-2.644320297951583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3.4751037344398341</v>
      </c>
      <c r="C23" s="480">
        <f>'Tabelle 3.3'!J20</f>
        <v>-7.0103092783505154</v>
      </c>
      <c r="D23" s="481">
        <f t="shared" si="3"/>
        <v>3.4751037344398341</v>
      </c>
      <c r="E23" s="481">
        <f t="shared" si="3"/>
        <v>-7.0103092783505154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-4.0510127531882967</v>
      </c>
      <c r="C24" s="480">
        <f>'Tabelle 3.3'!J21</f>
        <v>-18.81619937694704</v>
      </c>
      <c r="D24" s="481">
        <f t="shared" si="3"/>
        <v>-4.0510127531882967</v>
      </c>
      <c r="E24" s="481">
        <f t="shared" si="3"/>
        <v>-18.81619937694704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2.0370370370370372</v>
      </c>
      <c r="C25" s="480">
        <f>'Tabelle 3.3'!J22</f>
        <v>-7.5630252100840334</v>
      </c>
      <c r="D25" s="481">
        <f t="shared" si="3"/>
        <v>2.0370370370370372</v>
      </c>
      <c r="E25" s="481">
        <f t="shared" si="3"/>
        <v>-7.5630252100840334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v>
      </c>
      <c r="C26" s="480">
        <f>'Tabelle 3.3'!J23</f>
        <v>7.3170731707317076</v>
      </c>
      <c r="D26" s="481">
        <f t="shared" si="3"/>
        <v>0</v>
      </c>
      <c r="E26" s="481">
        <f t="shared" si="3"/>
        <v>7.3170731707317076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4.2348802597754025</v>
      </c>
      <c r="C27" s="480">
        <f>'Tabelle 3.3'!J24</f>
        <v>-1.927710843373494</v>
      </c>
      <c r="D27" s="481">
        <f t="shared" si="3"/>
        <v>4.2348802597754025</v>
      </c>
      <c r="E27" s="481">
        <f t="shared" si="3"/>
        <v>-1.927710843373494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7.5436640654031955</v>
      </c>
      <c r="C28" s="480">
        <f>'Tabelle 3.3'!J25</f>
        <v>-3.5097813578826238</v>
      </c>
      <c r="D28" s="481">
        <f t="shared" si="3"/>
        <v>7.5436640654031955</v>
      </c>
      <c r="E28" s="481">
        <f t="shared" si="3"/>
        <v>-3.5097813578826238</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-2.5806451612903225</v>
      </c>
      <c r="C29" s="480">
        <f>'Tabelle 3.3'!J26</f>
        <v>-0.59523809523809523</v>
      </c>
      <c r="D29" s="481">
        <f t="shared" si="3"/>
        <v>-2.5806451612903225</v>
      </c>
      <c r="E29" s="481">
        <f t="shared" si="3"/>
        <v>-0.59523809523809523</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0.25990903183885639</v>
      </c>
      <c r="C30" s="480">
        <f>'Tabelle 3.3'!J27</f>
        <v>-12.76595744680851</v>
      </c>
      <c r="D30" s="481">
        <f t="shared" si="3"/>
        <v>0.25990903183885639</v>
      </c>
      <c r="E30" s="481">
        <f t="shared" si="3"/>
        <v>-12.76595744680851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9.0336134453781511</v>
      </c>
      <c r="C31" s="480">
        <f>'Tabelle 3.3'!J28</f>
        <v>0</v>
      </c>
      <c r="D31" s="481">
        <f t="shared" si="3"/>
        <v>9.0336134453781511</v>
      </c>
      <c r="E31" s="481">
        <f t="shared" si="3"/>
        <v>0</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1.4214266912345355</v>
      </c>
      <c r="C32" s="480">
        <f>'Tabelle 3.3'!J29</f>
        <v>-1.7584994138335288</v>
      </c>
      <c r="D32" s="481">
        <f t="shared" si="3"/>
        <v>1.4214266912345355</v>
      </c>
      <c r="E32" s="481">
        <f t="shared" si="3"/>
        <v>-1.7584994138335288</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4.2605489553461693</v>
      </c>
      <c r="C33" s="480">
        <f>'Tabelle 3.3'!J30</f>
        <v>5.8530510585305109</v>
      </c>
      <c r="D33" s="481">
        <f t="shared" si="3"/>
        <v>4.2605489553461693</v>
      </c>
      <c r="E33" s="481">
        <f t="shared" si="3"/>
        <v>5.8530510585305109</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3.4722222222222223</v>
      </c>
      <c r="C34" s="480">
        <f>'Tabelle 3.3'!J31</f>
        <v>-5.1098376313276024</v>
      </c>
      <c r="D34" s="481">
        <f t="shared" si="3"/>
        <v>3.4722222222222223</v>
      </c>
      <c r="E34" s="481">
        <f t="shared" si="3"/>
        <v>-5.1098376313276024</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-4.032258064516129</v>
      </c>
      <c r="C37" s="480">
        <f>'Tabelle 3.3'!J34</f>
        <v>8.9108910891089117</v>
      </c>
      <c r="D37" s="481">
        <f t="shared" si="3"/>
        <v>-4.032258064516129</v>
      </c>
      <c r="E37" s="481">
        <f t="shared" si="3"/>
        <v>8.9108910891089117</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-4.3372376203177545</v>
      </c>
      <c r="C38" s="480">
        <f>'Tabelle 3.3'!J35</f>
        <v>0.34217279726261762</v>
      </c>
      <c r="D38" s="481">
        <f t="shared" si="3"/>
        <v>-4.3372376203177545</v>
      </c>
      <c r="E38" s="481">
        <f t="shared" si="3"/>
        <v>0.34217279726261762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2.1244273540791379</v>
      </c>
      <c r="C39" s="480">
        <f>'Tabelle 3.3'!J36</f>
        <v>-4.5866498542044294</v>
      </c>
      <c r="D39" s="481">
        <f t="shared" si="3"/>
        <v>2.1244273540791379</v>
      </c>
      <c r="E39" s="481">
        <f t="shared" si="3"/>
        <v>-4.5866498542044294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2.1244273540791379</v>
      </c>
      <c r="C45" s="480">
        <f>'Tabelle 3.3'!J36</f>
        <v>-4.5866498542044294</v>
      </c>
      <c r="D45" s="481">
        <f t="shared" si="3"/>
        <v>2.1244273540791379</v>
      </c>
      <c r="E45" s="481">
        <f t="shared" si="3"/>
        <v>-4.5866498542044294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57114</v>
      </c>
      <c r="C51" s="487">
        <v>11560</v>
      </c>
      <c r="D51" s="487">
        <v>4217</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57164</v>
      </c>
      <c r="C52" s="487">
        <v>11631</v>
      </c>
      <c r="D52" s="487">
        <v>4343</v>
      </c>
      <c r="E52" s="488">
        <f t="shared" ref="E52:G70" si="11">IF($A$51=37802,IF(COUNTBLANK(B$51:B$70)&gt;0,#N/A,B52/B$51*100),IF(COUNTBLANK(B$51:B$75)&gt;0,#N/A,B52/B$51*100))</f>
        <v>100.08754420982595</v>
      </c>
      <c r="F52" s="488">
        <f t="shared" si="11"/>
        <v>100.61418685121106</v>
      </c>
      <c r="G52" s="488">
        <f t="shared" si="11"/>
        <v>102.98790609437989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58073</v>
      </c>
      <c r="C53" s="487">
        <v>11426</v>
      </c>
      <c r="D53" s="487">
        <v>4380</v>
      </c>
      <c r="E53" s="488">
        <f t="shared" si="11"/>
        <v>101.67909794446194</v>
      </c>
      <c r="F53" s="488">
        <f t="shared" si="11"/>
        <v>98.840830449826996</v>
      </c>
      <c r="G53" s="488">
        <f t="shared" si="11"/>
        <v>103.86530709034858</v>
      </c>
      <c r="H53" s="489">
        <f>IF(ISERROR(L53)=TRUE,IF(MONTH(A53)=MONTH(MAX(A$51:A$75)),A53,""),"")</f>
        <v>41883</v>
      </c>
      <c r="I53" s="488">
        <f t="shared" si="12"/>
        <v>101.67909794446194</v>
      </c>
      <c r="J53" s="488">
        <f t="shared" si="10"/>
        <v>98.840830449826996</v>
      </c>
      <c r="K53" s="488">
        <f t="shared" si="10"/>
        <v>103.86530709034858</v>
      </c>
      <c r="L53" s="488" t="e">
        <f t="shared" si="13"/>
        <v>#N/A</v>
      </c>
    </row>
    <row r="54" spans="1:14" ht="15" customHeight="1" x14ac:dyDescent="0.2">
      <c r="A54" s="490" t="s">
        <v>462</v>
      </c>
      <c r="B54" s="487">
        <v>57989</v>
      </c>
      <c r="C54" s="487">
        <v>11467</v>
      </c>
      <c r="D54" s="487">
        <v>4372</v>
      </c>
      <c r="E54" s="488">
        <f t="shared" si="11"/>
        <v>101.53202367195433</v>
      </c>
      <c r="F54" s="488">
        <f t="shared" si="11"/>
        <v>99.195501730103814</v>
      </c>
      <c r="G54" s="488">
        <f t="shared" si="11"/>
        <v>103.67559876689589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57964</v>
      </c>
      <c r="C55" s="487">
        <v>11215</v>
      </c>
      <c r="D55" s="487">
        <v>4219</v>
      </c>
      <c r="E55" s="488">
        <f t="shared" si="11"/>
        <v>101.48825156704136</v>
      </c>
      <c r="F55" s="488">
        <f t="shared" si="11"/>
        <v>97.015570934256061</v>
      </c>
      <c r="G55" s="488">
        <f t="shared" si="11"/>
        <v>100.04742708086319</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58052</v>
      </c>
      <c r="C56" s="487">
        <v>11315</v>
      </c>
      <c r="D56" s="487">
        <v>4287</v>
      </c>
      <c r="E56" s="488">
        <f t="shared" si="11"/>
        <v>101.64232937633504</v>
      </c>
      <c r="F56" s="488">
        <f t="shared" si="11"/>
        <v>97.88062283737024</v>
      </c>
      <c r="G56" s="488">
        <f t="shared" si="11"/>
        <v>101.65994783021107</v>
      </c>
      <c r="H56" s="489" t="str">
        <f t="shared" si="14"/>
        <v/>
      </c>
      <c r="I56" s="488" t="str">
        <f t="shared" si="12"/>
        <v/>
      </c>
      <c r="J56" s="488" t="str">
        <f t="shared" si="10"/>
        <v/>
      </c>
      <c r="K56" s="488" t="str">
        <f t="shared" si="10"/>
        <v/>
      </c>
      <c r="L56" s="488" t="e">
        <f t="shared" si="13"/>
        <v>#N/A</v>
      </c>
    </row>
    <row r="57" spans="1:14" ht="15" customHeight="1" x14ac:dyDescent="0.2">
      <c r="A57" s="490">
        <v>42248</v>
      </c>
      <c r="B57" s="487">
        <v>59013</v>
      </c>
      <c r="C57" s="487">
        <v>11102</v>
      </c>
      <c r="D57" s="487">
        <v>4500</v>
      </c>
      <c r="E57" s="488">
        <f t="shared" si="11"/>
        <v>103.32492908919005</v>
      </c>
      <c r="F57" s="488">
        <f t="shared" si="11"/>
        <v>96.03806228373702</v>
      </c>
      <c r="G57" s="488">
        <f t="shared" si="11"/>
        <v>106.71093194213897</v>
      </c>
      <c r="H57" s="489">
        <f t="shared" si="14"/>
        <v>42248</v>
      </c>
      <c r="I57" s="488">
        <f t="shared" si="12"/>
        <v>103.32492908919005</v>
      </c>
      <c r="J57" s="488">
        <f t="shared" si="10"/>
        <v>96.03806228373702</v>
      </c>
      <c r="K57" s="488">
        <f t="shared" si="10"/>
        <v>106.71093194213897</v>
      </c>
      <c r="L57" s="488" t="e">
        <f t="shared" si="13"/>
        <v>#N/A</v>
      </c>
    </row>
    <row r="58" spans="1:14" ht="15" customHeight="1" x14ac:dyDescent="0.2">
      <c r="A58" s="490" t="s">
        <v>465</v>
      </c>
      <c r="B58" s="487">
        <v>59014</v>
      </c>
      <c r="C58" s="487">
        <v>11204</v>
      </c>
      <c r="D58" s="487">
        <v>4510</v>
      </c>
      <c r="E58" s="488">
        <f t="shared" si="11"/>
        <v>103.32667997338656</v>
      </c>
      <c r="F58" s="488">
        <f t="shared" si="11"/>
        <v>96.920415224913498</v>
      </c>
      <c r="G58" s="488">
        <f t="shared" si="11"/>
        <v>106.94806734645483</v>
      </c>
      <c r="H58" s="489" t="str">
        <f t="shared" si="14"/>
        <v/>
      </c>
      <c r="I58" s="488" t="str">
        <f t="shared" si="12"/>
        <v/>
      </c>
      <c r="J58" s="488" t="str">
        <f t="shared" si="10"/>
        <v/>
      </c>
      <c r="K58" s="488" t="str">
        <f t="shared" si="10"/>
        <v/>
      </c>
      <c r="L58" s="488" t="e">
        <f t="shared" si="13"/>
        <v>#N/A</v>
      </c>
    </row>
    <row r="59" spans="1:14" ht="15" customHeight="1" x14ac:dyDescent="0.2">
      <c r="A59" s="490" t="s">
        <v>466</v>
      </c>
      <c r="B59" s="487">
        <v>58716</v>
      </c>
      <c r="C59" s="487">
        <v>10818</v>
      </c>
      <c r="D59" s="487">
        <v>4378</v>
      </c>
      <c r="E59" s="488">
        <f t="shared" si="11"/>
        <v>102.80491648282381</v>
      </c>
      <c r="F59" s="488">
        <f t="shared" si="11"/>
        <v>93.581314878892726</v>
      </c>
      <c r="G59" s="488">
        <f t="shared" si="11"/>
        <v>103.81788000948542</v>
      </c>
      <c r="H59" s="489" t="str">
        <f t="shared" si="14"/>
        <v/>
      </c>
      <c r="I59" s="488" t="str">
        <f t="shared" si="12"/>
        <v/>
      </c>
      <c r="J59" s="488" t="str">
        <f t="shared" si="10"/>
        <v/>
      </c>
      <c r="K59" s="488" t="str">
        <f t="shared" si="10"/>
        <v/>
      </c>
      <c r="L59" s="488" t="e">
        <f t="shared" si="13"/>
        <v>#N/A</v>
      </c>
    </row>
    <row r="60" spans="1:14" ht="15" customHeight="1" x14ac:dyDescent="0.2">
      <c r="A60" s="490" t="s">
        <v>467</v>
      </c>
      <c r="B60" s="487">
        <v>58992</v>
      </c>
      <c r="C60" s="487">
        <v>11016</v>
      </c>
      <c r="D60" s="487">
        <v>4489</v>
      </c>
      <c r="E60" s="488">
        <f t="shared" si="11"/>
        <v>103.28816052106313</v>
      </c>
      <c r="F60" s="488">
        <f t="shared" si="11"/>
        <v>95.294117647058812</v>
      </c>
      <c r="G60" s="488">
        <f t="shared" si="11"/>
        <v>106.45008299739152</v>
      </c>
      <c r="H60" s="489" t="str">
        <f t="shared" si="14"/>
        <v/>
      </c>
      <c r="I60" s="488" t="str">
        <f t="shared" si="12"/>
        <v/>
      </c>
      <c r="J60" s="488" t="str">
        <f t="shared" si="10"/>
        <v/>
      </c>
      <c r="K60" s="488" t="str">
        <f t="shared" si="10"/>
        <v/>
      </c>
      <c r="L60" s="488" t="e">
        <f t="shared" si="13"/>
        <v>#N/A</v>
      </c>
    </row>
    <row r="61" spans="1:14" ht="15" customHeight="1" x14ac:dyDescent="0.2">
      <c r="A61" s="490">
        <v>42614</v>
      </c>
      <c r="B61" s="487">
        <v>59653</v>
      </c>
      <c r="C61" s="487">
        <v>10846</v>
      </c>
      <c r="D61" s="487">
        <v>4632</v>
      </c>
      <c r="E61" s="488">
        <f t="shared" si="11"/>
        <v>104.44549497496236</v>
      </c>
      <c r="F61" s="488">
        <f t="shared" si="11"/>
        <v>93.82352941176471</v>
      </c>
      <c r="G61" s="488">
        <f t="shared" si="11"/>
        <v>109.84111927910838</v>
      </c>
      <c r="H61" s="489">
        <f t="shared" si="14"/>
        <v>42614</v>
      </c>
      <c r="I61" s="488">
        <f t="shared" si="12"/>
        <v>104.44549497496236</v>
      </c>
      <c r="J61" s="488">
        <f t="shared" si="10"/>
        <v>93.82352941176471</v>
      </c>
      <c r="K61" s="488">
        <f t="shared" si="10"/>
        <v>109.84111927910838</v>
      </c>
      <c r="L61" s="488" t="e">
        <f t="shared" si="13"/>
        <v>#N/A</v>
      </c>
    </row>
    <row r="62" spans="1:14" ht="15" customHeight="1" x14ac:dyDescent="0.2">
      <c r="A62" s="490" t="s">
        <v>468</v>
      </c>
      <c r="B62" s="487">
        <v>59605</v>
      </c>
      <c r="C62" s="487">
        <v>10610</v>
      </c>
      <c r="D62" s="487">
        <v>4606</v>
      </c>
      <c r="E62" s="488">
        <f t="shared" si="11"/>
        <v>104.36145253352944</v>
      </c>
      <c r="F62" s="488">
        <f t="shared" si="11"/>
        <v>91.782006920415228</v>
      </c>
      <c r="G62" s="488">
        <f t="shared" si="11"/>
        <v>109.22456722788712</v>
      </c>
      <c r="H62" s="489" t="str">
        <f t="shared" si="14"/>
        <v/>
      </c>
      <c r="I62" s="488" t="str">
        <f t="shared" si="12"/>
        <v/>
      </c>
      <c r="J62" s="488" t="str">
        <f t="shared" si="10"/>
        <v/>
      </c>
      <c r="K62" s="488" t="str">
        <f t="shared" si="10"/>
        <v/>
      </c>
      <c r="L62" s="488" t="e">
        <f t="shared" si="13"/>
        <v>#N/A</v>
      </c>
    </row>
    <row r="63" spans="1:14" ht="15" customHeight="1" x14ac:dyDescent="0.2">
      <c r="A63" s="490" t="s">
        <v>469</v>
      </c>
      <c r="B63" s="487">
        <v>59607</v>
      </c>
      <c r="C63" s="487">
        <v>10432</v>
      </c>
      <c r="D63" s="487">
        <v>4574</v>
      </c>
      <c r="E63" s="488">
        <f t="shared" si="11"/>
        <v>104.36495430192248</v>
      </c>
      <c r="F63" s="488">
        <f t="shared" si="11"/>
        <v>90.242214532871969</v>
      </c>
      <c r="G63" s="488">
        <f t="shared" si="11"/>
        <v>108.46573393407635</v>
      </c>
      <c r="H63" s="489" t="str">
        <f t="shared" si="14"/>
        <v/>
      </c>
      <c r="I63" s="488" t="str">
        <f t="shared" si="12"/>
        <v/>
      </c>
      <c r="J63" s="488" t="str">
        <f t="shared" si="10"/>
        <v/>
      </c>
      <c r="K63" s="488" t="str">
        <f t="shared" si="10"/>
        <v/>
      </c>
      <c r="L63" s="488" t="e">
        <f t="shared" si="13"/>
        <v>#N/A</v>
      </c>
    </row>
    <row r="64" spans="1:14" ht="15" customHeight="1" x14ac:dyDescent="0.2">
      <c r="A64" s="490" t="s">
        <v>470</v>
      </c>
      <c r="B64" s="487">
        <v>59624</v>
      </c>
      <c r="C64" s="487">
        <v>10336</v>
      </c>
      <c r="D64" s="487">
        <v>4586</v>
      </c>
      <c r="E64" s="488">
        <f t="shared" si="11"/>
        <v>104.3947193332633</v>
      </c>
      <c r="F64" s="488">
        <f t="shared" si="11"/>
        <v>89.411764705882362</v>
      </c>
      <c r="G64" s="488">
        <f t="shared" si="11"/>
        <v>108.75029641925539</v>
      </c>
      <c r="H64" s="489" t="str">
        <f t="shared" si="14"/>
        <v/>
      </c>
      <c r="I64" s="488" t="str">
        <f t="shared" si="12"/>
        <v/>
      </c>
      <c r="J64" s="488" t="str">
        <f t="shared" si="10"/>
        <v/>
      </c>
      <c r="K64" s="488" t="str">
        <f t="shared" si="10"/>
        <v/>
      </c>
      <c r="L64" s="488" t="e">
        <f t="shared" si="13"/>
        <v>#N/A</v>
      </c>
    </row>
    <row r="65" spans="1:12" ht="15" customHeight="1" x14ac:dyDescent="0.2">
      <c r="A65" s="490">
        <v>42979</v>
      </c>
      <c r="B65" s="487">
        <v>59629</v>
      </c>
      <c r="C65" s="487">
        <v>9976</v>
      </c>
      <c r="D65" s="487">
        <v>4710</v>
      </c>
      <c r="E65" s="488">
        <f t="shared" si="11"/>
        <v>104.40347375424591</v>
      </c>
      <c r="F65" s="488">
        <f t="shared" si="11"/>
        <v>86.297577854671275</v>
      </c>
      <c r="G65" s="488">
        <f t="shared" si="11"/>
        <v>111.6907754327721</v>
      </c>
      <c r="H65" s="489">
        <f t="shared" si="14"/>
        <v>42979</v>
      </c>
      <c r="I65" s="488">
        <f t="shared" si="12"/>
        <v>104.40347375424591</v>
      </c>
      <c r="J65" s="488">
        <f t="shared" si="10"/>
        <v>86.297577854671275</v>
      </c>
      <c r="K65" s="488">
        <f t="shared" si="10"/>
        <v>111.6907754327721</v>
      </c>
      <c r="L65" s="488" t="e">
        <f t="shared" si="13"/>
        <v>#N/A</v>
      </c>
    </row>
    <row r="66" spans="1:12" ht="15" customHeight="1" x14ac:dyDescent="0.2">
      <c r="A66" s="490" t="s">
        <v>471</v>
      </c>
      <c r="B66" s="487">
        <v>59362</v>
      </c>
      <c r="C66" s="487">
        <v>9805</v>
      </c>
      <c r="D66" s="487">
        <v>4763</v>
      </c>
      <c r="E66" s="488">
        <f t="shared" si="11"/>
        <v>103.93598767377526</v>
      </c>
      <c r="F66" s="488">
        <f t="shared" si="11"/>
        <v>84.818339100346023</v>
      </c>
      <c r="G66" s="488">
        <f t="shared" si="11"/>
        <v>112.9475930756462</v>
      </c>
      <c r="H66" s="489" t="str">
        <f t="shared" si="14"/>
        <v/>
      </c>
      <c r="I66" s="488" t="str">
        <f t="shared" si="12"/>
        <v/>
      </c>
      <c r="J66" s="488" t="str">
        <f t="shared" si="10"/>
        <v/>
      </c>
      <c r="K66" s="488" t="str">
        <f t="shared" si="10"/>
        <v/>
      </c>
      <c r="L66" s="488" t="e">
        <f t="shared" si="13"/>
        <v>#N/A</v>
      </c>
    </row>
    <row r="67" spans="1:12" ht="15" customHeight="1" x14ac:dyDescent="0.2">
      <c r="A67" s="490" t="s">
        <v>472</v>
      </c>
      <c r="B67" s="487">
        <v>59158</v>
      </c>
      <c r="C67" s="487">
        <v>9571</v>
      </c>
      <c r="D67" s="487">
        <v>4653</v>
      </c>
      <c r="E67" s="488">
        <f t="shared" si="11"/>
        <v>103.57880729768534</v>
      </c>
      <c r="F67" s="488">
        <f t="shared" si="11"/>
        <v>82.794117647058812</v>
      </c>
      <c r="G67" s="488">
        <f t="shared" si="11"/>
        <v>110.33910362817167</v>
      </c>
      <c r="H67" s="489" t="str">
        <f t="shared" si="14"/>
        <v/>
      </c>
      <c r="I67" s="488" t="str">
        <f t="shared" si="12"/>
        <v/>
      </c>
      <c r="J67" s="488" t="str">
        <f t="shared" si="12"/>
        <v/>
      </c>
      <c r="K67" s="488" t="str">
        <f t="shared" si="12"/>
        <v/>
      </c>
      <c r="L67" s="488" t="e">
        <f t="shared" si="13"/>
        <v>#N/A</v>
      </c>
    </row>
    <row r="68" spans="1:12" ht="15" customHeight="1" x14ac:dyDescent="0.2">
      <c r="A68" s="490" t="s">
        <v>473</v>
      </c>
      <c r="B68" s="487">
        <v>59289</v>
      </c>
      <c r="C68" s="487">
        <v>9718</v>
      </c>
      <c r="D68" s="487">
        <v>4691</v>
      </c>
      <c r="E68" s="488">
        <f t="shared" si="11"/>
        <v>103.80817312742936</v>
      </c>
      <c r="F68" s="488">
        <f t="shared" si="11"/>
        <v>84.065743944636679</v>
      </c>
      <c r="G68" s="488">
        <f t="shared" si="11"/>
        <v>111.24021816457197</v>
      </c>
      <c r="H68" s="489" t="str">
        <f t="shared" si="14"/>
        <v/>
      </c>
      <c r="I68" s="488" t="str">
        <f t="shared" si="12"/>
        <v/>
      </c>
      <c r="J68" s="488" t="str">
        <f t="shared" si="12"/>
        <v/>
      </c>
      <c r="K68" s="488" t="str">
        <f t="shared" si="12"/>
        <v/>
      </c>
      <c r="L68" s="488" t="e">
        <f t="shared" si="13"/>
        <v>#N/A</v>
      </c>
    </row>
    <row r="69" spans="1:12" ht="15" customHeight="1" x14ac:dyDescent="0.2">
      <c r="A69" s="490">
        <v>43344</v>
      </c>
      <c r="B69" s="487">
        <v>60254</v>
      </c>
      <c r="C69" s="487">
        <v>9398</v>
      </c>
      <c r="D69" s="487">
        <v>4813</v>
      </c>
      <c r="E69" s="488">
        <f t="shared" si="11"/>
        <v>105.49777637707042</v>
      </c>
      <c r="F69" s="488">
        <f t="shared" si="11"/>
        <v>81.297577854671275</v>
      </c>
      <c r="G69" s="488">
        <f t="shared" si="11"/>
        <v>114.13327009722552</v>
      </c>
      <c r="H69" s="489">
        <f t="shared" si="14"/>
        <v>43344</v>
      </c>
      <c r="I69" s="488">
        <f t="shared" si="12"/>
        <v>105.49777637707042</v>
      </c>
      <c r="J69" s="488">
        <f t="shared" si="12"/>
        <v>81.297577854671275</v>
      </c>
      <c r="K69" s="488">
        <f t="shared" si="12"/>
        <v>114.13327009722552</v>
      </c>
      <c r="L69" s="488" t="e">
        <f t="shared" si="13"/>
        <v>#N/A</v>
      </c>
    </row>
    <row r="70" spans="1:12" ht="15" customHeight="1" x14ac:dyDescent="0.2">
      <c r="A70" s="490" t="s">
        <v>474</v>
      </c>
      <c r="B70" s="487">
        <v>60065</v>
      </c>
      <c r="C70" s="487">
        <v>9412</v>
      </c>
      <c r="D70" s="487">
        <v>4841</v>
      </c>
      <c r="E70" s="488">
        <f t="shared" si="11"/>
        <v>105.16685926392827</v>
      </c>
      <c r="F70" s="488">
        <f t="shared" si="11"/>
        <v>81.418685121107274</v>
      </c>
      <c r="G70" s="488">
        <f t="shared" si="11"/>
        <v>114.79724922930994</v>
      </c>
      <c r="H70" s="489" t="str">
        <f t="shared" si="14"/>
        <v/>
      </c>
      <c r="I70" s="488" t="str">
        <f t="shared" si="12"/>
        <v/>
      </c>
      <c r="J70" s="488" t="str">
        <f t="shared" si="12"/>
        <v/>
      </c>
      <c r="K70" s="488" t="str">
        <f t="shared" si="12"/>
        <v/>
      </c>
      <c r="L70" s="488" t="e">
        <f t="shared" si="13"/>
        <v>#N/A</v>
      </c>
    </row>
    <row r="71" spans="1:12" ht="15" customHeight="1" x14ac:dyDescent="0.2">
      <c r="A71" s="490" t="s">
        <v>475</v>
      </c>
      <c r="B71" s="487">
        <v>59500</v>
      </c>
      <c r="C71" s="487">
        <v>9238</v>
      </c>
      <c r="D71" s="487">
        <v>4722</v>
      </c>
      <c r="E71" s="491">
        <f t="shared" ref="E71:G75" si="15">IF($A$51=37802,IF(COUNTBLANK(B$51:B$70)&gt;0,#N/A,IF(ISBLANK(B71)=FALSE,B71/B$51*100,#N/A)),IF(COUNTBLANK(B$51:B$75)&gt;0,#N/A,B71/B$51*100))</f>
        <v>104.17760969289492</v>
      </c>
      <c r="F71" s="491">
        <f t="shared" si="15"/>
        <v>79.913494809688572</v>
      </c>
      <c r="G71" s="491">
        <f t="shared" si="15"/>
        <v>111.97533791795115</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59416</v>
      </c>
      <c r="C72" s="487">
        <v>9303</v>
      </c>
      <c r="D72" s="487">
        <v>4822</v>
      </c>
      <c r="E72" s="491">
        <f t="shared" si="15"/>
        <v>104.0305354203873</v>
      </c>
      <c r="F72" s="491">
        <f t="shared" si="15"/>
        <v>80.475778546712803</v>
      </c>
      <c r="G72" s="491">
        <f t="shared" si="15"/>
        <v>114.3466919611098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60380</v>
      </c>
      <c r="C73" s="487">
        <v>9106</v>
      </c>
      <c r="D73" s="487">
        <v>4979</v>
      </c>
      <c r="E73" s="491">
        <f t="shared" si="15"/>
        <v>105.71838778583185</v>
      </c>
      <c r="F73" s="491">
        <f t="shared" si="15"/>
        <v>78.771626297577853</v>
      </c>
      <c r="G73" s="491">
        <f t="shared" si="15"/>
        <v>118.06971780886886</v>
      </c>
      <c r="H73" s="492">
        <f>IF(A$51=37802,IF(ISERROR(L73)=TRUE,IF(ISBLANK(A73)=FALSE,IF(MONTH(A73)=MONTH(MAX(A$51:A$75)),A73,""),""),""),IF(ISERROR(L73)=TRUE,IF(MONTH(A73)=MONTH(MAX(A$51:A$75)),A73,""),""))</f>
        <v>43709</v>
      </c>
      <c r="I73" s="488">
        <f t="shared" si="12"/>
        <v>105.71838778583185</v>
      </c>
      <c r="J73" s="488">
        <f t="shared" si="12"/>
        <v>78.771626297577853</v>
      </c>
      <c r="K73" s="488">
        <f t="shared" si="12"/>
        <v>118.06971780886886</v>
      </c>
      <c r="L73" s="488" t="e">
        <f t="shared" si="13"/>
        <v>#N/A</v>
      </c>
    </row>
    <row r="74" spans="1:12" ht="15" customHeight="1" x14ac:dyDescent="0.2">
      <c r="A74" s="490" t="s">
        <v>477</v>
      </c>
      <c r="B74" s="487">
        <v>60018</v>
      </c>
      <c r="C74" s="487">
        <v>9112</v>
      </c>
      <c r="D74" s="487">
        <v>4919</v>
      </c>
      <c r="E74" s="491">
        <f t="shared" si="15"/>
        <v>105.08456770669187</v>
      </c>
      <c r="F74" s="491">
        <f t="shared" si="15"/>
        <v>78.82352941176471</v>
      </c>
      <c r="G74" s="491">
        <f t="shared" si="15"/>
        <v>116.64690538297369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59646</v>
      </c>
      <c r="C75" s="493">
        <v>8663</v>
      </c>
      <c r="D75" s="493">
        <v>4727</v>
      </c>
      <c r="E75" s="491">
        <f t="shared" si="15"/>
        <v>104.43323878558672</v>
      </c>
      <c r="F75" s="491">
        <f t="shared" si="15"/>
        <v>74.939446366782008</v>
      </c>
      <c r="G75" s="491">
        <f t="shared" si="15"/>
        <v>112.09390562010908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105.71838778583185</v>
      </c>
      <c r="J77" s="488">
        <f>IF(J75&lt;&gt;"",J75,IF(J74&lt;&gt;"",J74,IF(J73&lt;&gt;"",J73,IF(J72&lt;&gt;"",J72,IF(J71&lt;&gt;"",J71,IF(J70&lt;&gt;"",J70,""))))))</f>
        <v>78.771626297577853</v>
      </c>
      <c r="K77" s="488">
        <f>IF(K75&lt;&gt;"",K75,IF(K74&lt;&gt;"",K74,IF(K73&lt;&gt;"",K73,IF(K72&lt;&gt;"",K72,IF(K71&lt;&gt;"",K71,IF(K70&lt;&gt;"",K70,""))))))</f>
        <v>118.06971780886886</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+5,7%</v>
      </c>
      <c r="J79" s="488" t="str">
        <f>"GeB - ausschließlich: "&amp;IF(J77&gt;100,"+","")&amp;TEXT(J77-100,"0,0")&amp;"%"</f>
        <v>GeB - ausschließlich: -21,2%</v>
      </c>
      <c r="K79" s="488" t="str">
        <f>"GeB - im Nebenjob: "&amp;IF(K77&gt;100,"+","")&amp;TEXT(K77-100,"0,0")&amp;"%"</f>
        <v>GeB - im Nebenjob: +18,1%</v>
      </c>
    </row>
    <row r="81" spans="9:9" ht="15" customHeight="1" x14ac:dyDescent="0.2">
      <c r="I81" s="488" t="str">
        <f>IF(ISERROR(HLOOKUP(1,I$78:K$79,2,FALSE)),"",HLOOKUP(1,I$78:K$79,2,FALSE))</f>
        <v>GeB - im Nebenjob: +18,1%</v>
      </c>
    </row>
    <row r="82" spans="9:9" ht="15" customHeight="1" x14ac:dyDescent="0.2">
      <c r="I82" s="488" t="str">
        <f>IF(ISERROR(HLOOKUP(2,I$78:K$79,2,FALSE)),"",HLOOKUP(2,I$78:K$79,2,FALSE))</f>
        <v>SvB: +5,7%</v>
      </c>
    </row>
    <row r="83" spans="9:9" ht="15" customHeight="1" x14ac:dyDescent="0.2">
      <c r="I83" s="488" t="str">
        <f>IF(ISERROR(HLOOKUP(3,I$78:K$79,2,FALSE)),"",HLOOKUP(3,I$78:K$79,2,FALSE))</f>
        <v>GeB - ausschließlich: -21,2%</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59646</v>
      </c>
      <c r="E12" s="114">
        <v>60018</v>
      </c>
      <c r="F12" s="114">
        <v>60380</v>
      </c>
      <c r="G12" s="114">
        <v>59416</v>
      </c>
      <c r="H12" s="114">
        <v>59500</v>
      </c>
      <c r="I12" s="115">
        <v>146</v>
      </c>
      <c r="J12" s="116">
        <v>0.24537815126050419</v>
      </c>
      <c r="N12" s="117"/>
    </row>
    <row r="13" spans="1:15" s="110" customFormat="1" ht="13.5" customHeight="1" x14ac:dyDescent="0.2">
      <c r="A13" s="118" t="s">
        <v>105</v>
      </c>
      <c r="B13" s="119" t="s">
        <v>106</v>
      </c>
      <c r="C13" s="113">
        <v>56.278711061932064</v>
      </c>
      <c r="D13" s="114">
        <v>33568</v>
      </c>
      <c r="E13" s="114">
        <v>33840</v>
      </c>
      <c r="F13" s="114">
        <v>34285</v>
      </c>
      <c r="G13" s="114">
        <v>33728</v>
      </c>
      <c r="H13" s="114">
        <v>33832</v>
      </c>
      <c r="I13" s="115">
        <v>-264</v>
      </c>
      <c r="J13" s="116">
        <v>-0.78032631827855281</v>
      </c>
    </row>
    <row r="14" spans="1:15" s="110" customFormat="1" ht="13.5" customHeight="1" x14ac:dyDescent="0.2">
      <c r="A14" s="120"/>
      <c r="B14" s="119" t="s">
        <v>107</v>
      </c>
      <c r="C14" s="113">
        <v>43.721288938067936</v>
      </c>
      <c r="D14" s="114">
        <v>26078</v>
      </c>
      <c r="E14" s="114">
        <v>26178</v>
      </c>
      <c r="F14" s="114">
        <v>26095</v>
      </c>
      <c r="G14" s="114">
        <v>25688</v>
      </c>
      <c r="H14" s="114">
        <v>25668</v>
      </c>
      <c r="I14" s="115">
        <v>410</v>
      </c>
      <c r="J14" s="116">
        <v>1.5973196197600126</v>
      </c>
    </row>
    <row r="15" spans="1:15" s="110" customFormat="1" ht="13.5" customHeight="1" x14ac:dyDescent="0.2">
      <c r="A15" s="118" t="s">
        <v>105</v>
      </c>
      <c r="B15" s="121" t="s">
        <v>108</v>
      </c>
      <c r="C15" s="113">
        <v>9.3619018878047147</v>
      </c>
      <c r="D15" s="114">
        <v>5584</v>
      </c>
      <c r="E15" s="114">
        <v>5836</v>
      </c>
      <c r="F15" s="114">
        <v>5962</v>
      </c>
      <c r="G15" s="114">
        <v>5379</v>
      </c>
      <c r="H15" s="114">
        <v>5489</v>
      </c>
      <c r="I15" s="115">
        <v>95</v>
      </c>
      <c r="J15" s="116">
        <v>1.7307341956640554</v>
      </c>
    </row>
    <row r="16" spans="1:15" s="110" customFormat="1" ht="13.5" customHeight="1" x14ac:dyDescent="0.2">
      <c r="A16" s="118"/>
      <c r="B16" s="121" t="s">
        <v>109</v>
      </c>
      <c r="C16" s="113">
        <v>68.633269624115613</v>
      </c>
      <c r="D16" s="114">
        <v>40937</v>
      </c>
      <c r="E16" s="114">
        <v>41122</v>
      </c>
      <c r="F16" s="114">
        <v>41460</v>
      </c>
      <c r="G16" s="114">
        <v>41300</v>
      </c>
      <c r="H16" s="114">
        <v>41467</v>
      </c>
      <c r="I16" s="115">
        <v>-530</v>
      </c>
      <c r="J16" s="116">
        <v>-1.2781247739166084</v>
      </c>
    </row>
    <row r="17" spans="1:10" s="110" customFormat="1" ht="13.5" customHeight="1" x14ac:dyDescent="0.2">
      <c r="A17" s="118"/>
      <c r="B17" s="121" t="s">
        <v>110</v>
      </c>
      <c r="C17" s="113">
        <v>20.84967977735305</v>
      </c>
      <c r="D17" s="114">
        <v>12436</v>
      </c>
      <c r="E17" s="114">
        <v>12355</v>
      </c>
      <c r="F17" s="114">
        <v>12263</v>
      </c>
      <c r="G17" s="114">
        <v>12083</v>
      </c>
      <c r="H17" s="114">
        <v>11906</v>
      </c>
      <c r="I17" s="115">
        <v>530</v>
      </c>
      <c r="J17" s="116">
        <v>4.4515370401478247</v>
      </c>
    </row>
    <row r="18" spans="1:10" s="110" customFormat="1" ht="13.5" customHeight="1" x14ac:dyDescent="0.2">
      <c r="A18" s="120"/>
      <c r="B18" s="121" t="s">
        <v>111</v>
      </c>
      <c r="C18" s="113">
        <v>1.1551487107266203</v>
      </c>
      <c r="D18" s="114">
        <v>689</v>
      </c>
      <c r="E18" s="114">
        <v>705</v>
      </c>
      <c r="F18" s="114">
        <v>695</v>
      </c>
      <c r="G18" s="114">
        <v>654</v>
      </c>
      <c r="H18" s="114">
        <v>638</v>
      </c>
      <c r="I18" s="115">
        <v>51</v>
      </c>
      <c r="J18" s="116">
        <v>7.9937304075235112</v>
      </c>
    </row>
    <row r="19" spans="1:10" s="110" customFormat="1" ht="13.5" customHeight="1" x14ac:dyDescent="0.2">
      <c r="A19" s="120"/>
      <c r="B19" s="121" t="s">
        <v>112</v>
      </c>
      <c r="C19" s="113">
        <v>0.35207725580927474</v>
      </c>
      <c r="D19" s="114">
        <v>210</v>
      </c>
      <c r="E19" s="114">
        <v>225</v>
      </c>
      <c r="F19" s="114">
        <v>214</v>
      </c>
      <c r="G19" s="114">
        <v>174</v>
      </c>
      <c r="H19" s="114">
        <v>154</v>
      </c>
      <c r="I19" s="115">
        <v>56</v>
      </c>
      <c r="J19" s="116">
        <v>36.363636363636367</v>
      </c>
    </row>
    <row r="20" spans="1:10" s="110" customFormat="1" ht="13.5" customHeight="1" x14ac:dyDescent="0.2">
      <c r="A20" s="118" t="s">
        <v>113</v>
      </c>
      <c r="B20" s="122" t="s">
        <v>114</v>
      </c>
      <c r="C20" s="113">
        <v>73.642826006773291</v>
      </c>
      <c r="D20" s="114">
        <v>43925</v>
      </c>
      <c r="E20" s="114">
        <v>44291</v>
      </c>
      <c r="F20" s="114">
        <v>44776</v>
      </c>
      <c r="G20" s="114">
        <v>44006</v>
      </c>
      <c r="H20" s="114">
        <v>44278</v>
      </c>
      <c r="I20" s="115">
        <v>-353</v>
      </c>
      <c r="J20" s="116">
        <v>-0.79723564749988707</v>
      </c>
    </row>
    <row r="21" spans="1:10" s="110" customFormat="1" ht="13.5" customHeight="1" x14ac:dyDescent="0.2">
      <c r="A21" s="120"/>
      <c r="B21" s="122" t="s">
        <v>115</v>
      </c>
      <c r="C21" s="113">
        <v>26.357173993226706</v>
      </c>
      <c r="D21" s="114">
        <v>15721</v>
      </c>
      <c r="E21" s="114">
        <v>15727</v>
      </c>
      <c r="F21" s="114">
        <v>15604</v>
      </c>
      <c r="G21" s="114">
        <v>15410</v>
      </c>
      <c r="H21" s="114">
        <v>15222</v>
      </c>
      <c r="I21" s="115">
        <v>499</v>
      </c>
      <c r="J21" s="116">
        <v>3.2781500459860728</v>
      </c>
    </row>
    <row r="22" spans="1:10" s="110" customFormat="1" ht="13.5" customHeight="1" x14ac:dyDescent="0.2">
      <c r="A22" s="118" t="s">
        <v>113</v>
      </c>
      <c r="B22" s="122" t="s">
        <v>116</v>
      </c>
      <c r="C22" s="113">
        <v>88.108171545451498</v>
      </c>
      <c r="D22" s="114">
        <v>52553</v>
      </c>
      <c r="E22" s="114">
        <v>52956</v>
      </c>
      <c r="F22" s="114">
        <v>53291</v>
      </c>
      <c r="G22" s="114">
        <v>52540</v>
      </c>
      <c r="H22" s="114">
        <v>52705</v>
      </c>
      <c r="I22" s="115">
        <v>-152</v>
      </c>
      <c r="J22" s="116">
        <v>-0.28839768522910542</v>
      </c>
    </row>
    <row r="23" spans="1:10" s="110" customFormat="1" ht="13.5" customHeight="1" x14ac:dyDescent="0.2">
      <c r="A23" s="123"/>
      <c r="B23" s="124" t="s">
        <v>117</v>
      </c>
      <c r="C23" s="125">
        <v>11.809677094859673</v>
      </c>
      <c r="D23" s="114">
        <v>7044</v>
      </c>
      <c r="E23" s="114">
        <v>7011</v>
      </c>
      <c r="F23" s="114">
        <v>7041</v>
      </c>
      <c r="G23" s="114">
        <v>6830</v>
      </c>
      <c r="H23" s="114">
        <v>6749</v>
      </c>
      <c r="I23" s="115">
        <v>295</v>
      </c>
      <c r="J23" s="116">
        <v>4.3710179285820123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13390</v>
      </c>
      <c r="E26" s="114">
        <v>14031</v>
      </c>
      <c r="F26" s="114">
        <v>14085</v>
      </c>
      <c r="G26" s="114">
        <v>14125</v>
      </c>
      <c r="H26" s="140">
        <v>13960</v>
      </c>
      <c r="I26" s="115">
        <v>-570</v>
      </c>
      <c r="J26" s="116">
        <v>-4.0830945558739256</v>
      </c>
    </row>
    <row r="27" spans="1:10" s="110" customFormat="1" ht="13.5" customHeight="1" x14ac:dyDescent="0.2">
      <c r="A27" s="118" t="s">
        <v>105</v>
      </c>
      <c r="B27" s="119" t="s">
        <v>106</v>
      </c>
      <c r="C27" s="113">
        <v>39.843166542195668</v>
      </c>
      <c r="D27" s="115">
        <v>5335</v>
      </c>
      <c r="E27" s="114">
        <v>5641</v>
      </c>
      <c r="F27" s="114">
        <v>5647</v>
      </c>
      <c r="G27" s="114">
        <v>5667</v>
      </c>
      <c r="H27" s="140">
        <v>5566</v>
      </c>
      <c r="I27" s="115">
        <v>-231</v>
      </c>
      <c r="J27" s="116">
        <v>-4.150197628458498</v>
      </c>
    </row>
    <row r="28" spans="1:10" s="110" customFormat="1" ht="13.5" customHeight="1" x14ac:dyDescent="0.2">
      <c r="A28" s="120"/>
      <c r="B28" s="119" t="s">
        <v>107</v>
      </c>
      <c r="C28" s="113">
        <v>60.156833457804332</v>
      </c>
      <c r="D28" s="115">
        <v>8055</v>
      </c>
      <c r="E28" s="114">
        <v>8390</v>
      </c>
      <c r="F28" s="114">
        <v>8438</v>
      </c>
      <c r="G28" s="114">
        <v>8458</v>
      </c>
      <c r="H28" s="140">
        <v>8394</v>
      </c>
      <c r="I28" s="115">
        <v>-339</v>
      </c>
      <c r="J28" s="116">
        <v>-4.0385989992852034</v>
      </c>
    </row>
    <row r="29" spans="1:10" s="110" customFormat="1" ht="13.5" customHeight="1" x14ac:dyDescent="0.2">
      <c r="A29" s="118" t="s">
        <v>105</v>
      </c>
      <c r="B29" s="121" t="s">
        <v>108</v>
      </c>
      <c r="C29" s="113">
        <v>15.369678864824495</v>
      </c>
      <c r="D29" s="115">
        <v>2058</v>
      </c>
      <c r="E29" s="114">
        <v>2274</v>
      </c>
      <c r="F29" s="114">
        <v>2265</v>
      </c>
      <c r="G29" s="114">
        <v>2373</v>
      </c>
      <c r="H29" s="140">
        <v>2260</v>
      </c>
      <c r="I29" s="115">
        <v>-202</v>
      </c>
      <c r="J29" s="116">
        <v>-8.9380530973451329</v>
      </c>
    </row>
    <row r="30" spans="1:10" s="110" customFormat="1" ht="13.5" customHeight="1" x14ac:dyDescent="0.2">
      <c r="A30" s="118"/>
      <c r="B30" s="121" t="s">
        <v>109</v>
      </c>
      <c r="C30" s="113">
        <v>49.051530993278568</v>
      </c>
      <c r="D30" s="115">
        <v>6568</v>
      </c>
      <c r="E30" s="114">
        <v>6897</v>
      </c>
      <c r="F30" s="114">
        <v>6982</v>
      </c>
      <c r="G30" s="114">
        <v>6978</v>
      </c>
      <c r="H30" s="140">
        <v>6977</v>
      </c>
      <c r="I30" s="115">
        <v>-409</v>
      </c>
      <c r="J30" s="116">
        <v>-5.8621183889924033</v>
      </c>
    </row>
    <row r="31" spans="1:10" s="110" customFormat="1" ht="13.5" customHeight="1" x14ac:dyDescent="0.2">
      <c r="A31" s="118"/>
      <c r="B31" s="121" t="s">
        <v>110</v>
      </c>
      <c r="C31" s="113">
        <v>19.701269604182226</v>
      </c>
      <c r="D31" s="115">
        <v>2638</v>
      </c>
      <c r="E31" s="114">
        <v>2696</v>
      </c>
      <c r="F31" s="114">
        <v>2698</v>
      </c>
      <c r="G31" s="114">
        <v>2677</v>
      </c>
      <c r="H31" s="140">
        <v>2651</v>
      </c>
      <c r="I31" s="115">
        <v>-13</v>
      </c>
      <c r="J31" s="116">
        <v>-0.4903809883062995</v>
      </c>
    </row>
    <row r="32" spans="1:10" s="110" customFormat="1" ht="13.5" customHeight="1" x14ac:dyDescent="0.2">
      <c r="A32" s="120"/>
      <c r="B32" s="121" t="s">
        <v>111</v>
      </c>
      <c r="C32" s="113">
        <v>15.877520537714712</v>
      </c>
      <c r="D32" s="115">
        <v>2126</v>
      </c>
      <c r="E32" s="114">
        <v>2164</v>
      </c>
      <c r="F32" s="114">
        <v>2140</v>
      </c>
      <c r="G32" s="114">
        <v>2097</v>
      </c>
      <c r="H32" s="140">
        <v>2072</v>
      </c>
      <c r="I32" s="115">
        <v>54</v>
      </c>
      <c r="J32" s="116">
        <v>2.6061776061776061</v>
      </c>
    </row>
    <row r="33" spans="1:10" s="110" customFormat="1" ht="13.5" customHeight="1" x14ac:dyDescent="0.2">
      <c r="A33" s="120"/>
      <c r="B33" s="121" t="s">
        <v>112</v>
      </c>
      <c r="C33" s="113">
        <v>1.4563106796116505</v>
      </c>
      <c r="D33" s="115">
        <v>195</v>
      </c>
      <c r="E33" s="114">
        <v>210</v>
      </c>
      <c r="F33" s="114">
        <v>216</v>
      </c>
      <c r="G33" s="114">
        <v>170</v>
      </c>
      <c r="H33" s="140">
        <v>179</v>
      </c>
      <c r="I33" s="115">
        <v>16</v>
      </c>
      <c r="J33" s="116">
        <v>8.938547486033519</v>
      </c>
    </row>
    <row r="34" spans="1:10" s="110" customFormat="1" ht="13.5" customHeight="1" x14ac:dyDescent="0.2">
      <c r="A34" s="118" t="s">
        <v>113</v>
      </c>
      <c r="B34" s="122" t="s">
        <v>116</v>
      </c>
      <c r="C34" s="113">
        <v>85.690814040328604</v>
      </c>
      <c r="D34" s="115">
        <v>11474</v>
      </c>
      <c r="E34" s="114">
        <v>11946</v>
      </c>
      <c r="F34" s="114">
        <v>12020</v>
      </c>
      <c r="G34" s="114">
        <v>12076</v>
      </c>
      <c r="H34" s="140">
        <v>11935</v>
      </c>
      <c r="I34" s="115">
        <v>-461</v>
      </c>
      <c r="J34" s="116">
        <v>-3.8625890238793463</v>
      </c>
    </row>
    <row r="35" spans="1:10" s="110" customFormat="1" ht="13.5" customHeight="1" x14ac:dyDescent="0.2">
      <c r="A35" s="118"/>
      <c r="B35" s="119" t="s">
        <v>117</v>
      </c>
      <c r="C35" s="113">
        <v>13.913368185212846</v>
      </c>
      <c r="D35" s="115">
        <v>1863</v>
      </c>
      <c r="E35" s="114">
        <v>2023</v>
      </c>
      <c r="F35" s="114">
        <v>2011</v>
      </c>
      <c r="G35" s="114">
        <v>1997</v>
      </c>
      <c r="H35" s="140">
        <v>1980</v>
      </c>
      <c r="I35" s="115">
        <v>-117</v>
      </c>
      <c r="J35" s="116">
        <v>-5.9090909090909092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8663</v>
      </c>
      <c r="E37" s="114">
        <v>9112</v>
      </c>
      <c r="F37" s="114">
        <v>9106</v>
      </c>
      <c r="G37" s="114">
        <v>9303</v>
      </c>
      <c r="H37" s="140">
        <v>9238</v>
      </c>
      <c r="I37" s="115">
        <v>-575</v>
      </c>
      <c r="J37" s="116">
        <v>-6.2242909720718771</v>
      </c>
    </row>
    <row r="38" spans="1:10" s="110" customFormat="1" ht="13.5" customHeight="1" x14ac:dyDescent="0.2">
      <c r="A38" s="118" t="s">
        <v>105</v>
      </c>
      <c r="B38" s="119" t="s">
        <v>106</v>
      </c>
      <c r="C38" s="113">
        <v>38.196929470160455</v>
      </c>
      <c r="D38" s="115">
        <v>3309</v>
      </c>
      <c r="E38" s="114">
        <v>3510</v>
      </c>
      <c r="F38" s="114">
        <v>3471</v>
      </c>
      <c r="G38" s="114">
        <v>3609</v>
      </c>
      <c r="H38" s="140">
        <v>3560</v>
      </c>
      <c r="I38" s="115">
        <v>-251</v>
      </c>
      <c r="J38" s="116">
        <v>-7.0505617977528088</v>
      </c>
    </row>
    <row r="39" spans="1:10" s="110" customFormat="1" ht="13.5" customHeight="1" x14ac:dyDescent="0.2">
      <c r="A39" s="120"/>
      <c r="B39" s="119" t="s">
        <v>107</v>
      </c>
      <c r="C39" s="113">
        <v>61.803070529839545</v>
      </c>
      <c r="D39" s="115">
        <v>5354</v>
      </c>
      <c r="E39" s="114">
        <v>5602</v>
      </c>
      <c r="F39" s="114">
        <v>5635</v>
      </c>
      <c r="G39" s="114">
        <v>5694</v>
      </c>
      <c r="H39" s="140">
        <v>5678</v>
      </c>
      <c r="I39" s="115">
        <v>-324</v>
      </c>
      <c r="J39" s="116">
        <v>-5.7062345896442412</v>
      </c>
    </row>
    <row r="40" spans="1:10" s="110" customFormat="1" ht="13.5" customHeight="1" x14ac:dyDescent="0.2">
      <c r="A40" s="118" t="s">
        <v>105</v>
      </c>
      <c r="B40" s="121" t="s">
        <v>108</v>
      </c>
      <c r="C40" s="113">
        <v>18.053791988918388</v>
      </c>
      <c r="D40" s="115">
        <v>1564</v>
      </c>
      <c r="E40" s="114">
        <v>1690</v>
      </c>
      <c r="F40" s="114">
        <v>1683</v>
      </c>
      <c r="G40" s="114">
        <v>1856</v>
      </c>
      <c r="H40" s="140">
        <v>1780</v>
      </c>
      <c r="I40" s="115">
        <v>-216</v>
      </c>
      <c r="J40" s="116">
        <v>-12.134831460674157</v>
      </c>
    </row>
    <row r="41" spans="1:10" s="110" customFormat="1" ht="13.5" customHeight="1" x14ac:dyDescent="0.2">
      <c r="A41" s="118"/>
      <c r="B41" s="121" t="s">
        <v>109</v>
      </c>
      <c r="C41" s="113">
        <v>37.504328754473043</v>
      </c>
      <c r="D41" s="115">
        <v>3249</v>
      </c>
      <c r="E41" s="114">
        <v>3502</v>
      </c>
      <c r="F41" s="114">
        <v>3513</v>
      </c>
      <c r="G41" s="114">
        <v>3539</v>
      </c>
      <c r="H41" s="140">
        <v>3574</v>
      </c>
      <c r="I41" s="115">
        <v>-325</v>
      </c>
      <c r="J41" s="116">
        <v>-9.0934527140458865</v>
      </c>
    </row>
    <row r="42" spans="1:10" s="110" customFormat="1" ht="13.5" customHeight="1" x14ac:dyDescent="0.2">
      <c r="A42" s="118"/>
      <c r="B42" s="121" t="s">
        <v>110</v>
      </c>
      <c r="C42" s="113">
        <v>20.59332794643888</v>
      </c>
      <c r="D42" s="115">
        <v>1784</v>
      </c>
      <c r="E42" s="114">
        <v>1813</v>
      </c>
      <c r="F42" s="114">
        <v>1827</v>
      </c>
      <c r="G42" s="114">
        <v>1867</v>
      </c>
      <c r="H42" s="140">
        <v>1867</v>
      </c>
      <c r="I42" s="115">
        <v>-83</v>
      </c>
      <c r="J42" s="116">
        <v>-4.4456347080878418</v>
      </c>
    </row>
    <row r="43" spans="1:10" s="110" customFormat="1" ht="13.5" customHeight="1" x14ac:dyDescent="0.2">
      <c r="A43" s="120"/>
      <c r="B43" s="121" t="s">
        <v>111</v>
      </c>
      <c r="C43" s="113">
        <v>23.848551310169686</v>
      </c>
      <c r="D43" s="115">
        <v>2066</v>
      </c>
      <c r="E43" s="114">
        <v>2107</v>
      </c>
      <c r="F43" s="114">
        <v>2083</v>
      </c>
      <c r="G43" s="114">
        <v>2041</v>
      </c>
      <c r="H43" s="140">
        <v>2017</v>
      </c>
      <c r="I43" s="115">
        <v>49</v>
      </c>
      <c r="J43" s="116">
        <v>2.4293505205751114</v>
      </c>
    </row>
    <row r="44" spans="1:10" s="110" customFormat="1" ht="13.5" customHeight="1" x14ac:dyDescent="0.2">
      <c r="A44" s="120"/>
      <c r="B44" s="121" t="s">
        <v>112</v>
      </c>
      <c r="C44" s="113">
        <v>2.0547154565393049</v>
      </c>
      <c r="D44" s="115">
        <v>178</v>
      </c>
      <c r="E44" s="114">
        <v>194</v>
      </c>
      <c r="F44" s="114">
        <v>198</v>
      </c>
      <c r="G44" s="114">
        <v>155</v>
      </c>
      <c r="H44" s="140">
        <v>163</v>
      </c>
      <c r="I44" s="115">
        <v>15</v>
      </c>
      <c r="J44" s="116">
        <v>9.2024539877300615</v>
      </c>
    </row>
    <row r="45" spans="1:10" s="110" customFormat="1" ht="13.5" customHeight="1" x14ac:dyDescent="0.2">
      <c r="A45" s="118" t="s">
        <v>113</v>
      </c>
      <c r="B45" s="122" t="s">
        <v>116</v>
      </c>
      <c r="C45" s="113">
        <v>84.058640193928198</v>
      </c>
      <c r="D45" s="115">
        <v>7282</v>
      </c>
      <c r="E45" s="114">
        <v>7605</v>
      </c>
      <c r="F45" s="114">
        <v>7621</v>
      </c>
      <c r="G45" s="114">
        <v>7814</v>
      </c>
      <c r="H45" s="140">
        <v>7742</v>
      </c>
      <c r="I45" s="115">
        <v>-460</v>
      </c>
      <c r="J45" s="116">
        <v>-5.9416171531903901</v>
      </c>
    </row>
    <row r="46" spans="1:10" s="110" customFormat="1" ht="13.5" customHeight="1" x14ac:dyDescent="0.2">
      <c r="A46" s="118"/>
      <c r="B46" s="119" t="s">
        <v>117</v>
      </c>
      <c r="C46" s="113">
        <v>15.341105852476048</v>
      </c>
      <c r="D46" s="115">
        <v>1329</v>
      </c>
      <c r="E46" s="114">
        <v>1446</v>
      </c>
      <c r="F46" s="114">
        <v>1432</v>
      </c>
      <c r="G46" s="114">
        <v>1437</v>
      </c>
      <c r="H46" s="140">
        <v>1451</v>
      </c>
      <c r="I46" s="115">
        <v>-122</v>
      </c>
      <c r="J46" s="116">
        <v>-8.4079944865609928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4727</v>
      </c>
      <c r="E48" s="114">
        <v>4919</v>
      </c>
      <c r="F48" s="114">
        <v>4979</v>
      </c>
      <c r="G48" s="114">
        <v>4822</v>
      </c>
      <c r="H48" s="140">
        <v>4722</v>
      </c>
      <c r="I48" s="115">
        <v>5</v>
      </c>
      <c r="J48" s="116">
        <v>0.1058873358746294</v>
      </c>
    </row>
    <row r="49" spans="1:12" s="110" customFormat="1" ht="13.5" customHeight="1" x14ac:dyDescent="0.2">
      <c r="A49" s="118" t="s">
        <v>105</v>
      </c>
      <c r="B49" s="119" t="s">
        <v>106</v>
      </c>
      <c r="C49" s="113">
        <v>42.860165009519783</v>
      </c>
      <c r="D49" s="115">
        <v>2026</v>
      </c>
      <c r="E49" s="114">
        <v>2131</v>
      </c>
      <c r="F49" s="114">
        <v>2176</v>
      </c>
      <c r="G49" s="114">
        <v>2058</v>
      </c>
      <c r="H49" s="140">
        <v>2006</v>
      </c>
      <c r="I49" s="115">
        <v>20</v>
      </c>
      <c r="J49" s="116">
        <v>0.99700897308075775</v>
      </c>
    </row>
    <row r="50" spans="1:12" s="110" customFormat="1" ht="13.5" customHeight="1" x14ac:dyDescent="0.2">
      <c r="A50" s="120"/>
      <c r="B50" s="119" t="s">
        <v>107</v>
      </c>
      <c r="C50" s="113">
        <v>57.139834990480217</v>
      </c>
      <c r="D50" s="115">
        <v>2701</v>
      </c>
      <c r="E50" s="114">
        <v>2788</v>
      </c>
      <c r="F50" s="114">
        <v>2803</v>
      </c>
      <c r="G50" s="114">
        <v>2764</v>
      </c>
      <c r="H50" s="140">
        <v>2716</v>
      </c>
      <c r="I50" s="115">
        <v>-15</v>
      </c>
      <c r="J50" s="116">
        <v>-0.55228276877761417</v>
      </c>
    </row>
    <row r="51" spans="1:12" s="110" customFormat="1" ht="13.5" customHeight="1" x14ac:dyDescent="0.2">
      <c r="A51" s="118" t="s">
        <v>105</v>
      </c>
      <c r="B51" s="121" t="s">
        <v>108</v>
      </c>
      <c r="C51" s="113">
        <v>10.450602919399197</v>
      </c>
      <c r="D51" s="115">
        <v>494</v>
      </c>
      <c r="E51" s="114">
        <v>584</v>
      </c>
      <c r="F51" s="114">
        <v>582</v>
      </c>
      <c r="G51" s="114">
        <v>517</v>
      </c>
      <c r="H51" s="140">
        <v>480</v>
      </c>
      <c r="I51" s="115">
        <v>14</v>
      </c>
      <c r="J51" s="116">
        <v>2.9166666666666665</v>
      </c>
    </row>
    <row r="52" spans="1:12" s="110" customFormat="1" ht="13.5" customHeight="1" x14ac:dyDescent="0.2">
      <c r="A52" s="118"/>
      <c r="B52" s="121" t="s">
        <v>109</v>
      </c>
      <c r="C52" s="113">
        <v>70.213666173048452</v>
      </c>
      <c r="D52" s="115">
        <v>3319</v>
      </c>
      <c r="E52" s="114">
        <v>3395</v>
      </c>
      <c r="F52" s="114">
        <v>3469</v>
      </c>
      <c r="G52" s="114">
        <v>3439</v>
      </c>
      <c r="H52" s="140">
        <v>3403</v>
      </c>
      <c r="I52" s="115">
        <v>-84</v>
      </c>
      <c r="J52" s="116">
        <v>-2.4684102262709375</v>
      </c>
    </row>
    <row r="53" spans="1:12" s="110" customFormat="1" ht="13.5" customHeight="1" x14ac:dyDescent="0.2">
      <c r="A53" s="118"/>
      <c r="B53" s="121" t="s">
        <v>110</v>
      </c>
      <c r="C53" s="113">
        <v>18.066426909244765</v>
      </c>
      <c r="D53" s="115">
        <v>854</v>
      </c>
      <c r="E53" s="114">
        <v>883</v>
      </c>
      <c r="F53" s="114">
        <v>871</v>
      </c>
      <c r="G53" s="114">
        <v>810</v>
      </c>
      <c r="H53" s="140">
        <v>784</v>
      </c>
      <c r="I53" s="115">
        <v>70</v>
      </c>
      <c r="J53" s="116">
        <v>8.9285714285714288</v>
      </c>
    </row>
    <row r="54" spans="1:12" s="110" customFormat="1" ht="13.5" customHeight="1" x14ac:dyDescent="0.2">
      <c r="A54" s="120"/>
      <c r="B54" s="121" t="s">
        <v>111</v>
      </c>
      <c r="C54" s="113">
        <v>1.2693039983075947</v>
      </c>
      <c r="D54" s="115">
        <v>60</v>
      </c>
      <c r="E54" s="114">
        <v>57</v>
      </c>
      <c r="F54" s="114">
        <v>57</v>
      </c>
      <c r="G54" s="114">
        <v>56</v>
      </c>
      <c r="H54" s="140">
        <v>55</v>
      </c>
      <c r="I54" s="115">
        <v>5</v>
      </c>
      <c r="J54" s="116">
        <v>9.0909090909090917</v>
      </c>
    </row>
    <row r="55" spans="1:12" s="110" customFormat="1" ht="13.5" customHeight="1" x14ac:dyDescent="0.2">
      <c r="A55" s="120"/>
      <c r="B55" s="121" t="s">
        <v>112</v>
      </c>
      <c r="C55" s="113">
        <v>0.35963613285381851</v>
      </c>
      <c r="D55" s="115">
        <v>17</v>
      </c>
      <c r="E55" s="114">
        <v>16</v>
      </c>
      <c r="F55" s="114">
        <v>18</v>
      </c>
      <c r="G55" s="114">
        <v>15</v>
      </c>
      <c r="H55" s="140">
        <v>16</v>
      </c>
      <c r="I55" s="115">
        <v>1</v>
      </c>
      <c r="J55" s="116">
        <v>6.25</v>
      </c>
    </row>
    <row r="56" spans="1:12" s="110" customFormat="1" ht="13.5" customHeight="1" x14ac:dyDescent="0.2">
      <c r="A56" s="118" t="s">
        <v>113</v>
      </c>
      <c r="B56" s="122" t="s">
        <v>116</v>
      </c>
      <c r="C56" s="113">
        <v>88.682039348423942</v>
      </c>
      <c r="D56" s="115">
        <v>4192</v>
      </c>
      <c r="E56" s="114">
        <v>4341</v>
      </c>
      <c r="F56" s="114">
        <v>4399</v>
      </c>
      <c r="G56" s="114">
        <v>4262</v>
      </c>
      <c r="H56" s="140">
        <v>4193</v>
      </c>
      <c r="I56" s="115">
        <v>-1</v>
      </c>
      <c r="J56" s="116">
        <v>-2.3849272597185785E-2</v>
      </c>
    </row>
    <row r="57" spans="1:12" s="110" customFormat="1" ht="13.5" customHeight="1" x14ac:dyDescent="0.2">
      <c r="A57" s="142"/>
      <c r="B57" s="124" t="s">
        <v>117</v>
      </c>
      <c r="C57" s="125">
        <v>11.296805584937593</v>
      </c>
      <c r="D57" s="143">
        <v>534</v>
      </c>
      <c r="E57" s="144">
        <v>577</v>
      </c>
      <c r="F57" s="144">
        <v>579</v>
      </c>
      <c r="G57" s="144">
        <v>560</v>
      </c>
      <c r="H57" s="145">
        <v>529</v>
      </c>
      <c r="I57" s="143">
        <v>5</v>
      </c>
      <c r="J57" s="146">
        <v>0.94517958412098302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59646</v>
      </c>
      <c r="E12" s="236">
        <v>60018</v>
      </c>
      <c r="F12" s="114">
        <v>60380</v>
      </c>
      <c r="G12" s="114">
        <v>59416</v>
      </c>
      <c r="H12" s="140">
        <v>59500</v>
      </c>
      <c r="I12" s="115">
        <v>146</v>
      </c>
      <c r="J12" s="116">
        <v>0.24537815126050419</v>
      </c>
    </row>
    <row r="13" spans="1:15" s="110" customFormat="1" ht="12" customHeight="1" x14ac:dyDescent="0.2">
      <c r="A13" s="118" t="s">
        <v>105</v>
      </c>
      <c r="B13" s="119" t="s">
        <v>106</v>
      </c>
      <c r="C13" s="113">
        <v>56.278711061932064</v>
      </c>
      <c r="D13" s="115">
        <v>33568</v>
      </c>
      <c r="E13" s="114">
        <v>33840</v>
      </c>
      <c r="F13" s="114">
        <v>34285</v>
      </c>
      <c r="G13" s="114">
        <v>33728</v>
      </c>
      <c r="H13" s="140">
        <v>33832</v>
      </c>
      <c r="I13" s="115">
        <v>-264</v>
      </c>
      <c r="J13" s="116">
        <v>-0.78032631827855281</v>
      </c>
    </row>
    <row r="14" spans="1:15" s="110" customFormat="1" ht="12" customHeight="1" x14ac:dyDescent="0.2">
      <c r="A14" s="118"/>
      <c r="B14" s="119" t="s">
        <v>107</v>
      </c>
      <c r="C14" s="113">
        <v>43.721288938067936</v>
      </c>
      <c r="D14" s="115">
        <v>26078</v>
      </c>
      <c r="E14" s="114">
        <v>26178</v>
      </c>
      <c r="F14" s="114">
        <v>26095</v>
      </c>
      <c r="G14" s="114">
        <v>25688</v>
      </c>
      <c r="H14" s="140">
        <v>25668</v>
      </c>
      <c r="I14" s="115">
        <v>410</v>
      </c>
      <c r="J14" s="116">
        <v>1.5973196197600126</v>
      </c>
    </row>
    <row r="15" spans="1:15" s="110" customFormat="1" ht="12" customHeight="1" x14ac:dyDescent="0.2">
      <c r="A15" s="118" t="s">
        <v>105</v>
      </c>
      <c r="B15" s="121" t="s">
        <v>108</v>
      </c>
      <c r="C15" s="113">
        <v>9.3619018878047147</v>
      </c>
      <c r="D15" s="115">
        <v>5584</v>
      </c>
      <c r="E15" s="114">
        <v>5836</v>
      </c>
      <c r="F15" s="114">
        <v>5962</v>
      </c>
      <c r="G15" s="114">
        <v>5379</v>
      </c>
      <c r="H15" s="140">
        <v>5489</v>
      </c>
      <c r="I15" s="115">
        <v>95</v>
      </c>
      <c r="J15" s="116">
        <v>1.7307341956640554</v>
      </c>
    </row>
    <row r="16" spans="1:15" s="110" customFormat="1" ht="12" customHeight="1" x14ac:dyDescent="0.2">
      <c r="A16" s="118"/>
      <c r="B16" s="121" t="s">
        <v>109</v>
      </c>
      <c r="C16" s="113">
        <v>68.633269624115613</v>
      </c>
      <c r="D16" s="115">
        <v>40937</v>
      </c>
      <c r="E16" s="114">
        <v>41122</v>
      </c>
      <c r="F16" s="114">
        <v>41460</v>
      </c>
      <c r="G16" s="114">
        <v>41300</v>
      </c>
      <c r="H16" s="140">
        <v>41467</v>
      </c>
      <c r="I16" s="115">
        <v>-530</v>
      </c>
      <c r="J16" s="116">
        <v>-1.2781247739166084</v>
      </c>
    </row>
    <row r="17" spans="1:10" s="110" customFormat="1" ht="12" customHeight="1" x14ac:dyDescent="0.2">
      <c r="A17" s="118"/>
      <c r="B17" s="121" t="s">
        <v>110</v>
      </c>
      <c r="C17" s="113">
        <v>20.84967977735305</v>
      </c>
      <c r="D17" s="115">
        <v>12436</v>
      </c>
      <c r="E17" s="114">
        <v>12355</v>
      </c>
      <c r="F17" s="114">
        <v>12263</v>
      </c>
      <c r="G17" s="114">
        <v>12083</v>
      </c>
      <c r="H17" s="140">
        <v>11906</v>
      </c>
      <c r="I17" s="115">
        <v>530</v>
      </c>
      <c r="J17" s="116">
        <v>4.4515370401478247</v>
      </c>
    </row>
    <row r="18" spans="1:10" s="110" customFormat="1" ht="12" customHeight="1" x14ac:dyDescent="0.2">
      <c r="A18" s="120"/>
      <c r="B18" s="121" t="s">
        <v>111</v>
      </c>
      <c r="C18" s="113">
        <v>1.1551487107266203</v>
      </c>
      <c r="D18" s="115">
        <v>689</v>
      </c>
      <c r="E18" s="114">
        <v>705</v>
      </c>
      <c r="F18" s="114">
        <v>695</v>
      </c>
      <c r="G18" s="114">
        <v>654</v>
      </c>
      <c r="H18" s="140">
        <v>638</v>
      </c>
      <c r="I18" s="115">
        <v>51</v>
      </c>
      <c r="J18" s="116">
        <v>7.9937304075235112</v>
      </c>
    </row>
    <row r="19" spans="1:10" s="110" customFormat="1" ht="12" customHeight="1" x14ac:dyDescent="0.2">
      <c r="A19" s="120"/>
      <c r="B19" s="121" t="s">
        <v>112</v>
      </c>
      <c r="C19" s="113">
        <v>0.35207725580927474</v>
      </c>
      <c r="D19" s="115">
        <v>210</v>
      </c>
      <c r="E19" s="114">
        <v>225</v>
      </c>
      <c r="F19" s="114">
        <v>214</v>
      </c>
      <c r="G19" s="114">
        <v>174</v>
      </c>
      <c r="H19" s="140">
        <v>154</v>
      </c>
      <c r="I19" s="115">
        <v>56</v>
      </c>
      <c r="J19" s="116">
        <v>36.363636363636367</v>
      </c>
    </row>
    <row r="20" spans="1:10" s="110" customFormat="1" ht="12" customHeight="1" x14ac:dyDescent="0.2">
      <c r="A20" s="118" t="s">
        <v>113</v>
      </c>
      <c r="B20" s="119" t="s">
        <v>181</v>
      </c>
      <c r="C20" s="113">
        <v>73.642826006773291</v>
      </c>
      <c r="D20" s="115">
        <v>43925</v>
      </c>
      <c r="E20" s="114">
        <v>44291</v>
      </c>
      <c r="F20" s="114">
        <v>44776</v>
      </c>
      <c r="G20" s="114">
        <v>44006</v>
      </c>
      <c r="H20" s="140">
        <v>44278</v>
      </c>
      <c r="I20" s="115">
        <v>-353</v>
      </c>
      <c r="J20" s="116">
        <v>-0.79723564749988707</v>
      </c>
    </row>
    <row r="21" spans="1:10" s="110" customFormat="1" ht="12" customHeight="1" x14ac:dyDescent="0.2">
      <c r="A21" s="118"/>
      <c r="B21" s="119" t="s">
        <v>182</v>
      </c>
      <c r="C21" s="113">
        <v>26.357173993226706</v>
      </c>
      <c r="D21" s="115">
        <v>15721</v>
      </c>
      <c r="E21" s="114">
        <v>15727</v>
      </c>
      <c r="F21" s="114">
        <v>15604</v>
      </c>
      <c r="G21" s="114">
        <v>15410</v>
      </c>
      <c r="H21" s="140">
        <v>15222</v>
      </c>
      <c r="I21" s="115">
        <v>499</v>
      </c>
      <c r="J21" s="116">
        <v>3.2781500459860728</v>
      </c>
    </row>
    <row r="22" spans="1:10" s="110" customFormat="1" ht="12" customHeight="1" x14ac:dyDescent="0.2">
      <c r="A22" s="118" t="s">
        <v>113</v>
      </c>
      <c r="B22" s="119" t="s">
        <v>116</v>
      </c>
      <c r="C22" s="113">
        <v>88.108171545451498</v>
      </c>
      <c r="D22" s="115">
        <v>52553</v>
      </c>
      <c r="E22" s="114">
        <v>52956</v>
      </c>
      <c r="F22" s="114">
        <v>53291</v>
      </c>
      <c r="G22" s="114">
        <v>52540</v>
      </c>
      <c r="H22" s="140">
        <v>52705</v>
      </c>
      <c r="I22" s="115">
        <v>-152</v>
      </c>
      <c r="J22" s="116">
        <v>-0.28839768522910542</v>
      </c>
    </row>
    <row r="23" spans="1:10" s="110" customFormat="1" ht="12" customHeight="1" x14ac:dyDescent="0.2">
      <c r="A23" s="118"/>
      <c r="B23" s="119" t="s">
        <v>117</v>
      </c>
      <c r="C23" s="113">
        <v>11.809677094859673</v>
      </c>
      <c r="D23" s="115">
        <v>7044</v>
      </c>
      <c r="E23" s="114">
        <v>7011</v>
      </c>
      <c r="F23" s="114">
        <v>7041</v>
      </c>
      <c r="G23" s="114">
        <v>6830</v>
      </c>
      <c r="H23" s="140">
        <v>6749</v>
      </c>
      <c r="I23" s="115">
        <v>295</v>
      </c>
      <c r="J23" s="116">
        <v>4.3710179285820123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61335</v>
      </c>
      <c r="E64" s="236">
        <v>61475</v>
      </c>
      <c r="F64" s="236">
        <v>61445</v>
      </c>
      <c r="G64" s="236">
        <v>60402</v>
      </c>
      <c r="H64" s="140">
        <v>60107</v>
      </c>
      <c r="I64" s="115">
        <v>1228</v>
      </c>
      <c r="J64" s="116">
        <v>2.0430232751592992</v>
      </c>
    </row>
    <row r="65" spans="1:12" s="110" customFormat="1" ht="12" customHeight="1" x14ac:dyDescent="0.2">
      <c r="A65" s="118" t="s">
        <v>105</v>
      </c>
      <c r="B65" s="119" t="s">
        <v>106</v>
      </c>
      <c r="C65" s="113">
        <v>53.550175266976439</v>
      </c>
      <c r="D65" s="235">
        <v>32845</v>
      </c>
      <c r="E65" s="236">
        <v>32931</v>
      </c>
      <c r="F65" s="236">
        <v>32991</v>
      </c>
      <c r="G65" s="236">
        <v>32379</v>
      </c>
      <c r="H65" s="140">
        <v>32125</v>
      </c>
      <c r="I65" s="115">
        <v>720</v>
      </c>
      <c r="J65" s="116">
        <v>2.2412451361867705</v>
      </c>
    </row>
    <row r="66" spans="1:12" s="110" customFormat="1" ht="12" customHeight="1" x14ac:dyDescent="0.2">
      <c r="A66" s="118"/>
      <c r="B66" s="119" t="s">
        <v>107</v>
      </c>
      <c r="C66" s="113">
        <v>46.449824733023561</v>
      </c>
      <c r="D66" s="235">
        <v>28490</v>
      </c>
      <c r="E66" s="236">
        <v>28544</v>
      </c>
      <c r="F66" s="236">
        <v>28454</v>
      </c>
      <c r="G66" s="236">
        <v>28023</v>
      </c>
      <c r="H66" s="140">
        <v>27982</v>
      </c>
      <c r="I66" s="115">
        <v>508</v>
      </c>
      <c r="J66" s="116">
        <v>1.81545279107998</v>
      </c>
    </row>
    <row r="67" spans="1:12" s="110" customFormat="1" ht="12" customHeight="1" x14ac:dyDescent="0.2">
      <c r="A67" s="118" t="s">
        <v>105</v>
      </c>
      <c r="B67" s="121" t="s">
        <v>108</v>
      </c>
      <c r="C67" s="113">
        <v>8.8676938126681346</v>
      </c>
      <c r="D67" s="235">
        <v>5439</v>
      </c>
      <c r="E67" s="236">
        <v>5687</v>
      </c>
      <c r="F67" s="236">
        <v>5759</v>
      </c>
      <c r="G67" s="236">
        <v>5182</v>
      </c>
      <c r="H67" s="140">
        <v>5219</v>
      </c>
      <c r="I67" s="115">
        <v>220</v>
      </c>
      <c r="J67" s="116">
        <v>4.2153669285303694</v>
      </c>
    </row>
    <row r="68" spans="1:12" s="110" customFormat="1" ht="12" customHeight="1" x14ac:dyDescent="0.2">
      <c r="A68" s="118"/>
      <c r="B68" s="121" t="s">
        <v>109</v>
      </c>
      <c r="C68" s="113">
        <v>67.941632020868994</v>
      </c>
      <c r="D68" s="235">
        <v>41672</v>
      </c>
      <c r="E68" s="236">
        <v>41724</v>
      </c>
      <c r="F68" s="236">
        <v>41777</v>
      </c>
      <c r="G68" s="236">
        <v>41541</v>
      </c>
      <c r="H68" s="140">
        <v>41496</v>
      </c>
      <c r="I68" s="115">
        <v>176</v>
      </c>
      <c r="J68" s="116">
        <v>0.4241372662425294</v>
      </c>
    </row>
    <row r="69" spans="1:12" s="110" customFormat="1" ht="12" customHeight="1" x14ac:dyDescent="0.2">
      <c r="A69" s="118"/>
      <c r="B69" s="121" t="s">
        <v>110</v>
      </c>
      <c r="C69" s="113">
        <v>21.777125621586372</v>
      </c>
      <c r="D69" s="235">
        <v>13357</v>
      </c>
      <c r="E69" s="236">
        <v>13197</v>
      </c>
      <c r="F69" s="236">
        <v>13067</v>
      </c>
      <c r="G69" s="236">
        <v>12887</v>
      </c>
      <c r="H69" s="140">
        <v>12635</v>
      </c>
      <c r="I69" s="115">
        <v>722</v>
      </c>
      <c r="J69" s="116">
        <v>5.7142857142857144</v>
      </c>
    </row>
    <row r="70" spans="1:12" s="110" customFormat="1" ht="12" customHeight="1" x14ac:dyDescent="0.2">
      <c r="A70" s="120"/>
      <c r="B70" s="121" t="s">
        <v>111</v>
      </c>
      <c r="C70" s="113">
        <v>1.4135485448764979</v>
      </c>
      <c r="D70" s="235">
        <v>867</v>
      </c>
      <c r="E70" s="236">
        <v>867</v>
      </c>
      <c r="F70" s="236">
        <v>842</v>
      </c>
      <c r="G70" s="236">
        <v>792</v>
      </c>
      <c r="H70" s="140">
        <v>757</v>
      </c>
      <c r="I70" s="115">
        <v>110</v>
      </c>
      <c r="J70" s="116">
        <v>14.531043593130779</v>
      </c>
    </row>
    <row r="71" spans="1:12" s="110" customFormat="1" ht="12" customHeight="1" x14ac:dyDescent="0.2">
      <c r="A71" s="120"/>
      <c r="B71" s="121" t="s">
        <v>112</v>
      </c>
      <c r="C71" s="113">
        <v>0.39129371484470532</v>
      </c>
      <c r="D71" s="235">
        <v>240</v>
      </c>
      <c r="E71" s="236">
        <v>259</v>
      </c>
      <c r="F71" s="236">
        <v>236</v>
      </c>
      <c r="G71" s="236">
        <v>197</v>
      </c>
      <c r="H71" s="140">
        <v>171</v>
      </c>
      <c r="I71" s="115">
        <v>69</v>
      </c>
      <c r="J71" s="116">
        <v>40.350877192982459</v>
      </c>
    </row>
    <row r="72" spans="1:12" s="110" customFormat="1" ht="12" customHeight="1" x14ac:dyDescent="0.2">
      <c r="A72" s="118" t="s">
        <v>113</v>
      </c>
      <c r="B72" s="119" t="s">
        <v>181</v>
      </c>
      <c r="C72" s="113">
        <v>71.142088530202983</v>
      </c>
      <c r="D72" s="235">
        <v>43635</v>
      </c>
      <c r="E72" s="236">
        <v>43913</v>
      </c>
      <c r="F72" s="236">
        <v>44066</v>
      </c>
      <c r="G72" s="236">
        <v>43286</v>
      </c>
      <c r="H72" s="140">
        <v>43259</v>
      </c>
      <c r="I72" s="115">
        <v>376</v>
      </c>
      <c r="J72" s="116">
        <v>0.86918329133821859</v>
      </c>
    </row>
    <row r="73" spans="1:12" s="110" customFormat="1" ht="12" customHeight="1" x14ac:dyDescent="0.2">
      <c r="A73" s="118"/>
      <c r="B73" s="119" t="s">
        <v>182</v>
      </c>
      <c r="C73" s="113">
        <v>28.857911469797017</v>
      </c>
      <c r="D73" s="115">
        <v>17700</v>
      </c>
      <c r="E73" s="114">
        <v>17562</v>
      </c>
      <c r="F73" s="114">
        <v>17379</v>
      </c>
      <c r="G73" s="114">
        <v>17116</v>
      </c>
      <c r="H73" s="140">
        <v>16848</v>
      </c>
      <c r="I73" s="115">
        <v>852</v>
      </c>
      <c r="J73" s="116">
        <v>5.0569800569800574</v>
      </c>
    </row>
    <row r="74" spans="1:12" s="110" customFormat="1" ht="12" customHeight="1" x14ac:dyDescent="0.2">
      <c r="A74" s="118" t="s">
        <v>113</v>
      </c>
      <c r="B74" s="119" t="s">
        <v>116</v>
      </c>
      <c r="C74" s="113">
        <v>87.351430667644905</v>
      </c>
      <c r="D74" s="115">
        <v>53577</v>
      </c>
      <c r="E74" s="114">
        <v>53813</v>
      </c>
      <c r="F74" s="114">
        <v>53956</v>
      </c>
      <c r="G74" s="114">
        <v>53212</v>
      </c>
      <c r="H74" s="140">
        <v>53136</v>
      </c>
      <c r="I74" s="115">
        <v>441</v>
      </c>
      <c r="J74" s="116">
        <v>0.82994579945799463</v>
      </c>
    </row>
    <row r="75" spans="1:12" s="110" customFormat="1" ht="12" customHeight="1" x14ac:dyDescent="0.2">
      <c r="A75" s="142"/>
      <c r="B75" s="124" t="s">
        <v>117</v>
      </c>
      <c r="C75" s="125">
        <v>12.552376294122443</v>
      </c>
      <c r="D75" s="143">
        <v>7699</v>
      </c>
      <c r="E75" s="144">
        <v>7601</v>
      </c>
      <c r="F75" s="144">
        <v>7426</v>
      </c>
      <c r="G75" s="144">
        <v>7132</v>
      </c>
      <c r="H75" s="145">
        <v>6919</v>
      </c>
      <c r="I75" s="143">
        <v>780</v>
      </c>
      <c r="J75" s="146">
        <v>11.27330539095245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59646</v>
      </c>
      <c r="G11" s="114">
        <v>60018</v>
      </c>
      <c r="H11" s="114">
        <v>60380</v>
      </c>
      <c r="I11" s="114">
        <v>59416</v>
      </c>
      <c r="J11" s="140">
        <v>59500</v>
      </c>
      <c r="K11" s="114">
        <v>146</v>
      </c>
      <c r="L11" s="116">
        <v>0.24537815126050419</v>
      </c>
    </row>
    <row r="12" spans="1:17" s="110" customFormat="1" ht="24.95" customHeight="1" x14ac:dyDescent="0.2">
      <c r="A12" s="604" t="s">
        <v>185</v>
      </c>
      <c r="B12" s="605"/>
      <c r="C12" s="605"/>
      <c r="D12" s="606"/>
      <c r="E12" s="113">
        <v>56.278711061932064</v>
      </c>
      <c r="F12" s="115">
        <v>33568</v>
      </c>
      <c r="G12" s="114">
        <v>33840</v>
      </c>
      <c r="H12" s="114">
        <v>34285</v>
      </c>
      <c r="I12" s="114">
        <v>33728</v>
      </c>
      <c r="J12" s="140">
        <v>33832</v>
      </c>
      <c r="K12" s="114">
        <v>-264</v>
      </c>
      <c r="L12" s="116">
        <v>-0.78032631827855281</v>
      </c>
    </row>
    <row r="13" spans="1:17" s="110" customFormat="1" ht="15" customHeight="1" x14ac:dyDescent="0.2">
      <c r="A13" s="120"/>
      <c r="B13" s="612" t="s">
        <v>107</v>
      </c>
      <c r="C13" s="612"/>
      <c r="E13" s="113">
        <v>43.721288938067936</v>
      </c>
      <c r="F13" s="115">
        <v>26078</v>
      </c>
      <c r="G13" s="114">
        <v>26178</v>
      </c>
      <c r="H13" s="114">
        <v>26095</v>
      </c>
      <c r="I13" s="114">
        <v>25688</v>
      </c>
      <c r="J13" s="140">
        <v>25668</v>
      </c>
      <c r="K13" s="114">
        <v>410</v>
      </c>
      <c r="L13" s="116">
        <v>1.5973196197600126</v>
      </c>
    </row>
    <row r="14" spans="1:17" s="110" customFormat="1" ht="24.95" customHeight="1" x14ac:dyDescent="0.2">
      <c r="A14" s="604" t="s">
        <v>186</v>
      </c>
      <c r="B14" s="605"/>
      <c r="C14" s="605"/>
      <c r="D14" s="606"/>
      <c r="E14" s="113">
        <v>9.3619018878047147</v>
      </c>
      <c r="F14" s="115">
        <v>5584</v>
      </c>
      <c r="G14" s="114">
        <v>5836</v>
      </c>
      <c r="H14" s="114">
        <v>5962</v>
      </c>
      <c r="I14" s="114">
        <v>5379</v>
      </c>
      <c r="J14" s="140">
        <v>5489</v>
      </c>
      <c r="K14" s="114">
        <v>95</v>
      </c>
      <c r="L14" s="116">
        <v>1.7307341956640554</v>
      </c>
    </row>
    <row r="15" spans="1:17" s="110" customFormat="1" ht="15" customHeight="1" x14ac:dyDescent="0.2">
      <c r="A15" s="120"/>
      <c r="B15" s="119"/>
      <c r="C15" s="258" t="s">
        <v>106</v>
      </c>
      <c r="E15" s="113">
        <v>57.32449856733524</v>
      </c>
      <c r="F15" s="115">
        <v>3201</v>
      </c>
      <c r="G15" s="114">
        <v>3345</v>
      </c>
      <c r="H15" s="114">
        <v>3455</v>
      </c>
      <c r="I15" s="114">
        <v>3079</v>
      </c>
      <c r="J15" s="140">
        <v>3147</v>
      </c>
      <c r="K15" s="114">
        <v>54</v>
      </c>
      <c r="L15" s="116">
        <v>1.7159199237368923</v>
      </c>
    </row>
    <row r="16" spans="1:17" s="110" customFormat="1" ht="15" customHeight="1" x14ac:dyDescent="0.2">
      <c r="A16" s="120"/>
      <c r="B16" s="119"/>
      <c r="C16" s="258" t="s">
        <v>107</v>
      </c>
      <c r="E16" s="113">
        <v>42.67550143266476</v>
      </c>
      <c r="F16" s="115">
        <v>2383</v>
      </c>
      <c r="G16" s="114">
        <v>2491</v>
      </c>
      <c r="H16" s="114">
        <v>2507</v>
      </c>
      <c r="I16" s="114">
        <v>2300</v>
      </c>
      <c r="J16" s="140">
        <v>2342</v>
      </c>
      <c r="K16" s="114">
        <v>41</v>
      </c>
      <c r="L16" s="116">
        <v>1.7506404782237404</v>
      </c>
    </row>
    <row r="17" spans="1:12" s="110" customFormat="1" ht="15" customHeight="1" x14ac:dyDescent="0.2">
      <c r="A17" s="120"/>
      <c r="B17" s="121" t="s">
        <v>109</v>
      </c>
      <c r="C17" s="258"/>
      <c r="E17" s="113">
        <v>68.633269624115613</v>
      </c>
      <c r="F17" s="115">
        <v>40937</v>
      </c>
      <c r="G17" s="114">
        <v>41122</v>
      </c>
      <c r="H17" s="114">
        <v>41460</v>
      </c>
      <c r="I17" s="114">
        <v>41300</v>
      </c>
      <c r="J17" s="140">
        <v>41467</v>
      </c>
      <c r="K17" s="114">
        <v>-530</v>
      </c>
      <c r="L17" s="116">
        <v>-1.2781247739166084</v>
      </c>
    </row>
    <row r="18" spans="1:12" s="110" customFormat="1" ht="15" customHeight="1" x14ac:dyDescent="0.2">
      <c r="A18" s="120"/>
      <c r="B18" s="119"/>
      <c r="C18" s="258" t="s">
        <v>106</v>
      </c>
      <c r="E18" s="113">
        <v>56.086181205266627</v>
      </c>
      <c r="F18" s="115">
        <v>22960</v>
      </c>
      <c r="G18" s="114">
        <v>23121</v>
      </c>
      <c r="H18" s="114">
        <v>23483</v>
      </c>
      <c r="I18" s="114">
        <v>23428</v>
      </c>
      <c r="J18" s="140">
        <v>23566</v>
      </c>
      <c r="K18" s="114">
        <v>-606</v>
      </c>
      <c r="L18" s="116">
        <v>-2.5715013154544684</v>
      </c>
    </row>
    <row r="19" spans="1:12" s="110" customFormat="1" ht="15" customHeight="1" x14ac:dyDescent="0.2">
      <c r="A19" s="120"/>
      <c r="B19" s="119"/>
      <c r="C19" s="258" t="s">
        <v>107</v>
      </c>
      <c r="E19" s="113">
        <v>43.913818794733373</v>
      </c>
      <c r="F19" s="115">
        <v>17977</v>
      </c>
      <c r="G19" s="114">
        <v>18001</v>
      </c>
      <c r="H19" s="114">
        <v>17977</v>
      </c>
      <c r="I19" s="114">
        <v>17872</v>
      </c>
      <c r="J19" s="140">
        <v>17901</v>
      </c>
      <c r="K19" s="114">
        <v>76</v>
      </c>
      <c r="L19" s="116">
        <v>0.42455728730238534</v>
      </c>
    </row>
    <row r="20" spans="1:12" s="110" customFormat="1" ht="15" customHeight="1" x14ac:dyDescent="0.2">
      <c r="A20" s="120"/>
      <c r="B20" s="121" t="s">
        <v>110</v>
      </c>
      <c r="C20" s="258"/>
      <c r="E20" s="113">
        <v>20.84967977735305</v>
      </c>
      <c r="F20" s="115">
        <v>12436</v>
      </c>
      <c r="G20" s="114">
        <v>12355</v>
      </c>
      <c r="H20" s="114">
        <v>12263</v>
      </c>
      <c r="I20" s="114">
        <v>12083</v>
      </c>
      <c r="J20" s="140">
        <v>11906</v>
      </c>
      <c r="K20" s="114">
        <v>530</v>
      </c>
      <c r="L20" s="116">
        <v>4.4515370401478247</v>
      </c>
    </row>
    <row r="21" spans="1:12" s="110" customFormat="1" ht="15" customHeight="1" x14ac:dyDescent="0.2">
      <c r="A21" s="120"/>
      <c r="B21" s="119"/>
      <c r="C21" s="258" t="s">
        <v>106</v>
      </c>
      <c r="E21" s="113">
        <v>56.151495657767768</v>
      </c>
      <c r="F21" s="115">
        <v>6983</v>
      </c>
      <c r="G21" s="114">
        <v>6936</v>
      </c>
      <c r="H21" s="114">
        <v>6900</v>
      </c>
      <c r="I21" s="114">
        <v>6798</v>
      </c>
      <c r="J21" s="140">
        <v>6708</v>
      </c>
      <c r="K21" s="114">
        <v>275</v>
      </c>
      <c r="L21" s="116">
        <v>4.0995825879546812</v>
      </c>
    </row>
    <row r="22" spans="1:12" s="110" customFormat="1" ht="15" customHeight="1" x14ac:dyDescent="0.2">
      <c r="A22" s="120"/>
      <c r="B22" s="119"/>
      <c r="C22" s="258" t="s">
        <v>107</v>
      </c>
      <c r="E22" s="113">
        <v>43.848504342232232</v>
      </c>
      <c r="F22" s="115">
        <v>5453</v>
      </c>
      <c r="G22" s="114">
        <v>5419</v>
      </c>
      <c r="H22" s="114">
        <v>5363</v>
      </c>
      <c r="I22" s="114">
        <v>5285</v>
      </c>
      <c r="J22" s="140">
        <v>5198</v>
      </c>
      <c r="K22" s="114">
        <v>255</v>
      </c>
      <c r="L22" s="116">
        <v>4.9057329742208537</v>
      </c>
    </row>
    <row r="23" spans="1:12" s="110" customFormat="1" ht="15" customHeight="1" x14ac:dyDescent="0.2">
      <c r="A23" s="120"/>
      <c r="B23" s="121" t="s">
        <v>111</v>
      </c>
      <c r="C23" s="258"/>
      <c r="E23" s="113">
        <v>1.1551487107266203</v>
      </c>
      <c r="F23" s="115">
        <v>689</v>
      </c>
      <c r="G23" s="114">
        <v>705</v>
      </c>
      <c r="H23" s="114">
        <v>695</v>
      </c>
      <c r="I23" s="114">
        <v>654</v>
      </c>
      <c r="J23" s="140">
        <v>638</v>
      </c>
      <c r="K23" s="114">
        <v>51</v>
      </c>
      <c r="L23" s="116">
        <v>7.9937304075235112</v>
      </c>
    </row>
    <row r="24" spans="1:12" s="110" customFormat="1" ht="15" customHeight="1" x14ac:dyDescent="0.2">
      <c r="A24" s="120"/>
      <c r="B24" s="119"/>
      <c r="C24" s="258" t="s">
        <v>106</v>
      </c>
      <c r="E24" s="113">
        <v>61.53846153846154</v>
      </c>
      <c r="F24" s="115">
        <v>424</v>
      </c>
      <c r="G24" s="114">
        <v>438</v>
      </c>
      <c r="H24" s="114">
        <v>447</v>
      </c>
      <c r="I24" s="114">
        <v>423</v>
      </c>
      <c r="J24" s="140">
        <v>411</v>
      </c>
      <c r="K24" s="114">
        <v>13</v>
      </c>
      <c r="L24" s="116">
        <v>3.1630170316301705</v>
      </c>
    </row>
    <row r="25" spans="1:12" s="110" customFormat="1" ht="15" customHeight="1" x14ac:dyDescent="0.2">
      <c r="A25" s="120"/>
      <c r="B25" s="119"/>
      <c r="C25" s="258" t="s">
        <v>107</v>
      </c>
      <c r="E25" s="113">
        <v>38.46153846153846</v>
      </c>
      <c r="F25" s="115">
        <v>265</v>
      </c>
      <c r="G25" s="114">
        <v>267</v>
      </c>
      <c r="H25" s="114">
        <v>248</v>
      </c>
      <c r="I25" s="114">
        <v>231</v>
      </c>
      <c r="J25" s="140">
        <v>227</v>
      </c>
      <c r="K25" s="114">
        <v>38</v>
      </c>
      <c r="L25" s="116">
        <v>16.740088105726873</v>
      </c>
    </row>
    <row r="26" spans="1:12" s="110" customFormat="1" ht="15" customHeight="1" x14ac:dyDescent="0.2">
      <c r="A26" s="120"/>
      <c r="C26" s="121" t="s">
        <v>187</v>
      </c>
      <c r="D26" s="110" t="s">
        <v>188</v>
      </c>
      <c r="E26" s="113">
        <v>0.35207725580927474</v>
      </c>
      <c r="F26" s="115">
        <v>210</v>
      </c>
      <c r="G26" s="114">
        <v>225</v>
      </c>
      <c r="H26" s="114">
        <v>214</v>
      </c>
      <c r="I26" s="114">
        <v>174</v>
      </c>
      <c r="J26" s="140">
        <v>154</v>
      </c>
      <c r="K26" s="114">
        <v>56</v>
      </c>
      <c r="L26" s="116">
        <v>36.363636363636367</v>
      </c>
    </row>
    <row r="27" spans="1:12" s="110" customFormat="1" ht="15" customHeight="1" x14ac:dyDescent="0.2">
      <c r="A27" s="120"/>
      <c r="B27" s="119"/>
      <c r="D27" s="259" t="s">
        <v>106</v>
      </c>
      <c r="E27" s="113">
        <v>56.19047619047619</v>
      </c>
      <c r="F27" s="115">
        <v>118</v>
      </c>
      <c r="G27" s="114">
        <v>124</v>
      </c>
      <c r="H27" s="114">
        <v>129</v>
      </c>
      <c r="I27" s="114">
        <v>104</v>
      </c>
      <c r="J27" s="140">
        <v>85</v>
      </c>
      <c r="K27" s="114">
        <v>33</v>
      </c>
      <c r="L27" s="116">
        <v>38.823529411764703</v>
      </c>
    </row>
    <row r="28" spans="1:12" s="110" customFormat="1" ht="15" customHeight="1" x14ac:dyDescent="0.2">
      <c r="A28" s="120"/>
      <c r="B28" s="119"/>
      <c r="D28" s="259" t="s">
        <v>107</v>
      </c>
      <c r="E28" s="113">
        <v>43.80952380952381</v>
      </c>
      <c r="F28" s="115">
        <v>92</v>
      </c>
      <c r="G28" s="114">
        <v>101</v>
      </c>
      <c r="H28" s="114">
        <v>85</v>
      </c>
      <c r="I28" s="114">
        <v>70</v>
      </c>
      <c r="J28" s="140">
        <v>69</v>
      </c>
      <c r="K28" s="114">
        <v>23</v>
      </c>
      <c r="L28" s="116">
        <v>33.333333333333336</v>
      </c>
    </row>
    <row r="29" spans="1:12" s="110" customFormat="1" ht="24.95" customHeight="1" x14ac:dyDescent="0.2">
      <c r="A29" s="604" t="s">
        <v>189</v>
      </c>
      <c r="B29" s="605"/>
      <c r="C29" s="605"/>
      <c r="D29" s="606"/>
      <c r="E29" s="113">
        <v>88.108171545451498</v>
      </c>
      <c r="F29" s="115">
        <v>52553</v>
      </c>
      <c r="G29" s="114">
        <v>52956</v>
      </c>
      <c r="H29" s="114">
        <v>53291</v>
      </c>
      <c r="I29" s="114">
        <v>52540</v>
      </c>
      <c r="J29" s="140">
        <v>52705</v>
      </c>
      <c r="K29" s="114">
        <v>-152</v>
      </c>
      <c r="L29" s="116">
        <v>-0.28839768522910542</v>
      </c>
    </row>
    <row r="30" spans="1:12" s="110" customFormat="1" ht="15" customHeight="1" x14ac:dyDescent="0.2">
      <c r="A30" s="120"/>
      <c r="B30" s="119"/>
      <c r="C30" s="258" t="s">
        <v>106</v>
      </c>
      <c r="E30" s="113">
        <v>54.826556048179931</v>
      </c>
      <c r="F30" s="115">
        <v>28813</v>
      </c>
      <c r="G30" s="114">
        <v>29101</v>
      </c>
      <c r="H30" s="114">
        <v>29474</v>
      </c>
      <c r="I30" s="114">
        <v>29066</v>
      </c>
      <c r="J30" s="140">
        <v>29231</v>
      </c>
      <c r="K30" s="114">
        <v>-418</v>
      </c>
      <c r="L30" s="116">
        <v>-1.4299887106154425</v>
      </c>
    </row>
    <row r="31" spans="1:12" s="110" customFormat="1" ht="15" customHeight="1" x14ac:dyDescent="0.2">
      <c r="A31" s="120"/>
      <c r="B31" s="119"/>
      <c r="C31" s="258" t="s">
        <v>107</v>
      </c>
      <c r="E31" s="113">
        <v>45.173443951820069</v>
      </c>
      <c r="F31" s="115">
        <v>23740</v>
      </c>
      <c r="G31" s="114">
        <v>23855</v>
      </c>
      <c r="H31" s="114">
        <v>23817</v>
      </c>
      <c r="I31" s="114">
        <v>23474</v>
      </c>
      <c r="J31" s="140">
        <v>23474</v>
      </c>
      <c r="K31" s="114">
        <v>266</v>
      </c>
      <c r="L31" s="116">
        <v>1.1331686120814519</v>
      </c>
    </row>
    <row r="32" spans="1:12" s="110" customFormat="1" ht="15" customHeight="1" x14ac:dyDescent="0.2">
      <c r="A32" s="120"/>
      <c r="B32" s="119" t="s">
        <v>117</v>
      </c>
      <c r="C32" s="258"/>
      <c r="E32" s="113">
        <v>11.809677094859673</v>
      </c>
      <c r="F32" s="115">
        <v>7044</v>
      </c>
      <c r="G32" s="114">
        <v>7011</v>
      </c>
      <c r="H32" s="114">
        <v>7041</v>
      </c>
      <c r="I32" s="114">
        <v>6830</v>
      </c>
      <c r="J32" s="140">
        <v>6749</v>
      </c>
      <c r="K32" s="114">
        <v>295</v>
      </c>
      <c r="L32" s="116">
        <v>4.3710179285820123</v>
      </c>
    </row>
    <row r="33" spans="1:12" s="110" customFormat="1" ht="15" customHeight="1" x14ac:dyDescent="0.2">
      <c r="A33" s="120"/>
      <c r="B33" s="119"/>
      <c r="C33" s="258" t="s">
        <v>106</v>
      </c>
      <c r="E33" s="113">
        <v>67.092561044860872</v>
      </c>
      <c r="F33" s="115">
        <v>4726</v>
      </c>
      <c r="G33" s="114">
        <v>4709</v>
      </c>
      <c r="H33" s="114">
        <v>4783</v>
      </c>
      <c r="I33" s="114">
        <v>4636</v>
      </c>
      <c r="J33" s="140">
        <v>4575</v>
      </c>
      <c r="K33" s="114">
        <v>151</v>
      </c>
      <c r="L33" s="116">
        <v>3.3005464480874318</v>
      </c>
    </row>
    <row r="34" spans="1:12" s="110" customFormat="1" ht="15" customHeight="1" x14ac:dyDescent="0.2">
      <c r="A34" s="120"/>
      <c r="B34" s="119"/>
      <c r="C34" s="258" t="s">
        <v>107</v>
      </c>
      <c r="E34" s="113">
        <v>32.907438955139128</v>
      </c>
      <c r="F34" s="115">
        <v>2318</v>
      </c>
      <c r="G34" s="114">
        <v>2302</v>
      </c>
      <c r="H34" s="114">
        <v>2258</v>
      </c>
      <c r="I34" s="114">
        <v>2194</v>
      </c>
      <c r="J34" s="140">
        <v>2174</v>
      </c>
      <c r="K34" s="114">
        <v>144</v>
      </c>
      <c r="L34" s="116">
        <v>6.6237350505979764</v>
      </c>
    </row>
    <row r="35" spans="1:12" s="110" customFormat="1" ht="24.95" customHeight="1" x14ac:dyDescent="0.2">
      <c r="A35" s="604" t="s">
        <v>190</v>
      </c>
      <c r="B35" s="605"/>
      <c r="C35" s="605"/>
      <c r="D35" s="606"/>
      <c r="E35" s="113">
        <v>73.642826006773291</v>
      </c>
      <c r="F35" s="115">
        <v>43925</v>
      </c>
      <c r="G35" s="114">
        <v>44291</v>
      </c>
      <c r="H35" s="114">
        <v>44776</v>
      </c>
      <c r="I35" s="114">
        <v>44006</v>
      </c>
      <c r="J35" s="140">
        <v>44278</v>
      </c>
      <c r="K35" s="114">
        <v>-353</v>
      </c>
      <c r="L35" s="116">
        <v>-0.79723564749988707</v>
      </c>
    </row>
    <row r="36" spans="1:12" s="110" customFormat="1" ht="15" customHeight="1" x14ac:dyDescent="0.2">
      <c r="A36" s="120"/>
      <c r="B36" s="119"/>
      <c r="C36" s="258" t="s">
        <v>106</v>
      </c>
      <c r="E36" s="113">
        <v>67.974957313602729</v>
      </c>
      <c r="F36" s="115">
        <v>29858</v>
      </c>
      <c r="G36" s="114">
        <v>30174</v>
      </c>
      <c r="H36" s="114">
        <v>30574</v>
      </c>
      <c r="I36" s="114">
        <v>30012</v>
      </c>
      <c r="J36" s="140">
        <v>30186</v>
      </c>
      <c r="K36" s="114">
        <v>-328</v>
      </c>
      <c r="L36" s="116">
        <v>-1.0865964354336448</v>
      </c>
    </row>
    <row r="37" spans="1:12" s="110" customFormat="1" ht="15" customHeight="1" x14ac:dyDescent="0.2">
      <c r="A37" s="120"/>
      <c r="B37" s="119"/>
      <c r="C37" s="258" t="s">
        <v>107</v>
      </c>
      <c r="E37" s="113">
        <v>32.025042686397271</v>
      </c>
      <c r="F37" s="115">
        <v>14067</v>
      </c>
      <c r="G37" s="114">
        <v>14117</v>
      </c>
      <c r="H37" s="114">
        <v>14202</v>
      </c>
      <c r="I37" s="114">
        <v>13994</v>
      </c>
      <c r="J37" s="140">
        <v>14092</v>
      </c>
      <c r="K37" s="114">
        <v>-25</v>
      </c>
      <c r="L37" s="116">
        <v>-0.17740562021004824</v>
      </c>
    </row>
    <row r="38" spans="1:12" s="110" customFormat="1" ht="15" customHeight="1" x14ac:dyDescent="0.2">
      <c r="A38" s="120"/>
      <c r="B38" s="119" t="s">
        <v>182</v>
      </c>
      <c r="C38" s="258"/>
      <c r="E38" s="113">
        <v>26.357173993226706</v>
      </c>
      <c r="F38" s="115">
        <v>15721</v>
      </c>
      <c r="G38" s="114">
        <v>15727</v>
      </c>
      <c r="H38" s="114">
        <v>15604</v>
      </c>
      <c r="I38" s="114">
        <v>15410</v>
      </c>
      <c r="J38" s="140">
        <v>15222</v>
      </c>
      <c r="K38" s="114">
        <v>499</v>
      </c>
      <c r="L38" s="116">
        <v>3.2781500459860728</v>
      </c>
    </row>
    <row r="39" spans="1:12" s="110" customFormat="1" ht="15" customHeight="1" x14ac:dyDescent="0.2">
      <c r="A39" s="120"/>
      <c r="B39" s="119"/>
      <c r="C39" s="258" t="s">
        <v>106</v>
      </c>
      <c r="E39" s="113">
        <v>23.599007696711404</v>
      </c>
      <c r="F39" s="115">
        <v>3710</v>
      </c>
      <c r="G39" s="114">
        <v>3666</v>
      </c>
      <c r="H39" s="114">
        <v>3711</v>
      </c>
      <c r="I39" s="114">
        <v>3716</v>
      </c>
      <c r="J39" s="140">
        <v>3646</v>
      </c>
      <c r="K39" s="114">
        <v>64</v>
      </c>
      <c r="L39" s="116">
        <v>1.7553483269336259</v>
      </c>
    </row>
    <row r="40" spans="1:12" s="110" customFormat="1" ht="15" customHeight="1" x14ac:dyDescent="0.2">
      <c r="A40" s="120"/>
      <c r="B40" s="119"/>
      <c r="C40" s="258" t="s">
        <v>107</v>
      </c>
      <c r="E40" s="113">
        <v>76.400992303288589</v>
      </c>
      <c r="F40" s="115">
        <v>12011</v>
      </c>
      <c r="G40" s="114">
        <v>12061</v>
      </c>
      <c r="H40" s="114">
        <v>11893</v>
      </c>
      <c r="I40" s="114">
        <v>11694</v>
      </c>
      <c r="J40" s="140">
        <v>11576</v>
      </c>
      <c r="K40" s="114">
        <v>435</v>
      </c>
      <c r="L40" s="116">
        <v>3.7577747062888736</v>
      </c>
    </row>
    <row r="41" spans="1:12" s="110" customFormat="1" ht="24.75" customHeight="1" x14ac:dyDescent="0.2">
      <c r="A41" s="604" t="s">
        <v>518</v>
      </c>
      <c r="B41" s="605"/>
      <c r="C41" s="605"/>
      <c r="D41" s="606"/>
      <c r="E41" s="113">
        <v>4.8301646380310501</v>
      </c>
      <c r="F41" s="115">
        <v>2881</v>
      </c>
      <c r="G41" s="114">
        <v>3178</v>
      </c>
      <c r="H41" s="114">
        <v>3244</v>
      </c>
      <c r="I41" s="114">
        <v>2689</v>
      </c>
      <c r="J41" s="140">
        <v>2961</v>
      </c>
      <c r="K41" s="114">
        <v>-80</v>
      </c>
      <c r="L41" s="116">
        <v>-2.7017899358324891</v>
      </c>
    </row>
    <row r="42" spans="1:12" s="110" customFormat="1" ht="15" customHeight="1" x14ac:dyDescent="0.2">
      <c r="A42" s="120"/>
      <c r="B42" s="119"/>
      <c r="C42" s="258" t="s">
        <v>106</v>
      </c>
      <c r="E42" s="113">
        <v>57.375911141964593</v>
      </c>
      <c r="F42" s="115">
        <v>1653</v>
      </c>
      <c r="G42" s="114">
        <v>1855</v>
      </c>
      <c r="H42" s="114">
        <v>1893</v>
      </c>
      <c r="I42" s="114">
        <v>1530</v>
      </c>
      <c r="J42" s="140">
        <v>1709</v>
      </c>
      <c r="K42" s="114">
        <v>-56</v>
      </c>
      <c r="L42" s="116">
        <v>-3.2767700409596254</v>
      </c>
    </row>
    <row r="43" spans="1:12" s="110" customFormat="1" ht="15" customHeight="1" x14ac:dyDescent="0.2">
      <c r="A43" s="123"/>
      <c r="B43" s="124"/>
      <c r="C43" s="260" t="s">
        <v>107</v>
      </c>
      <c r="D43" s="261"/>
      <c r="E43" s="125">
        <v>42.624088858035407</v>
      </c>
      <c r="F43" s="143">
        <v>1228</v>
      </c>
      <c r="G43" s="144">
        <v>1323</v>
      </c>
      <c r="H43" s="144">
        <v>1351</v>
      </c>
      <c r="I43" s="144">
        <v>1159</v>
      </c>
      <c r="J43" s="145">
        <v>1252</v>
      </c>
      <c r="K43" s="144">
        <v>-24</v>
      </c>
      <c r="L43" s="146">
        <v>-1.9169329073482428</v>
      </c>
    </row>
    <row r="44" spans="1:12" s="110" customFormat="1" ht="45.75" customHeight="1" x14ac:dyDescent="0.2">
      <c r="A44" s="604" t="s">
        <v>191</v>
      </c>
      <c r="B44" s="605"/>
      <c r="C44" s="605"/>
      <c r="D44" s="606"/>
      <c r="E44" s="113">
        <v>1.1987392281125306</v>
      </c>
      <c r="F44" s="115">
        <v>715</v>
      </c>
      <c r="G44" s="114">
        <v>713</v>
      </c>
      <c r="H44" s="114">
        <v>714</v>
      </c>
      <c r="I44" s="114">
        <v>690</v>
      </c>
      <c r="J44" s="140">
        <v>696</v>
      </c>
      <c r="K44" s="114">
        <v>19</v>
      </c>
      <c r="L44" s="116">
        <v>2.7298850574712645</v>
      </c>
    </row>
    <row r="45" spans="1:12" s="110" customFormat="1" ht="15" customHeight="1" x14ac:dyDescent="0.2">
      <c r="A45" s="120"/>
      <c r="B45" s="119"/>
      <c r="C45" s="258" t="s">
        <v>106</v>
      </c>
      <c r="E45" s="113">
        <v>60.27972027972028</v>
      </c>
      <c r="F45" s="115">
        <v>431</v>
      </c>
      <c r="G45" s="114">
        <v>434</v>
      </c>
      <c r="H45" s="114">
        <v>437</v>
      </c>
      <c r="I45" s="114">
        <v>425</v>
      </c>
      <c r="J45" s="140">
        <v>428</v>
      </c>
      <c r="K45" s="114">
        <v>3</v>
      </c>
      <c r="L45" s="116">
        <v>0.7009345794392523</v>
      </c>
    </row>
    <row r="46" spans="1:12" s="110" customFormat="1" ht="15" customHeight="1" x14ac:dyDescent="0.2">
      <c r="A46" s="123"/>
      <c r="B46" s="124"/>
      <c r="C46" s="260" t="s">
        <v>107</v>
      </c>
      <c r="D46" s="261"/>
      <c r="E46" s="125">
        <v>39.72027972027972</v>
      </c>
      <c r="F46" s="143">
        <v>284</v>
      </c>
      <c r="G46" s="144">
        <v>279</v>
      </c>
      <c r="H46" s="144">
        <v>277</v>
      </c>
      <c r="I46" s="144">
        <v>265</v>
      </c>
      <c r="J46" s="145">
        <v>268</v>
      </c>
      <c r="K46" s="144">
        <v>16</v>
      </c>
      <c r="L46" s="146">
        <v>5.9701492537313436</v>
      </c>
    </row>
    <row r="47" spans="1:12" s="110" customFormat="1" ht="39" customHeight="1" x14ac:dyDescent="0.2">
      <c r="A47" s="604" t="s">
        <v>519</v>
      </c>
      <c r="B47" s="607"/>
      <c r="C47" s="607"/>
      <c r="D47" s="608"/>
      <c r="E47" s="113">
        <v>0.17100895282164771</v>
      </c>
      <c r="F47" s="115">
        <v>102</v>
      </c>
      <c r="G47" s="114">
        <v>110</v>
      </c>
      <c r="H47" s="114">
        <v>96</v>
      </c>
      <c r="I47" s="114">
        <v>91</v>
      </c>
      <c r="J47" s="140">
        <v>94</v>
      </c>
      <c r="K47" s="114">
        <v>8</v>
      </c>
      <c r="L47" s="116">
        <v>8.5106382978723403</v>
      </c>
    </row>
    <row r="48" spans="1:12" s="110" customFormat="1" ht="15" customHeight="1" x14ac:dyDescent="0.2">
      <c r="A48" s="120"/>
      <c r="B48" s="119"/>
      <c r="C48" s="258" t="s">
        <v>106</v>
      </c>
      <c r="E48" s="113">
        <v>53.921568627450981</v>
      </c>
      <c r="F48" s="115">
        <v>55</v>
      </c>
      <c r="G48" s="114">
        <v>62</v>
      </c>
      <c r="H48" s="114">
        <v>54</v>
      </c>
      <c r="I48" s="114">
        <v>48</v>
      </c>
      <c r="J48" s="140">
        <v>51</v>
      </c>
      <c r="K48" s="114">
        <v>4</v>
      </c>
      <c r="L48" s="116">
        <v>7.8431372549019605</v>
      </c>
    </row>
    <row r="49" spans="1:12" s="110" customFormat="1" ht="15" customHeight="1" x14ac:dyDescent="0.2">
      <c r="A49" s="123"/>
      <c r="B49" s="124"/>
      <c r="C49" s="260" t="s">
        <v>107</v>
      </c>
      <c r="D49" s="261"/>
      <c r="E49" s="125">
        <v>46.078431372549019</v>
      </c>
      <c r="F49" s="143">
        <v>47</v>
      </c>
      <c r="G49" s="144">
        <v>48</v>
      </c>
      <c r="H49" s="144">
        <v>42</v>
      </c>
      <c r="I49" s="144">
        <v>43</v>
      </c>
      <c r="J49" s="145">
        <v>43</v>
      </c>
      <c r="K49" s="144">
        <v>4</v>
      </c>
      <c r="L49" s="146">
        <v>9.3023255813953494</v>
      </c>
    </row>
    <row r="50" spans="1:12" s="110" customFormat="1" ht="24.95" customHeight="1" x14ac:dyDescent="0.2">
      <c r="A50" s="609" t="s">
        <v>192</v>
      </c>
      <c r="B50" s="610"/>
      <c r="C50" s="610"/>
      <c r="D50" s="611"/>
      <c r="E50" s="262">
        <v>13.615330449652953</v>
      </c>
      <c r="F50" s="263">
        <v>8121</v>
      </c>
      <c r="G50" s="264">
        <v>8471</v>
      </c>
      <c r="H50" s="264">
        <v>8570</v>
      </c>
      <c r="I50" s="264">
        <v>8062</v>
      </c>
      <c r="J50" s="265">
        <v>8104</v>
      </c>
      <c r="K50" s="263">
        <v>17</v>
      </c>
      <c r="L50" s="266">
        <v>0.20977295162882528</v>
      </c>
    </row>
    <row r="51" spans="1:12" s="110" customFormat="1" ht="15" customHeight="1" x14ac:dyDescent="0.2">
      <c r="A51" s="120"/>
      <c r="B51" s="119"/>
      <c r="C51" s="258" t="s">
        <v>106</v>
      </c>
      <c r="E51" s="113">
        <v>62.627755202561261</v>
      </c>
      <c r="F51" s="115">
        <v>5086</v>
      </c>
      <c r="G51" s="114">
        <v>5326</v>
      </c>
      <c r="H51" s="114">
        <v>5422</v>
      </c>
      <c r="I51" s="114">
        <v>5077</v>
      </c>
      <c r="J51" s="140">
        <v>5098</v>
      </c>
      <c r="K51" s="114">
        <v>-12</v>
      </c>
      <c r="L51" s="116">
        <v>-0.23538642604943116</v>
      </c>
    </row>
    <row r="52" spans="1:12" s="110" customFormat="1" ht="15" customHeight="1" x14ac:dyDescent="0.2">
      <c r="A52" s="120"/>
      <c r="B52" s="119"/>
      <c r="C52" s="258" t="s">
        <v>107</v>
      </c>
      <c r="E52" s="113">
        <v>37.372244797438739</v>
      </c>
      <c r="F52" s="115">
        <v>3035</v>
      </c>
      <c r="G52" s="114">
        <v>3145</v>
      </c>
      <c r="H52" s="114">
        <v>3148</v>
      </c>
      <c r="I52" s="114">
        <v>2985</v>
      </c>
      <c r="J52" s="140">
        <v>3006</v>
      </c>
      <c r="K52" s="114">
        <v>29</v>
      </c>
      <c r="L52" s="116">
        <v>0.96473719228210242</v>
      </c>
    </row>
    <row r="53" spans="1:12" s="110" customFormat="1" ht="15" customHeight="1" x14ac:dyDescent="0.2">
      <c r="A53" s="120"/>
      <c r="B53" s="119"/>
      <c r="C53" s="258" t="s">
        <v>187</v>
      </c>
      <c r="D53" s="110" t="s">
        <v>193</v>
      </c>
      <c r="E53" s="113">
        <v>24.528998891762097</v>
      </c>
      <c r="F53" s="115">
        <v>1992</v>
      </c>
      <c r="G53" s="114">
        <v>2305</v>
      </c>
      <c r="H53" s="114">
        <v>2343</v>
      </c>
      <c r="I53" s="114">
        <v>1871</v>
      </c>
      <c r="J53" s="140">
        <v>1996</v>
      </c>
      <c r="K53" s="114">
        <v>-4</v>
      </c>
      <c r="L53" s="116">
        <v>-0.20040080160320642</v>
      </c>
    </row>
    <row r="54" spans="1:12" s="110" customFormat="1" ht="15" customHeight="1" x14ac:dyDescent="0.2">
      <c r="A54" s="120"/>
      <c r="B54" s="119"/>
      <c r="D54" s="267" t="s">
        <v>194</v>
      </c>
      <c r="E54" s="113">
        <v>58.885542168674696</v>
      </c>
      <c r="F54" s="115">
        <v>1173</v>
      </c>
      <c r="G54" s="114">
        <v>1370</v>
      </c>
      <c r="H54" s="114">
        <v>1399</v>
      </c>
      <c r="I54" s="114">
        <v>1101</v>
      </c>
      <c r="J54" s="140">
        <v>1179</v>
      </c>
      <c r="K54" s="114">
        <v>-6</v>
      </c>
      <c r="L54" s="116">
        <v>-0.5089058524173028</v>
      </c>
    </row>
    <row r="55" spans="1:12" s="110" customFormat="1" ht="15" customHeight="1" x14ac:dyDescent="0.2">
      <c r="A55" s="120"/>
      <c r="B55" s="119"/>
      <c r="D55" s="267" t="s">
        <v>195</v>
      </c>
      <c r="E55" s="113">
        <v>41.114457831325304</v>
      </c>
      <c r="F55" s="115">
        <v>819</v>
      </c>
      <c r="G55" s="114">
        <v>935</v>
      </c>
      <c r="H55" s="114">
        <v>944</v>
      </c>
      <c r="I55" s="114">
        <v>770</v>
      </c>
      <c r="J55" s="140">
        <v>817</v>
      </c>
      <c r="K55" s="114">
        <v>2</v>
      </c>
      <c r="L55" s="116">
        <v>0.24479804161566707</v>
      </c>
    </row>
    <row r="56" spans="1:12" s="110" customFormat="1" ht="15" customHeight="1" x14ac:dyDescent="0.2">
      <c r="A56" s="120"/>
      <c r="B56" s="119" t="s">
        <v>196</v>
      </c>
      <c r="C56" s="258"/>
      <c r="E56" s="113">
        <v>57.567984441538407</v>
      </c>
      <c r="F56" s="115">
        <v>34337</v>
      </c>
      <c r="G56" s="114">
        <v>34302</v>
      </c>
      <c r="H56" s="114">
        <v>34610</v>
      </c>
      <c r="I56" s="114">
        <v>34362</v>
      </c>
      <c r="J56" s="140">
        <v>34504</v>
      </c>
      <c r="K56" s="114">
        <v>-167</v>
      </c>
      <c r="L56" s="116">
        <v>-0.48400185485740782</v>
      </c>
    </row>
    <row r="57" spans="1:12" s="110" customFormat="1" ht="15" customHeight="1" x14ac:dyDescent="0.2">
      <c r="A57" s="120"/>
      <c r="B57" s="119"/>
      <c r="C57" s="258" t="s">
        <v>106</v>
      </c>
      <c r="E57" s="113">
        <v>53.571948626845675</v>
      </c>
      <c r="F57" s="115">
        <v>18395</v>
      </c>
      <c r="G57" s="114">
        <v>18349</v>
      </c>
      <c r="H57" s="114">
        <v>18620</v>
      </c>
      <c r="I57" s="114">
        <v>18534</v>
      </c>
      <c r="J57" s="140">
        <v>18653</v>
      </c>
      <c r="K57" s="114">
        <v>-258</v>
      </c>
      <c r="L57" s="116">
        <v>-1.3831555245804965</v>
      </c>
    </row>
    <row r="58" spans="1:12" s="110" customFormat="1" ht="15" customHeight="1" x14ac:dyDescent="0.2">
      <c r="A58" s="120"/>
      <c r="B58" s="119"/>
      <c r="C58" s="258" t="s">
        <v>107</v>
      </c>
      <c r="E58" s="113">
        <v>46.428051373154325</v>
      </c>
      <c r="F58" s="115">
        <v>15942</v>
      </c>
      <c r="G58" s="114">
        <v>15953</v>
      </c>
      <c r="H58" s="114">
        <v>15990</v>
      </c>
      <c r="I58" s="114">
        <v>15828</v>
      </c>
      <c r="J58" s="140">
        <v>15851</v>
      </c>
      <c r="K58" s="114">
        <v>91</v>
      </c>
      <c r="L58" s="116">
        <v>0.5740962715286102</v>
      </c>
    </row>
    <row r="59" spans="1:12" s="110" customFormat="1" ht="15" customHeight="1" x14ac:dyDescent="0.2">
      <c r="A59" s="120"/>
      <c r="B59" s="119"/>
      <c r="C59" s="258" t="s">
        <v>105</v>
      </c>
      <c r="D59" s="110" t="s">
        <v>197</v>
      </c>
      <c r="E59" s="113">
        <v>93.706497364359151</v>
      </c>
      <c r="F59" s="115">
        <v>32176</v>
      </c>
      <c r="G59" s="114">
        <v>32172</v>
      </c>
      <c r="H59" s="114">
        <v>32473</v>
      </c>
      <c r="I59" s="114">
        <v>32246</v>
      </c>
      <c r="J59" s="140">
        <v>32377</v>
      </c>
      <c r="K59" s="114">
        <v>-201</v>
      </c>
      <c r="L59" s="116">
        <v>-0.62081106958643484</v>
      </c>
    </row>
    <row r="60" spans="1:12" s="110" customFormat="1" ht="15" customHeight="1" x14ac:dyDescent="0.2">
      <c r="A60" s="120"/>
      <c r="B60" s="119"/>
      <c r="C60" s="258"/>
      <c r="D60" s="267" t="s">
        <v>198</v>
      </c>
      <c r="E60" s="113">
        <v>52.253232222774741</v>
      </c>
      <c r="F60" s="115">
        <v>16813</v>
      </c>
      <c r="G60" s="114">
        <v>16791</v>
      </c>
      <c r="H60" s="114">
        <v>17059</v>
      </c>
      <c r="I60" s="114">
        <v>16983</v>
      </c>
      <c r="J60" s="140">
        <v>17094</v>
      </c>
      <c r="K60" s="114">
        <v>-281</v>
      </c>
      <c r="L60" s="116">
        <v>-1.643851643851644</v>
      </c>
    </row>
    <row r="61" spans="1:12" s="110" customFormat="1" ht="15" customHeight="1" x14ac:dyDescent="0.2">
      <c r="A61" s="120"/>
      <c r="B61" s="119"/>
      <c r="C61" s="258"/>
      <c r="D61" s="267" t="s">
        <v>199</v>
      </c>
      <c r="E61" s="113">
        <v>47.746767777225259</v>
      </c>
      <c r="F61" s="115">
        <v>15363</v>
      </c>
      <c r="G61" s="114">
        <v>15381</v>
      </c>
      <c r="H61" s="114">
        <v>15414</v>
      </c>
      <c r="I61" s="114">
        <v>15263</v>
      </c>
      <c r="J61" s="140">
        <v>15283</v>
      </c>
      <c r="K61" s="114">
        <v>80</v>
      </c>
      <c r="L61" s="116">
        <v>0.52345743636720543</v>
      </c>
    </row>
    <row r="62" spans="1:12" s="110" customFormat="1" ht="15" customHeight="1" x14ac:dyDescent="0.2">
      <c r="A62" s="120"/>
      <c r="B62" s="119"/>
      <c r="C62" s="258"/>
      <c r="D62" s="258" t="s">
        <v>200</v>
      </c>
      <c r="E62" s="113">
        <v>6.2935026356408539</v>
      </c>
      <c r="F62" s="115">
        <v>2161</v>
      </c>
      <c r="G62" s="114">
        <v>2130</v>
      </c>
      <c r="H62" s="114">
        <v>2137</v>
      </c>
      <c r="I62" s="114">
        <v>2116</v>
      </c>
      <c r="J62" s="140">
        <v>2127</v>
      </c>
      <c r="K62" s="114">
        <v>34</v>
      </c>
      <c r="L62" s="116">
        <v>1.5984955336154207</v>
      </c>
    </row>
    <row r="63" spans="1:12" s="110" customFormat="1" ht="15" customHeight="1" x14ac:dyDescent="0.2">
      <c r="A63" s="120"/>
      <c r="B63" s="119"/>
      <c r="C63" s="258"/>
      <c r="D63" s="267" t="s">
        <v>198</v>
      </c>
      <c r="E63" s="113">
        <v>73.206848681166122</v>
      </c>
      <c r="F63" s="115">
        <v>1582</v>
      </c>
      <c r="G63" s="114">
        <v>1558</v>
      </c>
      <c r="H63" s="114">
        <v>1561</v>
      </c>
      <c r="I63" s="114">
        <v>1551</v>
      </c>
      <c r="J63" s="140">
        <v>1559</v>
      </c>
      <c r="K63" s="114">
        <v>23</v>
      </c>
      <c r="L63" s="116">
        <v>1.4753046824887748</v>
      </c>
    </row>
    <row r="64" spans="1:12" s="110" customFormat="1" ht="15" customHeight="1" x14ac:dyDescent="0.2">
      <c r="A64" s="120"/>
      <c r="B64" s="119"/>
      <c r="C64" s="258"/>
      <c r="D64" s="267" t="s">
        <v>199</v>
      </c>
      <c r="E64" s="113">
        <v>26.793151318833875</v>
      </c>
      <c r="F64" s="115">
        <v>579</v>
      </c>
      <c r="G64" s="114">
        <v>572</v>
      </c>
      <c r="H64" s="114">
        <v>576</v>
      </c>
      <c r="I64" s="114">
        <v>565</v>
      </c>
      <c r="J64" s="140">
        <v>568</v>
      </c>
      <c r="K64" s="114">
        <v>11</v>
      </c>
      <c r="L64" s="116">
        <v>1.9366197183098592</v>
      </c>
    </row>
    <row r="65" spans="1:12" s="110" customFormat="1" ht="15" customHeight="1" x14ac:dyDescent="0.2">
      <c r="A65" s="120"/>
      <c r="B65" s="119" t="s">
        <v>201</v>
      </c>
      <c r="C65" s="258"/>
      <c r="E65" s="113">
        <v>17.843610636086243</v>
      </c>
      <c r="F65" s="115">
        <v>10643</v>
      </c>
      <c r="G65" s="114">
        <v>10546</v>
      </c>
      <c r="H65" s="114">
        <v>10412</v>
      </c>
      <c r="I65" s="114">
        <v>10283</v>
      </c>
      <c r="J65" s="140">
        <v>10161</v>
      </c>
      <c r="K65" s="114">
        <v>482</v>
      </c>
      <c r="L65" s="116">
        <v>4.7436275957090839</v>
      </c>
    </row>
    <row r="66" spans="1:12" s="110" customFormat="1" ht="15" customHeight="1" x14ac:dyDescent="0.2">
      <c r="A66" s="120"/>
      <c r="B66" s="119"/>
      <c r="C66" s="258" t="s">
        <v>106</v>
      </c>
      <c r="E66" s="113">
        <v>58.789814901813401</v>
      </c>
      <c r="F66" s="115">
        <v>6257</v>
      </c>
      <c r="G66" s="114">
        <v>6232</v>
      </c>
      <c r="H66" s="114">
        <v>6209</v>
      </c>
      <c r="I66" s="114">
        <v>6157</v>
      </c>
      <c r="J66" s="140">
        <v>6116</v>
      </c>
      <c r="K66" s="114">
        <v>141</v>
      </c>
      <c r="L66" s="116">
        <v>2.3054283845650754</v>
      </c>
    </row>
    <row r="67" spans="1:12" s="110" customFormat="1" ht="15" customHeight="1" x14ac:dyDescent="0.2">
      <c r="A67" s="120"/>
      <c r="B67" s="119"/>
      <c r="C67" s="258" t="s">
        <v>107</v>
      </c>
      <c r="E67" s="113">
        <v>41.210185098186599</v>
      </c>
      <c r="F67" s="115">
        <v>4386</v>
      </c>
      <c r="G67" s="114">
        <v>4314</v>
      </c>
      <c r="H67" s="114">
        <v>4203</v>
      </c>
      <c r="I67" s="114">
        <v>4126</v>
      </c>
      <c r="J67" s="140">
        <v>4045</v>
      </c>
      <c r="K67" s="114">
        <v>341</v>
      </c>
      <c r="L67" s="116">
        <v>8.430160692212608</v>
      </c>
    </row>
    <row r="68" spans="1:12" s="110" customFormat="1" ht="15" customHeight="1" x14ac:dyDescent="0.2">
      <c r="A68" s="120"/>
      <c r="B68" s="119"/>
      <c r="C68" s="258" t="s">
        <v>105</v>
      </c>
      <c r="D68" s="110" t="s">
        <v>202</v>
      </c>
      <c r="E68" s="113">
        <v>19.637320304425444</v>
      </c>
      <c r="F68" s="115">
        <v>2090</v>
      </c>
      <c r="G68" s="114">
        <v>1985</v>
      </c>
      <c r="H68" s="114">
        <v>1908</v>
      </c>
      <c r="I68" s="114">
        <v>1801</v>
      </c>
      <c r="J68" s="140">
        <v>1721</v>
      </c>
      <c r="K68" s="114">
        <v>369</v>
      </c>
      <c r="L68" s="116">
        <v>21.441022661243462</v>
      </c>
    </row>
    <row r="69" spans="1:12" s="110" customFormat="1" ht="15" customHeight="1" x14ac:dyDescent="0.2">
      <c r="A69" s="120"/>
      <c r="B69" s="119"/>
      <c r="C69" s="258"/>
      <c r="D69" s="267" t="s">
        <v>198</v>
      </c>
      <c r="E69" s="113">
        <v>50.717703349282296</v>
      </c>
      <c r="F69" s="115">
        <v>1060</v>
      </c>
      <c r="G69" s="114">
        <v>1006</v>
      </c>
      <c r="H69" s="114">
        <v>982</v>
      </c>
      <c r="I69" s="114">
        <v>938</v>
      </c>
      <c r="J69" s="140">
        <v>894</v>
      </c>
      <c r="K69" s="114">
        <v>166</v>
      </c>
      <c r="L69" s="116">
        <v>18.568232662192393</v>
      </c>
    </row>
    <row r="70" spans="1:12" s="110" customFormat="1" ht="15" customHeight="1" x14ac:dyDescent="0.2">
      <c r="A70" s="120"/>
      <c r="B70" s="119"/>
      <c r="C70" s="258"/>
      <c r="D70" s="267" t="s">
        <v>199</v>
      </c>
      <c r="E70" s="113">
        <v>49.282296650717704</v>
      </c>
      <c r="F70" s="115">
        <v>1030</v>
      </c>
      <c r="G70" s="114">
        <v>979</v>
      </c>
      <c r="H70" s="114">
        <v>926</v>
      </c>
      <c r="I70" s="114">
        <v>863</v>
      </c>
      <c r="J70" s="140">
        <v>827</v>
      </c>
      <c r="K70" s="114">
        <v>203</v>
      </c>
      <c r="L70" s="116">
        <v>24.546553808948005</v>
      </c>
    </row>
    <row r="71" spans="1:12" s="110" customFormat="1" ht="15" customHeight="1" x14ac:dyDescent="0.2">
      <c r="A71" s="120"/>
      <c r="B71" s="119"/>
      <c r="C71" s="258"/>
      <c r="D71" s="110" t="s">
        <v>203</v>
      </c>
      <c r="E71" s="113">
        <v>73.776190923611765</v>
      </c>
      <c r="F71" s="115">
        <v>7852</v>
      </c>
      <c r="G71" s="114">
        <v>7878</v>
      </c>
      <c r="H71" s="114">
        <v>7804</v>
      </c>
      <c r="I71" s="114">
        <v>7798</v>
      </c>
      <c r="J71" s="140">
        <v>7763</v>
      </c>
      <c r="K71" s="114">
        <v>89</v>
      </c>
      <c r="L71" s="116">
        <v>1.1464639958778822</v>
      </c>
    </row>
    <row r="72" spans="1:12" s="110" customFormat="1" ht="15" customHeight="1" x14ac:dyDescent="0.2">
      <c r="A72" s="120"/>
      <c r="B72" s="119"/>
      <c r="C72" s="258"/>
      <c r="D72" s="267" t="s">
        <v>198</v>
      </c>
      <c r="E72" s="113">
        <v>60.163015792154866</v>
      </c>
      <c r="F72" s="115">
        <v>4724</v>
      </c>
      <c r="G72" s="114">
        <v>4767</v>
      </c>
      <c r="H72" s="114">
        <v>4747</v>
      </c>
      <c r="I72" s="114">
        <v>4757</v>
      </c>
      <c r="J72" s="140">
        <v>4760</v>
      </c>
      <c r="K72" s="114">
        <v>-36</v>
      </c>
      <c r="L72" s="116">
        <v>-0.75630252100840334</v>
      </c>
    </row>
    <row r="73" spans="1:12" s="110" customFormat="1" ht="15" customHeight="1" x14ac:dyDescent="0.2">
      <c r="A73" s="120"/>
      <c r="B73" s="119"/>
      <c r="C73" s="258"/>
      <c r="D73" s="267" t="s">
        <v>199</v>
      </c>
      <c r="E73" s="113">
        <v>39.836984207845134</v>
      </c>
      <c r="F73" s="115">
        <v>3128</v>
      </c>
      <c r="G73" s="114">
        <v>3111</v>
      </c>
      <c r="H73" s="114">
        <v>3057</v>
      </c>
      <c r="I73" s="114">
        <v>3041</v>
      </c>
      <c r="J73" s="140">
        <v>3003</v>
      </c>
      <c r="K73" s="114">
        <v>125</v>
      </c>
      <c r="L73" s="116">
        <v>4.1625041625041623</v>
      </c>
    </row>
    <row r="74" spans="1:12" s="110" customFormat="1" ht="15" customHeight="1" x14ac:dyDescent="0.2">
      <c r="A74" s="120"/>
      <c r="B74" s="119"/>
      <c r="C74" s="258"/>
      <c r="D74" s="110" t="s">
        <v>204</v>
      </c>
      <c r="E74" s="113">
        <v>6.5864887719627925</v>
      </c>
      <c r="F74" s="115">
        <v>701</v>
      </c>
      <c r="G74" s="114">
        <v>683</v>
      </c>
      <c r="H74" s="114">
        <v>700</v>
      </c>
      <c r="I74" s="114">
        <v>684</v>
      </c>
      <c r="J74" s="140">
        <v>677</v>
      </c>
      <c r="K74" s="114">
        <v>24</v>
      </c>
      <c r="L74" s="116">
        <v>3.5450516986706058</v>
      </c>
    </row>
    <row r="75" spans="1:12" s="110" customFormat="1" ht="15" customHeight="1" x14ac:dyDescent="0.2">
      <c r="A75" s="120"/>
      <c r="B75" s="119"/>
      <c r="C75" s="258"/>
      <c r="D75" s="267" t="s">
        <v>198</v>
      </c>
      <c r="E75" s="113">
        <v>67.47503566333809</v>
      </c>
      <c r="F75" s="115">
        <v>473</v>
      </c>
      <c r="G75" s="114">
        <v>459</v>
      </c>
      <c r="H75" s="114">
        <v>480</v>
      </c>
      <c r="I75" s="114">
        <v>462</v>
      </c>
      <c r="J75" s="140">
        <v>462</v>
      </c>
      <c r="K75" s="114">
        <v>11</v>
      </c>
      <c r="L75" s="116">
        <v>2.3809523809523809</v>
      </c>
    </row>
    <row r="76" spans="1:12" s="110" customFormat="1" ht="15" customHeight="1" x14ac:dyDescent="0.2">
      <c r="A76" s="120"/>
      <c r="B76" s="119"/>
      <c r="C76" s="258"/>
      <c r="D76" s="267" t="s">
        <v>199</v>
      </c>
      <c r="E76" s="113">
        <v>32.52496433666191</v>
      </c>
      <c r="F76" s="115">
        <v>228</v>
      </c>
      <c r="G76" s="114">
        <v>224</v>
      </c>
      <c r="H76" s="114">
        <v>220</v>
      </c>
      <c r="I76" s="114">
        <v>222</v>
      </c>
      <c r="J76" s="140">
        <v>215</v>
      </c>
      <c r="K76" s="114">
        <v>13</v>
      </c>
      <c r="L76" s="116">
        <v>6.0465116279069768</v>
      </c>
    </row>
    <row r="77" spans="1:12" s="110" customFormat="1" ht="15" customHeight="1" x14ac:dyDescent="0.2">
      <c r="A77" s="534"/>
      <c r="B77" s="119" t="s">
        <v>205</v>
      </c>
      <c r="C77" s="268"/>
      <c r="D77" s="182"/>
      <c r="E77" s="113">
        <v>10.973074472722395</v>
      </c>
      <c r="F77" s="115">
        <v>6545</v>
      </c>
      <c r="G77" s="114">
        <v>6699</v>
      </c>
      <c r="H77" s="114">
        <v>6788</v>
      </c>
      <c r="I77" s="114">
        <v>6709</v>
      </c>
      <c r="J77" s="140">
        <v>6731</v>
      </c>
      <c r="K77" s="114">
        <v>-186</v>
      </c>
      <c r="L77" s="116">
        <v>-2.7633338285544498</v>
      </c>
    </row>
    <row r="78" spans="1:12" s="110" customFormat="1" ht="15" customHeight="1" x14ac:dyDescent="0.2">
      <c r="A78" s="120"/>
      <c r="B78" s="119"/>
      <c r="C78" s="268" t="s">
        <v>106</v>
      </c>
      <c r="D78" s="182"/>
      <c r="E78" s="113">
        <v>58.517952635599691</v>
      </c>
      <c r="F78" s="115">
        <v>3830</v>
      </c>
      <c r="G78" s="114">
        <v>3933</v>
      </c>
      <c r="H78" s="114">
        <v>4034</v>
      </c>
      <c r="I78" s="114">
        <v>3960</v>
      </c>
      <c r="J78" s="140">
        <v>3965</v>
      </c>
      <c r="K78" s="114">
        <v>-135</v>
      </c>
      <c r="L78" s="116">
        <v>-3.4047919293820934</v>
      </c>
    </row>
    <row r="79" spans="1:12" s="110" customFormat="1" ht="15" customHeight="1" x14ac:dyDescent="0.2">
      <c r="A79" s="123"/>
      <c r="B79" s="124"/>
      <c r="C79" s="260" t="s">
        <v>107</v>
      </c>
      <c r="D79" s="261"/>
      <c r="E79" s="125">
        <v>41.482047364400309</v>
      </c>
      <c r="F79" s="143">
        <v>2715</v>
      </c>
      <c r="G79" s="144">
        <v>2766</v>
      </c>
      <c r="H79" s="144">
        <v>2754</v>
      </c>
      <c r="I79" s="144">
        <v>2749</v>
      </c>
      <c r="J79" s="145">
        <v>2766</v>
      </c>
      <c r="K79" s="144">
        <v>-51</v>
      </c>
      <c r="L79" s="146">
        <v>-1.8438177874186552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59646</v>
      </c>
      <c r="E11" s="114">
        <v>60018</v>
      </c>
      <c r="F11" s="114">
        <v>60380</v>
      </c>
      <c r="G11" s="114">
        <v>59416</v>
      </c>
      <c r="H11" s="140">
        <v>59500</v>
      </c>
      <c r="I11" s="115">
        <v>146</v>
      </c>
      <c r="J11" s="116">
        <v>0.24537815126050419</v>
      </c>
    </row>
    <row r="12" spans="1:15" s="110" customFormat="1" ht="24.95" customHeight="1" x14ac:dyDescent="0.2">
      <c r="A12" s="193" t="s">
        <v>132</v>
      </c>
      <c r="B12" s="194" t="s">
        <v>133</v>
      </c>
      <c r="C12" s="113">
        <v>0.19951044495858899</v>
      </c>
      <c r="D12" s="115">
        <v>119</v>
      </c>
      <c r="E12" s="114">
        <v>109</v>
      </c>
      <c r="F12" s="114">
        <v>121</v>
      </c>
      <c r="G12" s="114">
        <v>126</v>
      </c>
      <c r="H12" s="140">
        <v>124</v>
      </c>
      <c r="I12" s="115">
        <v>-5</v>
      </c>
      <c r="J12" s="116">
        <v>-4.032258064516129</v>
      </c>
    </row>
    <row r="13" spans="1:15" s="110" customFormat="1" ht="24.95" customHeight="1" x14ac:dyDescent="0.2">
      <c r="A13" s="193" t="s">
        <v>134</v>
      </c>
      <c r="B13" s="199" t="s">
        <v>214</v>
      </c>
      <c r="C13" s="113">
        <v>8.2436374610200183</v>
      </c>
      <c r="D13" s="115">
        <v>4917</v>
      </c>
      <c r="E13" s="114">
        <v>990</v>
      </c>
      <c r="F13" s="114">
        <v>994</v>
      </c>
      <c r="G13" s="114">
        <v>972</v>
      </c>
      <c r="H13" s="140">
        <v>983</v>
      </c>
      <c r="I13" s="115">
        <v>3934</v>
      </c>
      <c r="J13" s="116" t="s">
        <v>514</v>
      </c>
    </row>
    <row r="14" spans="1:15" s="287" customFormat="1" ht="24" customHeight="1" x14ac:dyDescent="0.2">
      <c r="A14" s="193" t="s">
        <v>215</v>
      </c>
      <c r="B14" s="199" t="s">
        <v>137</v>
      </c>
      <c r="C14" s="113">
        <v>12.983267947557254</v>
      </c>
      <c r="D14" s="115">
        <v>7744</v>
      </c>
      <c r="E14" s="114">
        <v>12012</v>
      </c>
      <c r="F14" s="114">
        <v>12210</v>
      </c>
      <c r="G14" s="114">
        <v>12179</v>
      </c>
      <c r="H14" s="140">
        <v>12323</v>
      </c>
      <c r="I14" s="115">
        <v>-4579</v>
      </c>
      <c r="J14" s="116">
        <v>-37.158159539073274</v>
      </c>
      <c r="K14" s="110"/>
      <c r="L14" s="110"/>
      <c r="M14" s="110"/>
      <c r="N14" s="110"/>
      <c r="O14" s="110"/>
    </row>
    <row r="15" spans="1:15" s="110" customFormat="1" ht="24.75" customHeight="1" x14ac:dyDescent="0.2">
      <c r="A15" s="193" t="s">
        <v>216</v>
      </c>
      <c r="B15" s="199" t="s">
        <v>217</v>
      </c>
      <c r="C15" s="113">
        <v>1.9263655567850317</v>
      </c>
      <c r="D15" s="115">
        <v>1149</v>
      </c>
      <c r="E15" s="114">
        <v>1164</v>
      </c>
      <c r="F15" s="114">
        <v>1188</v>
      </c>
      <c r="G15" s="114">
        <v>1175</v>
      </c>
      <c r="H15" s="140">
        <v>1175</v>
      </c>
      <c r="I15" s="115">
        <v>-26</v>
      </c>
      <c r="J15" s="116">
        <v>-2.2127659574468086</v>
      </c>
    </row>
    <row r="16" spans="1:15" s="287" customFormat="1" ht="24.95" customHeight="1" x14ac:dyDescent="0.2">
      <c r="A16" s="193" t="s">
        <v>218</v>
      </c>
      <c r="B16" s="199" t="s">
        <v>141</v>
      </c>
      <c r="C16" s="113">
        <v>10.158267109278073</v>
      </c>
      <c r="D16" s="115">
        <v>6059</v>
      </c>
      <c r="E16" s="114">
        <v>10313</v>
      </c>
      <c r="F16" s="114">
        <v>10484</v>
      </c>
      <c r="G16" s="114">
        <v>10465</v>
      </c>
      <c r="H16" s="140">
        <v>10608</v>
      </c>
      <c r="I16" s="115">
        <v>-4549</v>
      </c>
      <c r="J16" s="116">
        <v>-42.882730015082956</v>
      </c>
      <c r="K16" s="110"/>
      <c r="L16" s="110"/>
      <c r="M16" s="110"/>
      <c r="N16" s="110"/>
      <c r="O16" s="110"/>
    </row>
    <row r="17" spans="1:15" s="110" customFormat="1" ht="24.95" customHeight="1" x14ac:dyDescent="0.2">
      <c r="A17" s="193" t="s">
        <v>219</v>
      </c>
      <c r="B17" s="199" t="s">
        <v>220</v>
      </c>
      <c r="C17" s="113">
        <v>0.89863528149414884</v>
      </c>
      <c r="D17" s="115">
        <v>536</v>
      </c>
      <c r="E17" s="114">
        <v>535</v>
      </c>
      <c r="F17" s="114">
        <v>538</v>
      </c>
      <c r="G17" s="114">
        <v>539</v>
      </c>
      <c r="H17" s="140">
        <v>540</v>
      </c>
      <c r="I17" s="115">
        <v>-4</v>
      </c>
      <c r="J17" s="116">
        <v>-0.7407407407407407</v>
      </c>
    </row>
    <row r="18" spans="1:15" s="287" customFormat="1" ht="24.95" customHeight="1" x14ac:dyDescent="0.2">
      <c r="A18" s="201" t="s">
        <v>144</v>
      </c>
      <c r="B18" s="202" t="s">
        <v>145</v>
      </c>
      <c r="C18" s="113">
        <v>6.4329544311437479</v>
      </c>
      <c r="D18" s="115">
        <v>3837</v>
      </c>
      <c r="E18" s="114">
        <v>3813</v>
      </c>
      <c r="F18" s="114">
        <v>3959</v>
      </c>
      <c r="G18" s="114">
        <v>3813</v>
      </c>
      <c r="H18" s="140">
        <v>3940</v>
      </c>
      <c r="I18" s="115">
        <v>-103</v>
      </c>
      <c r="J18" s="116">
        <v>-2.6142131979695433</v>
      </c>
      <c r="K18" s="110"/>
      <c r="L18" s="110"/>
      <c r="M18" s="110"/>
      <c r="N18" s="110"/>
      <c r="O18" s="110"/>
    </row>
    <row r="19" spans="1:15" s="110" customFormat="1" ht="24.95" customHeight="1" x14ac:dyDescent="0.2">
      <c r="A19" s="193" t="s">
        <v>146</v>
      </c>
      <c r="B19" s="199" t="s">
        <v>147</v>
      </c>
      <c r="C19" s="113">
        <v>16.909767629011167</v>
      </c>
      <c r="D19" s="115">
        <v>10086</v>
      </c>
      <c r="E19" s="114">
        <v>10301</v>
      </c>
      <c r="F19" s="114">
        <v>10406</v>
      </c>
      <c r="G19" s="114">
        <v>10170</v>
      </c>
      <c r="H19" s="140">
        <v>10187</v>
      </c>
      <c r="I19" s="115">
        <v>-101</v>
      </c>
      <c r="J19" s="116">
        <v>-0.99145970354373225</v>
      </c>
    </row>
    <row r="20" spans="1:15" s="287" customFormat="1" ht="24.95" customHeight="1" x14ac:dyDescent="0.2">
      <c r="A20" s="193" t="s">
        <v>148</v>
      </c>
      <c r="B20" s="199" t="s">
        <v>149</v>
      </c>
      <c r="C20" s="113">
        <v>3.3447339301881098</v>
      </c>
      <c r="D20" s="115">
        <v>1995</v>
      </c>
      <c r="E20" s="114">
        <v>1916</v>
      </c>
      <c r="F20" s="114">
        <v>1959</v>
      </c>
      <c r="G20" s="114">
        <v>1922</v>
      </c>
      <c r="H20" s="140">
        <v>1928</v>
      </c>
      <c r="I20" s="115">
        <v>67</v>
      </c>
      <c r="J20" s="116">
        <v>3.4751037344398341</v>
      </c>
      <c r="K20" s="110"/>
      <c r="L20" s="110"/>
      <c r="M20" s="110"/>
      <c r="N20" s="110"/>
      <c r="O20" s="110"/>
    </row>
    <row r="21" spans="1:15" s="110" customFormat="1" ht="24.95" customHeight="1" x14ac:dyDescent="0.2">
      <c r="A21" s="201" t="s">
        <v>150</v>
      </c>
      <c r="B21" s="202" t="s">
        <v>151</v>
      </c>
      <c r="C21" s="113">
        <v>2.1443181437145826</v>
      </c>
      <c r="D21" s="115">
        <v>1279</v>
      </c>
      <c r="E21" s="114">
        <v>1330</v>
      </c>
      <c r="F21" s="114">
        <v>1344</v>
      </c>
      <c r="G21" s="114">
        <v>1353</v>
      </c>
      <c r="H21" s="140">
        <v>1333</v>
      </c>
      <c r="I21" s="115">
        <v>-54</v>
      </c>
      <c r="J21" s="116">
        <v>-4.0510127531882967</v>
      </c>
    </row>
    <row r="22" spans="1:15" s="110" customFormat="1" ht="24.95" customHeight="1" x14ac:dyDescent="0.2">
      <c r="A22" s="201" t="s">
        <v>152</v>
      </c>
      <c r="B22" s="199" t="s">
        <v>153</v>
      </c>
      <c r="C22" s="113">
        <v>1.8475673138181941</v>
      </c>
      <c r="D22" s="115">
        <v>1102</v>
      </c>
      <c r="E22" s="114">
        <v>1087</v>
      </c>
      <c r="F22" s="114">
        <v>1071</v>
      </c>
      <c r="G22" s="114">
        <v>1063</v>
      </c>
      <c r="H22" s="140">
        <v>1080</v>
      </c>
      <c r="I22" s="115">
        <v>22</v>
      </c>
      <c r="J22" s="116">
        <v>2.0370370370370372</v>
      </c>
    </row>
    <row r="23" spans="1:15" s="110" customFormat="1" ht="24.95" customHeight="1" x14ac:dyDescent="0.2">
      <c r="A23" s="193" t="s">
        <v>154</v>
      </c>
      <c r="B23" s="199" t="s">
        <v>155</v>
      </c>
      <c r="C23" s="113">
        <v>2.3237098883412131</v>
      </c>
      <c r="D23" s="115">
        <v>1386</v>
      </c>
      <c r="E23" s="114">
        <v>1386</v>
      </c>
      <c r="F23" s="114">
        <v>1399</v>
      </c>
      <c r="G23" s="114">
        <v>1389</v>
      </c>
      <c r="H23" s="140">
        <v>1386</v>
      </c>
      <c r="I23" s="115">
        <v>0</v>
      </c>
      <c r="J23" s="116">
        <v>0</v>
      </c>
    </row>
    <row r="24" spans="1:15" s="110" customFormat="1" ht="24.95" customHeight="1" x14ac:dyDescent="0.2">
      <c r="A24" s="193" t="s">
        <v>156</v>
      </c>
      <c r="B24" s="199" t="s">
        <v>221</v>
      </c>
      <c r="C24" s="113">
        <v>12.916205613117393</v>
      </c>
      <c r="D24" s="115">
        <v>7704</v>
      </c>
      <c r="E24" s="114">
        <v>7605</v>
      </c>
      <c r="F24" s="114">
        <v>7516</v>
      </c>
      <c r="G24" s="114">
        <v>7408</v>
      </c>
      <c r="H24" s="140">
        <v>7391</v>
      </c>
      <c r="I24" s="115">
        <v>313</v>
      </c>
      <c r="J24" s="116">
        <v>4.2348802597754025</v>
      </c>
    </row>
    <row r="25" spans="1:15" s="110" customFormat="1" ht="24.95" customHeight="1" x14ac:dyDescent="0.2">
      <c r="A25" s="193" t="s">
        <v>222</v>
      </c>
      <c r="B25" s="204" t="s">
        <v>159</v>
      </c>
      <c r="C25" s="113">
        <v>4.8519598967240052</v>
      </c>
      <c r="D25" s="115">
        <v>2894</v>
      </c>
      <c r="E25" s="114">
        <v>2877</v>
      </c>
      <c r="F25" s="114">
        <v>2921</v>
      </c>
      <c r="G25" s="114">
        <v>2801</v>
      </c>
      <c r="H25" s="140">
        <v>2691</v>
      </c>
      <c r="I25" s="115">
        <v>203</v>
      </c>
      <c r="J25" s="116">
        <v>7.5436640654031955</v>
      </c>
    </row>
    <row r="26" spans="1:15" s="110" customFormat="1" ht="24.95" customHeight="1" x14ac:dyDescent="0.2">
      <c r="A26" s="201">
        <v>782.78300000000002</v>
      </c>
      <c r="B26" s="203" t="s">
        <v>160</v>
      </c>
      <c r="C26" s="113">
        <v>1.5189618750628708</v>
      </c>
      <c r="D26" s="115">
        <v>906</v>
      </c>
      <c r="E26" s="114">
        <v>887</v>
      </c>
      <c r="F26" s="114">
        <v>941</v>
      </c>
      <c r="G26" s="114">
        <v>960</v>
      </c>
      <c r="H26" s="140">
        <v>930</v>
      </c>
      <c r="I26" s="115">
        <v>-24</v>
      </c>
      <c r="J26" s="116">
        <v>-2.5806451612903225</v>
      </c>
    </row>
    <row r="27" spans="1:15" s="110" customFormat="1" ht="24.95" customHeight="1" x14ac:dyDescent="0.2">
      <c r="A27" s="193" t="s">
        <v>161</v>
      </c>
      <c r="B27" s="199" t="s">
        <v>223</v>
      </c>
      <c r="C27" s="113">
        <v>5.1738591020353422</v>
      </c>
      <c r="D27" s="115">
        <v>3086</v>
      </c>
      <c r="E27" s="114">
        <v>3088</v>
      </c>
      <c r="F27" s="114">
        <v>3090</v>
      </c>
      <c r="G27" s="114">
        <v>3065</v>
      </c>
      <c r="H27" s="140">
        <v>3078</v>
      </c>
      <c r="I27" s="115">
        <v>8</v>
      </c>
      <c r="J27" s="116">
        <v>0.25990903183885639</v>
      </c>
    </row>
    <row r="28" spans="1:15" s="110" customFormat="1" ht="24.95" customHeight="1" x14ac:dyDescent="0.2">
      <c r="A28" s="193" t="s">
        <v>163</v>
      </c>
      <c r="B28" s="199" t="s">
        <v>164</v>
      </c>
      <c r="C28" s="113">
        <v>2.6104013680716225</v>
      </c>
      <c r="D28" s="115">
        <v>1557</v>
      </c>
      <c r="E28" s="114">
        <v>1544</v>
      </c>
      <c r="F28" s="114">
        <v>1497</v>
      </c>
      <c r="G28" s="114">
        <v>1443</v>
      </c>
      <c r="H28" s="140">
        <v>1428</v>
      </c>
      <c r="I28" s="115">
        <v>129</v>
      </c>
      <c r="J28" s="116">
        <v>9.0336134453781511</v>
      </c>
    </row>
    <row r="29" spans="1:15" s="110" customFormat="1" ht="24.95" customHeight="1" x14ac:dyDescent="0.2">
      <c r="A29" s="193">
        <v>86</v>
      </c>
      <c r="B29" s="199" t="s">
        <v>165</v>
      </c>
      <c r="C29" s="113">
        <v>6.4597793649196928</v>
      </c>
      <c r="D29" s="115">
        <v>3853</v>
      </c>
      <c r="E29" s="114">
        <v>3879</v>
      </c>
      <c r="F29" s="114">
        <v>3865</v>
      </c>
      <c r="G29" s="114">
        <v>3799</v>
      </c>
      <c r="H29" s="140">
        <v>3799</v>
      </c>
      <c r="I29" s="115">
        <v>54</v>
      </c>
      <c r="J29" s="116">
        <v>1.4214266912345355</v>
      </c>
    </row>
    <row r="30" spans="1:15" s="110" customFormat="1" ht="24.95" customHeight="1" x14ac:dyDescent="0.2">
      <c r="A30" s="193">
        <v>87.88</v>
      </c>
      <c r="B30" s="204" t="s">
        <v>166</v>
      </c>
      <c r="C30" s="113">
        <v>8.5336820574724204</v>
      </c>
      <c r="D30" s="115">
        <v>5090</v>
      </c>
      <c r="E30" s="114">
        <v>5123</v>
      </c>
      <c r="F30" s="114">
        <v>5028</v>
      </c>
      <c r="G30" s="114">
        <v>4926</v>
      </c>
      <c r="H30" s="140">
        <v>4882</v>
      </c>
      <c r="I30" s="115">
        <v>208</v>
      </c>
      <c r="J30" s="116">
        <v>4.2605489553461693</v>
      </c>
    </row>
    <row r="31" spans="1:15" s="110" customFormat="1" ht="24.95" customHeight="1" x14ac:dyDescent="0.2">
      <c r="A31" s="193" t="s">
        <v>167</v>
      </c>
      <c r="B31" s="199" t="s">
        <v>168</v>
      </c>
      <c r="C31" s="113">
        <v>3.4973007410387957</v>
      </c>
      <c r="D31" s="115">
        <v>2086</v>
      </c>
      <c r="E31" s="114">
        <v>2067</v>
      </c>
      <c r="F31" s="114">
        <v>2058</v>
      </c>
      <c r="G31" s="114">
        <v>2026</v>
      </c>
      <c r="H31" s="140">
        <v>2016</v>
      </c>
      <c r="I31" s="115">
        <v>70</v>
      </c>
      <c r="J31" s="116">
        <v>3.4722222222222223</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0.19951044495858899</v>
      </c>
      <c r="D34" s="115">
        <v>119</v>
      </c>
      <c r="E34" s="114">
        <v>109</v>
      </c>
      <c r="F34" s="114">
        <v>121</v>
      </c>
      <c r="G34" s="114">
        <v>126</v>
      </c>
      <c r="H34" s="140">
        <v>124</v>
      </c>
      <c r="I34" s="115">
        <v>-5</v>
      </c>
      <c r="J34" s="116">
        <v>-4.032258064516129</v>
      </c>
    </row>
    <row r="35" spans="1:10" s="110" customFormat="1" ht="24.95" customHeight="1" x14ac:dyDescent="0.2">
      <c r="A35" s="292" t="s">
        <v>171</v>
      </c>
      <c r="B35" s="293" t="s">
        <v>172</v>
      </c>
      <c r="C35" s="113">
        <v>27.659859839721019</v>
      </c>
      <c r="D35" s="115">
        <v>16498</v>
      </c>
      <c r="E35" s="114">
        <v>16815</v>
      </c>
      <c r="F35" s="114">
        <v>17163</v>
      </c>
      <c r="G35" s="114">
        <v>16964</v>
      </c>
      <c r="H35" s="140">
        <v>17246</v>
      </c>
      <c r="I35" s="115">
        <v>-748</v>
      </c>
      <c r="J35" s="116">
        <v>-4.3372376203177545</v>
      </c>
    </row>
    <row r="36" spans="1:10" s="110" customFormat="1" ht="24.95" customHeight="1" x14ac:dyDescent="0.2">
      <c r="A36" s="294" t="s">
        <v>173</v>
      </c>
      <c r="B36" s="295" t="s">
        <v>174</v>
      </c>
      <c r="C36" s="125">
        <v>72.13224692351541</v>
      </c>
      <c r="D36" s="143">
        <v>43024</v>
      </c>
      <c r="E36" s="144">
        <v>43090</v>
      </c>
      <c r="F36" s="144">
        <v>43095</v>
      </c>
      <c r="G36" s="144">
        <v>42325</v>
      </c>
      <c r="H36" s="145">
        <v>42129</v>
      </c>
      <c r="I36" s="143">
        <v>895</v>
      </c>
      <c r="J36" s="146">
        <v>2.1244273540791379</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2020-09-25T07:40:34Z</dcterms:created>
  <dcterms:modified xsi:type="dcterms:W3CDTF">2020-09-28T08:07:15Z</dcterms:modified>
</cp:coreProperties>
</file>