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H44" i="24"/>
  <c r="D44" i="24"/>
  <c r="C44" i="24"/>
  <c r="M44" i="24" s="1"/>
  <c r="B44" i="24"/>
  <c r="J44" i="24" s="1"/>
  <c r="M43" i="24"/>
  <c r="K43" i="24"/>
  <c r="H43" i="24"/>
  <c r="G43" i="24"/>
  <c r="F43" i="24"/>
  <c r="E43" i="24"/>
  <c r="D43" i="24"/>
  <c r="C43" i="24"/>
  <c r="I43" i="24" s="1"/>
  <c r="B43" i="24"/>
  <c r="J43" i="24" s="1"/>
  <c r="K42" i="24"/>
  <c r="H42" i="24"/>
  <c r="D42" i="24"/>
  <c r="C42" i="24"/>
  <c r="I42" i="24" s="1"/>
  <c r="B42" i="24"/>
  <c r="J42" i="24" s="1"/>
  <c r="M41" i="24"/>
  <c r="L41" i="24"/>
  <c r="K41" i="24"/>
  <c r="H41" i="24"/>
  <c r="G41" i="24"/>
  <c r="F41" i="24"/>
  <c r="E41" i="24"/>
  <c r="D41" i="24"/>
  <c r="C41" i="24"/>
  <c r="I41" i="24" s="1"/>
  <c r="B41" i="24"/>
  <c r="J41" i="24" s="1"/>
  <c r="K40" i="24"/>
  <c r="H40" i="24"/>
  <c r="D40" i="24"/>
  <c r="C40" i="24"/>
  <c r="I40" i="24" s="1"/>
  <c r="B40" i="24"/>
  <c r="J40" i="24" s="1"/>
  <c r="M36" i="24"/>
  <c r="L36" i="24"/>
  <c r="K36" i="24"/>
  <c r="J36" i="24"/>
  <c r="I36" i="24"/>
  <c r="H36" i="24"/>
  <c r="G36" i="24"/>
  <c r="F36" i="24"/>
  <c r="E36" i="24"/>
  <c r="D36" i="24"/>
  <c r="K57" i="15"/>
  <c r="L57" i="15" s="1"/>
  <c r="C38" i="24"/>
  <c r="C37" i="24"/>
  <c r="C35" i="24"/>
  <c r="C34" i="24"/>
  <c r="G34" i="24" s="1"/>
  <c r="C33" i="24"/>
  <c r="C32" i="24"/>
  <c r="G32" i="24" s="1"/>
  <c r="C31" i="24"/>
  <c r="C30" i="24"/>
  <c r="G30" i="24" s="1"/>
  <c r="C29" i="24"/>
  <c r="C28" i="24"/>
  <c r="G28" i="24" s="1"/>
  <c r="C27" i="24"/>
  <c r="C26" i="24"/>
  <c r="G26" i="24" s="1"/>
  <c r="C25" i="24"/>
  <c r="C24" i="24"/>
  <c r="I24" i="24" s="1"/>
  <c r="C23" i="24"/>
  <c r="C22" i="24"/>
  <c r="C21" i="24"/>
  <c r="C20" i="24"/>
  <c r="C19" i="24"/>
  <c r="C18" i="24"/>
  <c r="I18" i="24" s="1"/>
  <c r="C17" i="24"/>
  <c r="C16" i="24"/>
  <c r="I16" i="24" s="1"/>
  <c r="C15" i="24"/>
  <c r="C9" i="24"/>
  <c r="C8" i="24"/>
  <c r="I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H8" i="24"/>
  <c r="F8" i="24"/>
  <c r="D8" i="24"/>
  <c r="J8" i="24"/>
  <c r="K28" i="24"/>
  <c r="J28" i="24"/>
  <c r="H28" i="24"/>
  <c r="F28" i="24"/>
  <c r="D28" i="24"/>
  <c r="F25" i="24"/>
  <c r="D25" i="24"/>
  <c r="J25" i="24"/>
  <c r="H25" i="24"/>
  <c r="K25" i="24"/>
  <c r="D7" i="24"/>
  <c r="J7" i="24"/>
  <c r="H7" i="24"/>
  <c r="K7" i="24"/>
  <c r="F7" i="24"/>
  <c r="D9" i="24"/>
  <c r="J9" i="24"/>
  <c r="H9" i="24"/>
  <c r="K9" i="24"/>
  <c r="F9" i="24"/>
  <c r="D23" i="24"/>
  <c r="J23" i="24"/>
  <c r="H23" i="24"/>
  <c r="K23" i="24"/>
  <c r="F23" i="24"/>
  <c r="F29" i="24"/>
  <c r="D29" i="24"/>
  <c r="J29" i="24"/>
  <c r="H29" i="24"/>
  <c r="K29" i="24"/>
  <c r="K32" i="24"/>
  <c r="J32" i="24"/>
  <c r="H32" i="24"/>
  <c r="F32" i="24"/>
  <c r="D32" i="24"/>
  <c r="F35" i="24"/>
  <c r="D35" i="24"/>
  <c r="J35" i="24"/>
  <c r="H35" i="24"/>
  <c r="K35" i="24"/>
  <c r="B45" i="24"/>
  <c r="B39" i="24"/>
  <c r="G27" i="24"/>
  <c r="L27" i="24"/>
  <c r="I27" i="24"/>
  <c r="E27" i="24"/>
  <c r="M27" i="24"/>
  <c r="G33" i="24"/>
  <c r="L33" i="24"/>
  <c r="I33" i="24"/>
  <c r="M33" i="24"/>
  <c r="E33" i="24"/>
  <c r="B14" i="24"/>
  <c r="B6" i="24"/>
  <c r="D17" i="24"/>
  <c r="J17" i="24"/>
  <c r="H17" i="24"/>
  <c r="K17" i="24"/>
  <c r="F17" i="24"/>
  <c r="K20" i="24"/>
  <c r="H20" i="24"/>
  <c r="F20" i="24"/>
  <c r="D20" i="24"/>
  <c r="J20" i="24"/>
  <c r="K26" i="24"/>
  <c r="J26" i="24"/>
  <c r="H26" i="24"/>
  <c r="F26" i="24"/>
  <c r="D26" i="24"/>
  <c r="G15" i="24"/>
  <c r="L15" i="24"/>
  <c r="I15" i="24"/>
  <c r="M15" i="24"/>
  <c r="E15" i="24"/>
  <c r="G21" i="24"/>
  <c r="L21" i="24"/>
  <c r="I21" i="24"/>
  <c r="E21" i="24"/>
  <c r="M21" i="24"/>
  <c r="D15" i="24"/>
  <c r="J15" i="24"/>
  <c r="H15" i="24"/>
  <c r="K15" i="24"/>
  <c r="F15" i="24"/>
  <c r="D21" i="24"/>
  <c r="J21" i="24"/>
  <c r="H21" i="24"/>
  <c r="K21" i="24"/>
  <c r="F21" i="24"/>
  <c r="K24" i="24"/>
  <c r="H24" i="24"/>
  <c r="F24" i="24"/>
  <c r="D24" i="24"/>
  <c r="J24" i="24"/>
  <c r="F27" i="24"/>
  <c r="D27" i="24"/>
  <c r="J27" i="24"/>
  <c r="H27" i="24"/>
  <c r="K27" i="24"/>
  <c r="K30" i="24"/>
  <c r="J30" i="24"/>
  <c r="H30" i="24"/>
  <c r="F30" i="24"/>
  <c r="D30" i="24"/>
  <c r="F33" i="24"/>
  <c r="D33" i="24"/>
  <c r="J33" i="24"/>
  <c r="H33" i="24"/>
  <c r="K33" i="24"/>
  <c r="H37" i="24"/>
  <c r="F37" i="24"/>
  <c r="D37" i="24"/>
  <c r="K37" i="24"/>
  <c r="J37" i="24"/>
  <c r="G19" i="24"/>
  <c r="L19" i="24"/>
  <c r="I19" i="24"/>
  <c r="E19" i="24"/>
  <c r="M19" i="24"/>
  <c r="G25" i="24"/>
  <c r="L25" i="24"/>
  <c r="I25" i="24"/>
  <c r="M25" i="24"/>
  <c r="E25" i="24"/>
  <c r="G31" i="24"/>
  <c r="L31" i="24"/>
  <c r="I31" i="24"/>
  <c r="M31" i="24"/>
  <c r="E31" i="24"/>
  <c r="M38" i="24"/>
  <c r="E38" i="24"/>
  <c r="L38" i="24"/>
  <c r="G38" i="24"/>
  <c r="I38" i="24"/>
  <c r="K18" i="24"/>
  <c r="H18" i="24"/>
  <c r="F18" i="24"/>
  <c r="D18" i="24"/>
  <c r="J18" i="24"/>
  <c r="F31" i="24"/>
  <c r="D31" i="24"/>
  <c r="J31" i="24"/>
  <c r="H31" i="24"/>
  <c r="K31" i="24"/>
  <c r="D38" i="24"/>
  <c r="J38" i="24"/>
  <c r="H38" i="24"/>
  <c r="F38" i="24"/>
  <c r="K38" i="24"/>
  <c r="G7" i="24"/>
  <c r="L7" i="24"/>
  <c r="I7" i="24"/>
  <c r="M7" i="24"/>
  <c r="E7" i="24"/>
  <c r="G35" i="24"/>
  <c r="L35" i="24"/>
  <c r="I35" i="24"/>
  <c r="E35" i="24"/>
  <c r="M35" i="24"/>
  <c r="K16" i="24"/>
  <c r="H16" i="24"/>
  <c r="F16" i="24"/>
  <c r="D16" i="24"/>
  <c r="J16" i="24"/>
  <c r="D19" i="24"/>
  <c r="J19" i="24"/>
  <c r="H19" i="24"/>
  <c r="F19" i="24"/>
  <c r="K19" i="24"/>
  <c r="K22" i="24"/>
  <c r="H22" i="24"/>
  <c r="F22" i="24"/>
  <c r="D22" i="24"/>
  <c r="J22" i="24"/>
  <c r="K34" i="24"/>
  <c r="J34" i="24"/>
  <c r="H34" i="24"/>
  <c r="F34" i="24"/>
  <c r="D34" i="24"/>
  <c r="G17" i="24"/>
  <c r="L17" i="24"/>
  <c r="I17" i="24"/>
  <c r="E17" i="24"/>
  <c r="M17" i="24"/>
  <c r="M20" i="24"/>
  <c r="E20" i="24"/>
  <c r="L20" i="24"/>
  <c r="I20" i="24"/>
  <c r="G20" i="24"/>
  <c r="G23" i="24"/>
  <c r="L23" i="24"/>
  <c r="I23" i="24"/>
  <c r="M23" i="24"/>
  <c r="E23" i="24"/>
  <c r="G29" i="24"/>
  <c r="L29" i="24"/>
  <c r="I29" i="24"/>
  <c r="M29" i="24"/>
  <c r="E29" i="24"/>
  <c r="G9" i="24"/>
  <c r="L9" i="24"/>
  <c r="I9" i="24"/>
  <c r="M9" i="24"/>
  <c r="E9" i="24"/>
  <c r="C14" i="24"/>
  <c r="C6" i="24"/>
  <c r="M22" i="24"/>
  <c r="E22" i="24"/>
  <c r="L22" i="24"/>
  <c r="M30" i="24"/>
  <c r="E30" i="24"/>
  <c r="L30" i="24"/>
  <c r="C45" i="24"/>
  <c r="C39" i="24"/>
  <c r="G16" i="24"/>
  <c r="I30" i="24"/>
  <c r="G18" i="24"/>
  <c r="M28" i="24"/>
  <c r="E28" i="24"/>
  <c r="L28" i="24"/>
  <c r="I37" i="24"/>
  <c r="L37" i="24"/>
  <c r="I2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22" i="24"/>
  <c r="E37" i="24"/>
  <c r="M8" i="24"/>
  <c r="E8" i="24"/>
  <c r="L8" i="24"/>
  <c r="M18" i="24"/>
  <c r="E18" i="24"/>
  <c r="L18" i="24"/>
  <c r="M26" i="24"/>
  <c r="E26" i="24"/>
  <c r="L26" i="24"/>
  <c r="M34" i="24"/>
  <c r="E34" i="24"/>
  <c r="L34" i="24"/>
  <c r="I22" i="24"/>
  <c r="G24" i="24"/>
  <c r="I26" i="24"/>
  <c r="I34" i="24"/>
  <c r="G37" i="24"/>
  <c r="M37" i="24"/>
  <c r="M40" i="24"/>
  <c r="E40" i="24"/>
  <c r="L40" i="24"/>
  <c r="G40" i="24"/>
  <c r="M42" i="24"/>
  <c r="E42" i="24"/>
  <c r="L42" i="24"/>
  <c r="G42" i="24"/>
  <c r="M16" i="24"/>
  <c r="E16" i="24"/>
  <c r="L16" i="24"/>
  <c r="M24" i="24"/>
  <c r="E24" i="24"/>
  <c r="L24" i="24"/>
  <c r="M32" i="24"/>
  <c r="E32" i="24"/>
  <c r="L32" i="24"/>
  <c r="G8" i="24"/>
  <c r="I3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F42" i="24"/>
  <c r="F44" i="24"/>
  <c r="G44" i="24"/>
  <c r="L43" i="24"/>
  <c r="L44" i="24"/>
  <c r="E44" i="24"/>
  <c r="K79" i="24" l="1"/>
  <c r="K78" i="24"/>
  <c r="H39" i="24"/>
  <c r="F39" i="24"/>
  <c r="D39" i="24"/>
  <c r="K39" i="24"/>
  <c r="J39" i="24"/>
  <c r="I77" i="24"/>
  <c r="H45" i="24"/>
  <c r="F45" i="24"/>
  <c r="D45" i="24"/>
  <c r="K45" i="24"/>
  <c r="J45" i="24"/>
  <c r="J77" i="24"/>
  <c r="I39" i="24"/>
  <c r="L39" i="24"/>
  <c r="M39" i="24"/>
  <c r="G39" i="24"/>
  <c r="E39" i="24"/>
  <c r="K6" i="24"/>
  <c r="H6" i="24"/>
  <c r="F6" i="24"/>
  <c r="D6" i="24"/>
  <c r="J6" i="24"/>
  <c r="M6" i="24"/>
  <c r="E6" i="24"/>
  <c r="L6" i="24"/>
  <c r="I6" i="24"/>
  <c r="G6" i="24"/>
  <c r="I45" i="24"/>
  <c r="G45" i="24"/>
  <c r="L45" i="24"/>
  <c r="M45" i="24"/>
  <c r="E45" i="24"/>
  <c r="M14" i="24"/>
  <c r="E14" i="24"/>
  <c r="L14" i="24"/>
  <c r="I14" i="24"/>
  <c r="G14" i="24"/>
  <c r="K14" i="24"/>
  <c r="H14" i="24"/>
  <c r="F14" i="24"/>
  <c r="D14" i="24"/>
  <c r="J14" i="24"/>
  <c r="I78" i="24" l="1"/>
  <c r="I79" i="24"/>
  <c r="J79" i="24"/>
  <c r="J78" i="24"/>
  <c r="I83" i="24" l="1"/>
  <c r="I82" i="24"/>
  <c r="I81" i="24"/>
</calcChain>
</file>

<file path=xl/sharedStrings.xml><?xml version="1.0" encoding="utf-8"?>
<sst xmlns="http://schemas.openxmlformats.org/spreadsheetml/2006/main" count="1696" uniqueCount="520">
  <si>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</si>
  <si>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</si>
  <si>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</si>
  <si>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</si>
  <si>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</si>
  <si>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</si>
  <si>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</si>
  <si>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</si>
  <si>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</si>
  <si>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</si>
  <si>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</si>
  <si>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</si>
  <si>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</si>
  <si>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Oberhausen, Stadt (05119)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</si>
  <si>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</si>
  <si>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</si>
  <si>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</si>
  <si>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</si>
  <si>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</si>
  <si>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</si>
  <si>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</si>
  <si>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</si>
  <si>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</si>
  <si>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</si>
  <si>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</si>
  <si>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</si>
  <si>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</si>
  <si>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</si>
  <si>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</si>
  <si>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</si>
  <si>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</si>
  <si>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</si>
  <si>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</si>
  <si>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</si>
  <si>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</si>
  <si>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</si>
  <si>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</si>
  <si>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</si>
  <si>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</si>
  <si>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</si>
  <si>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</si>
  <si>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</si>
  <si>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</si>
  <si>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</si>
  <si>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</si>
  <si>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</si>
  <si>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</si>
  <si>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</si>
  <si>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</si>
  <si>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</si>
  <si>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</si>
  <si>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</si>
  <si>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</si>
  <si>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</si>
  <si>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</si>
  <si>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</si>
  <si>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</si>
  <si>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</si>
  <si>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</si>
  <si>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</si>
  <si>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</si>
  <si>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</si>
  <si>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</si>
  <si>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</si>
  <si>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</si>
  <si>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</si>
  <si>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</si>
  <si>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</si>
  <si>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</si>
  <si>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</si>
  <si>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</si>
  <si>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</si>
  <si>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</si>
  <si>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</si>
  <si>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</si>
  <si>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</si>
  <si>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</si>
  <si>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</si>
  <si>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</si>
  <si>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</si>
  <si>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</si>
  <si>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</si>
  <si>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</si>
  <si>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</si>
  <si>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</si>
  <si>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</si>
  <si>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</si>
  <si>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</si>
  <si>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</si>
  <si>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</si>
  <si>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</si>
  <si>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</si>
  <si>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Oberhausen, Stadt (05119);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</si>
  <si>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</si>
  <si>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</si>
  <si>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</si>
  <si>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</si>
  <si>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</si>
  <si>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</si>
  <si>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</si>
  <si>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</si>
  <si>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</si>
  <si>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</si>
  <si>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</si>
  <si>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</si>
  <si>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</si>
  <si>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</si>
  <si>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</si>
  <si>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</si>
  <si>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</si>
  <si>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</si>
  <si>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</si>
  <si>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</si>
  <si>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</si>
  <si>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</si>
  <si>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</si>
  <si>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</si>
  <si>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</si>
  <si>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</si>
  <si>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</si>
  <si>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</si>
  <si>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</si>
  <si>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</si>
  <si>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</si>
  <si>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</si>
  <si>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</si>
  <si>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</si>
  <si>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</si>
  <si>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</si>
  <si>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</si>
  <si>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</si>
  <si>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</si>
  <si>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</si>
  <si>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</si>
  <si>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</si>
  <si>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</si>
  <si>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</si>
  <si>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</si>
  <si>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</si>
  <si>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</si>
  <si>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</si>
  <si>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</si>
  <si>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</si>
  <si>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</si>
  <si>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</si>
  <si>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</si>
  <si>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</si>
  <si>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</si>
  <si>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</si>
  <si>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</si>
  <si>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</si>
  <si>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</si>
  <si>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</si>
  <si>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</si>
  <si>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</si>
  <si>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</si>
  <si>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</si>
  <si>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</si>
  <si>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</si>
  <si>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</si>
  <si>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</si>
  <si>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</si>
  <si>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</si>
  <si>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</si>
  <si>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</si>
  <si>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</si>
  <si>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</si>
  <si>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</si>
  <si>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</si>
  <si>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</si>
  <si>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</si>
  <si>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</si>
  <si>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</si>
  <si>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</si>
  <si>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</si>
  <si>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</si>
  <si>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</si>
  <si>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</si>
  <si>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</si>
  <si>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</si>
  <si>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</si>
  <si>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</si>
  <si>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</si>
  <si>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Oberhausen, Stadt (05119)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</si>
  <si>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</si>
  <si>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</si>
  <si>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</si>
  <si>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</si>
  <si>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</si>
  <si>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</si>
  <si>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</si>
  <si>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</si>
  <si>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</si>
  <si>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</si>
  <si>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</si>
  <si>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</si>
  <si>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</si>
  <si>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</si>
  <si>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</si>
  <si>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</si>
  <si>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</si>
  <si>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</si>
  <si>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</si>
  <si>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</si>
  <si>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</si>
  <si>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</si>
  <si>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</si>
  <si>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</si>
  <si>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</si>
  <si>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</si>
  <si>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</si>
  <si>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</si>
  <si>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</si>
  <si>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</si>
  <si>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</si>
  <si>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</si>
  <si>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</si>
  <si>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</si>
  <si>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</si>
  <si>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</si>
  <si>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</si>
  <si>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</si>
  <si>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</si>
  <si>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</si>
  <si>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</si>
  <si>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</si>
  <si>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</si>
  <si>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</si>
  <si>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</si>
  <si>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</si>
  <si>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</si>
  <si>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</si>
  <si>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</si>
  <si>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</si>
  <si>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</si>
  <si>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</si>
  <si>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</si>
  <si>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</si>
  <si>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</si>
  <si>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</si>
  <si>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</si>
  <si>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</si>
  <si>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</si>
  <si>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</si>
  <si>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</si>
  <si>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</si>
  <si>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</si>
  <si>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</si>
  <si>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</si>
  <si>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</si>
  <si>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</si>
  <si>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</si>
  <si>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</si>
  <si>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</si>
  <si>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</si>
  <si>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</si>
  <si>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</si>
  <si>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</si>
  <si>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</si>
  <si>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</si>
  <si>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</si>
  <si>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</si>
  <si>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</si>
  <si>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</si>
  <si>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</si>
  <si>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</si>
  <si>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</si>
  <si>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</si>
  <si>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</si>
  <si>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</si>
  <si>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</si>
  <si>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</si>
  <si>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</si>
  <si>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</si>
  <si>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</si>
  <si>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</si>
  <si>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</si>
  <si>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</si>
  <si>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</si>
  <si>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</si>
  <si>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</si>
  <si>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</si>
  <si>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</si>
  <si>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</si>
  <si>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</si>
  <si>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</si>
  <si>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</si>
  <si>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</si>
  <si>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</si>
  <si>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</si>
  <si>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</si>
  <si>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</si>
  <si>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</si>
  <si>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</si>
  <si>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</si>
  <si>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</si>
  <si>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</si>
  <si>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</si>
  <si>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</si>
  <si>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</si>
  <si>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</si>
  <si>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</si>
  <si>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</si>
  <si>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</si>
  <si>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</si>
  <si>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</si>
  <si>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</si>
  <si>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</si>
  <si>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</si>
  <si>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</si>
  <si>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</si>
  <si>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</si>
  <si>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</si>
  <si>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</si>
  <si>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</si>
  <si>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</si>
  <si>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</si>
  <si>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</si>
  <si>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</si>
  <si>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</si>
  <si>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</si>
  <si>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</si>
  <si>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</si>
  <si>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</si>
  <si>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</si>
  <si>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</si>
  <si>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</si>
  <si>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</si>
  <si>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</si>
  <si>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</si>
  <si>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</si>
  <si>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</si>
  <si>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</si>
  <si>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</si>
  <si>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</si>
  <si>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</si>
  <si>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</si>
  <si>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</si>
  <si>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</si>
  <si>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</si>
  <si>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</si>
  <si>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</si>
  <si>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</si>
  <si>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</si>
  <si>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</si>
  <si>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</si>
  <si>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</si>
  <si>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</si>
  <si>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</si>
  <si>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</si>
  <si>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</si>
  <si>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</si>
  <si>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</si>
  <si>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</si>
  <si>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</si>
  <si>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</si>
  <si>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</si>
  <si>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</si>
  <si>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</si>
  <si>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</si>
  <si>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</si>
  <si>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</si>
  <si>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</si>
  <si>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</si>
  <si>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</si>
  <si>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</si>
  <si>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</si>
  <si>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</si>
  <si>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</si>
  <si>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</si>
  <si>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</si>
  <si>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</si>
  <si>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</si>
  <si>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Oberhausen, Stadt (05119);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</si>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</sst>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{8D50F850-624B-4FF0-9E4D-C88E9A220687}</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09CF-4217-B16A-E4E890709079}"/>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{23EAC40B-68DD-44D5-9655-65138BF04074}</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09CF-4217-B16A-E4E89070907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{FE5ED16B-E553-4C77-8B05-5EDDB343436B}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09CF-4217-B16A-E4E89070907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{61041DA6-350A-46B3-B019-50F443D4C35E}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9CF-4217-B16A-E4E89070907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1.317974576527069</c:v>
                </c:pt>
                <c:pt idx="1">
                  <c:v>1.3225681822425275</c:v>
                </c:pt>
                <c:pt idx="2">
                  <c:v>1.1186464311118853</c:v>
                </c:pt>
                <c:pt idx="3">
                  <c:v>1.0875687030768</c:v>
                </c:pt>
              </c:numCache>
            </c:numRef>
          </c:val>
          <c:extLst>
            <c:ext xmlns:c16="http://schemas.microsoft.com/office/drawing/2014/chart" uri="{C3380CC4-5D6E-409C-BE32-E72D297353CC}">
              <c16:uniqueId val="{00000004-09CF-4217-B16A-E4E89070907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{5CDF89FA-8FE3-405B-A97C-2D93605D2A7F}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9CF-4217-B16A-E4E89070907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{774FD1EE-F24D-4BCF-8610-4DDC581634BD}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9CF-4217-B16A-E4E89070907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{55F83815-378E-4404-A045-084AA7A102EE}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9CF-4217-B16A-E4E89070907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{13AF8E29-206B-42E4-91DF-C153739A14AC}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9CF-4217-B16A-E4E89070907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9CF-4217-B16A-E4E89070907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9CF-4217-B16A-E4E89070907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{FB078E6D-5CF1-4E04-BF59-8255F6868035}</c15:txfldGUID>
                      <c15:f>Daten_Diagramme!$E$6</c15:f>
                      <c15:dlblFieldTableCache>
                        <c:ptCount val="1"/>
                        <c:pt idx="0">
                          <c:v>-9.6</c:v>
                        </c:pt>
                      </c15:dlblFieldTableCache>
                    </c15:dlblFTEntry>
                  </c15:dlblFieldTable>
                  <c15:showDataLabelsRange val="0"/>
                </c:ext>
                <c:ext xmlns:c16="http://schemas.microsoft.com/office/drawing/2014/chart" uri="{C3380CC4-5D6E-409C-BE32-E72D297353CC}">
                  <c16:uniqueId val="{00000000-DF60-40E8-8EB2-A84A90C8A3AE}"/>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{247FB5CD-BAF8-449D-B1CC-8CF5A5B2C354}</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DF60-40E8-8EB2-A84A90C8A3A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{48A4CBEB-356C-467C-9301-D2B66123D6D8}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F60-40E8-8EB2-A84A90C8A3A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{EE1E4392-D4B7-4F3A-9088-A4FB4FDDE82B}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F60-40E8-8EB2-A84A90C8A3A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-9.5912253575570166</c:v>
                </c:pt>
                <c:pt idx="1">
                  <c:v>-3.156552267354261</c:v>
                </c:pt>
                <c:pt idx="2">
                  <c:v>-2.7637010795899166</c:v>
                </c:pt>
                <c:pt idx="3">
                  <c:v>-2.8655893304673015</c:v>
                </c:pt>
              </c:numCache>
            </c:numRef>
          </c:val>
          <c:extLst>
            <c:ext xmlns:c16="http://schemas.microsoft.com/office/drawing/2014/chart" uri="{C3380CC4-5D6E-409C-BE32-E72D297353CC}">
              <c16:uniqueId val="{00000004-DF60-40E8-8EB2-A84A90C8A3A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{445AFA70-A3CA-4807-B31C-40A658C9F795}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F60-40E8-8EB2-A84A90C8A3A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{6762973A-6FE5-41CC-ABA0-90A34BAA29A4}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F60-40E8-8EB2-A84A90C8A3A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{C48CF0FF-FB15-49EA-9672-1F004C380DF1}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F60-40E8-8EB2-A84A90C8A3A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{9BD3177A-E3A0-47BB-AF77-EC280F0A808A}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F60-40E8-8EB2-A84A90C8A3A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F60-40E8-8EB2-A84A90C8A3A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F60-40E8-8EB2-A84A90C8A3A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{FB50157F-B119-452B-909B-A80A59C794B3}</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BB0D-4F36-8ADD-49B8C110B7EF}"/>
                </c:ext>
              </c:extLst>
            </c:dLbl>
            <c:dLbl>
              <c:idx val="1"/>
              <c:tx>
                <c:strRef>
                  <c:f>Daten_Diagramme!$D$15</c:f>
                  <c:strCache>
                    <c:ptCount val="1"/>
                    <c:pt idx="0">
                      <c:v>42.9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{E6356FC2-8FE6-4B8C-AE70-D0904DD68B22}</c15:txfldGUID>
                      <c15:f>Daten_Diagramme!$D$15</c15:f>
                      <c15:dlblFieldTableCache>
                        <c:ptCount val="1"/>
                        <c:pt idx="0">
                          <c:v>42.9</c:v>
                        </c:pt>
                      </c15:dlblFieldTableCache>
                    </c15:dlblFTEntry>
                  </c15:dlblFieldTable>
                  <c15:showDataLabelsRange val="0"/>
                </c:ext>
                <c:ext xmlns:c16="http://schemas.microsoft.com/office/drawing/2014/chart" uri="{C3380CC4-5D6E-409C-BE32-E72D297353CC}">
                  <c16:uniqueId val="{00000001-BB0D-4F36-8ADD-49B8C110B7EF}"/>
                </c:ext>
              </c:extLst>
            </c:dLbl>
            <c:dLbl>
              <c:idx val="2"/>
              <c:tx>
                <c:strRef>
                  <c:f>Daten_Diagramme!$D$16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{A94DB0FD-1FB3-4037-B892-722E3C585B40}</c15:txfldGUID>
                      <c15:f>Daten_Diagramme!$D$16</c15:f>
                      <c15:dlblFieldTableCache>
                        <c:ptCount val="1"/>
                        <c:pt idx="0">
                          <c:v>0.2</c:v>
                        </c:pt>
                      </c15:dlblFieldTableCache>
                    </c15:dlblFTEntry>
                  </c15:dlblFieldTable>
                  <c15:showDataLabelsRange val="0"/>
                </c:ext>
                <c:ext xmlns:c16="http://schemas.microsoft.com/office/drawing/2014/chart" uri="{C3380CC4-5D6E-409C-BE32-E72D297353CC}">
                  <c16:uniqueId val="{00000002-BB0D-4F36-8ADD-49B8C110B7EF}"/>
                </c:ext>
              </c:extLst>
            </c:dLbl>
            <c:dLbl>
              <c:idx val="3"/>
              <c:tx>
                <c:strRef>
                  <c:f>Daten_Diagramme!$D$17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{936D19C2-A371-4DEB-83F6-9EEE52722330}</c15:txfldGUID>
                      <c15:f>Daten_Diagramme!$D$17</c15:f>
                      <c15:dlblFieldTableCache>
                        <c:ptCount val="1"/>
                        <c:pt idx="0">
                          <c:v>-1.2</c:v>
                        </c:pt>
                      </c15:dlblFieldTableCache>
                    </c15:dlblFTEntry>
                  </c15:dlblFieldTable>
                  <c15:showDataLabelsRange val="0"/>
                </c:ext>
                <c:ext xmlns:c16="http://schemas.microsoft.com/office/drawing/2014/chart" uri="{C3380CC4-5D6E-409C-BE32-E72D297353CC}">
                  <c16:uniqueId val="{00000003-BB0D-4F36-8ADD-49B8C110B7EF}"/>
                </c:ext>
              </c:extLst>
            </c:dLbl>
            <c:dLbl>
              <c:idx val="4"/>
              <c:tx>
                <c:strRef>
                  <c:f>Daten_Diagramme!$D$18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{DEA78E01-DA02-4CA1-A25B-964B7BC191E0}</c15:txfldGUID>
                      <c15:f>Daten_Diagramme!$D$18</c15:f>
                      <c15:dlblFieldTableCache>
                        <c:ptCount val="1"/>
                        <c:pt idx="0">
                          <c:v>-0.1</c:v>
                        </c:pt>
                      </c15:dlblFieldTableCache>
                    </c15:dlblFTEntry>
                  </c15:dlblFieldTable>
                  <c15:showDataLabelsRange val="0"/>
                </c:ext>
                <c:ext xmlns:c16="http://schemas.microsoft.com/office/drawing/2014/chart" uri="{C3380CC4-5D6E-409C-BE32-E72D297353CC}">
                  <c16:uniqueId val="{00000004-BB0D-4F36-8ADD-49B8C110B7EF}"/>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{888D36B7-F879-47A3-9092-C11806B908DC}</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BB0D-4F36-8ADD-49B8C110B7EF}"/>
                </c:ext>
              </c:extLst>
            </c:dLbl>
            <c:dLbl>
              <c:idx val="6"/>
              <c:tx>
                <c:strRef>
                  <c:f>Daten_Diagramme!$D$20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{8615852A-69C0-4E4F-85A4-78C52E862A21}</c15:txfldGUID>
                      <c15:f>Daten_Diagramme!$D$20</c15:f>
                      <c15:dlblFieldTableCache>
                        <c:ptCount val="1"/>
                        <c:pt idx="0">
                          <c:v>-0.8</c:v>
                        </c:pt>
                      </c15:dlblFieldTableCache>
                    </c15:dlblFTEntry>
                  </c15:dlblFieldTable>
                  <c15:showDataLabelsRange val="0"/>
                </c:ext>
                <c:ext xmlns:c16="http://schemas.microsoft.com/office/drawing/2014/chart" uri="{C3380CC4-5D6E-409C-BE32-E72D297353CC}">
                  <c16:uniqueId val="{00000006-BB0D-4F36-8ADD-49B8C110B7EF}"/>
                </c:ext>
              </c:extLst>
            </c:dLbl>
            <c:dLbl>
              <c:idx val="7"/>
              <c:tx>
                <c:strRef>
                  <c:f>Daten_Diagramme!$D$21</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{D9404E4D-D7B3-47C6-A27A-3C46F894B8F6}</c15:txfldGUID>
                      <c15:f>Daten_Diagramme!$D$21</c15:f>
                      <c15:dlblFieldTableCache>
                        <c:ptCount val="1"/>
                        <c:pt idx="0">
                          <c:v>6.3</c:v>
                        </c:pt>
                      </c15:dlblFieldTableCache>
                    </c15:dlblFTEntry>
                  </c15:dlblFieldTable>
                  <c15:showDataLabelsRange val="0"/>
                </c:ext>
                <c:ext xmlns:c16="http://schemas.microsoft.com/office/drawing/2014/chart" uri="{C3380CC4-5D6E-409C-BE32-E72D297353CC}">
                  <c16:uniqueId val="{00000007-BB0D-4F36-8ADD-49B8C110B7EF}"/>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{CC55392D-8A71-4C53-B760-4F89D60B4C68}</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BB0D-4F36-8ADD-49B8C110B7EF}"/>
                </c:ext>
              </c:extLst>
            </c:dLbl>
            <c:dLbl>
              <c:idx val="9"/>
              <c:tx>
                <c:strRef>
                  <c:f>Daten_Diagramme!$D$23</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{F5DDDF67-D2B5-42B7-9C11-6998447DF9A9}</c15:txfldGUID>
                      <c15:f>Daten_Diagramme!$D$23</c15:f>
                      <c15:dlblFieldTableCache>
                        <c:ptCount val="1"/>
                        <c:pt idx="0">
                          <c:v>5.2</c:v>
                        </c:pt>
                      </c15:dlblFieldTableCache>
                    </c15:dlblFTEntry>
                  </c15:dlblFieldTable>
                  <c15:showDataLabelsRange val="0"/>
                </c:ext>
                <c:ext xmlns:c16="http://schemas.microsoft.com/office/drawing/2014/chart" uri="{C3380CC4-5D6E-409C-BE32-E72D297353CC}">
                  <c16:uniqueId val="{00000009-BB0D-4F36-8ADD-49B8C110B7EF}"/>
                </c:ext>
              </c:extLst>
            </c:dLbl>
            <c:dLbl>
              <c:idx val="10"/>
              <c:tx>
                <c:strRef>
                  <c:f>Daten_Diagramme!$D$24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{B15A5793-7975-4110-9F42-0E6725295387}</c15:txfldGUID>
                      <c15:f>Daten_Diagramme!$D$24</c15:f>
                      <c15:dlblFieldTableCache>
                        <c:ptCount val="1"/>
                        <c:pt idx="0">
                          <c:v>0.3</c:v>
                        </c:pt>
                      </c15:dlblFieldTableCache>
                    </c15:dlblFTEntry>
                  </c15:dlblFieldTable>
                  <c15:showDataLabelsRange val="0"/>
                </c:ext>
                <c:ext xmlns:c16="http://schemas.microsoft.com/office/drawing/2014/chart" uri="{C3380CC4-5D6E-409C-BE32-E72D297353CC}">
                  <c16:uniqueId val="{0000000A-BB0D-4F36-8ADD-49B8C110B7EF}"/>
                </c:ext>
              </c:extLst>
            </c:dLbl>
            <c:dLbl>
              <c:idx val="11"/>
              <c:tx>
                <c:strRef>
                  <c:f>Daten_Diagramme!$D$25</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{DAB50DB1-5CEC-4932-8951-446BA6FDC269}</c15:txfldGUID>
                      <c15:f>Daten_Diagramme!$D$25</c15:f>
                      <c15:dlblFieldTableCache>
                        <c:ptCount val="1"/>
                        <c:pt idx="0">
                          <c:v>6.6</c:v>
                        </c:pt>
                      </c15:dlblFieldTableCache>
                    </c15:dlblFTEntry>
                  </c15:dlblFieldTable>
                  <c15:showDataLabelsRange val="0"/>
                </c:ext>
                <c:ext xmlns:c16="http://schemas.microsoft.com/office/drawing/2014/chart" uri="{C3380CC4-5D6E-409C-BE32-E72D297353CC}">
                  <c16:uniqueId val="{0000000B-BB0D-4F36-8ADD-49B8C110B7EF}"/>
                </c:ext>
              </c:extLst>
            </c:dLbl>
            <c:dLbl>
              <c:idx val="12"/>
              <c:tx>
                <c:strRef>
                  <c:f>Daten_Diagramme!$D$26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{F07B5BF9-1B70-4D36-8661-B1952B7082AB}</c15:txfldGUID>
                      <c15:f>Daten_Diagramme!$D$26</c15:f>
                      <c15:dlblFieldTableCache>
                        <c:ptCount val="1"/>
                        <c:pt idx="0">
                          <c:v>3.5</c:v>
                        </c:pt>
                      </c15:dlblFieldTableCache>
                    </c15:dlblFTEntry>
                  </c15:dlblFieldTable>
                  <c15:showDataLabelsRange val="0"/>
                </c:ext>
                <c:ext xmlns:c16="http://schemas.microsoft.com/office/drawing/2014/chart" uri="{C3380CC4-5D6E-409C-BE32-E72D297353CC}">
                  <c16:uniqueId val="{0000000C-BB0D-4F36-8ADD-49B8C110B7EF}"/>
                </c:ext>
              </c:extLst>
            </c:dLbl>
            <c:dLbl>
              <c:idx val="13"/>
              <c:tx>
                <c:strRef>
                  <c:f>Daten_Diagramme!$D$27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{9BF40385-FCC5-463F-BF5C-142D6A571767}</c15:txfldGUID>
                      <c15:f>Daten_Diagramme!$D$27</c15:f>
                      <c15:dlblFieldTableCache>
                        <c:ptCount val="1"/>
                        <c:pt idx="0">
                          <c:v>2.6</c:v>
                        </c:pt>
                      </c15:dlblFieldTableCache>
                    </c15:dlblFTEntry>
                  </c15:dlblFieldTable>
                  <c15:showDataLabelsRange val="0"/>
                </c:ext>
                <c:ext xmlns:c16="http://schemas.microsoft.com/office/drawing/2014/chart" uri="{C3380CC4-5D6E-409C-BE32-E72D297353CC}">
                  <c16:uniqueId val="{0000000D-BB0D-4F36-8ADD-49B8C110B7EF}"/>
                </c:ext>
              </c:extLst>
            </c:dLbl>
            <c:dLbl>
              <c:idx val="14"/>
              <c:tx>
                <c:strRef>
                  <c:f>Daten_Diagramme!$D$28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{72AE7135-71F9-4E56-9DF1-17A25B8061F3}</c15:txfldGUID>
                      <c15:f>Daten_Diagramme!$D$28</c15:f>
                      <c15:dlblFieldTableCache>
                        <c:ptCount val="1"/>
                        <c:pt idx="0">
                          <c:v>0.6</c:v>
                        </c:pt>
                      </c15:dlblFieldTableCache>
                    </c15:dlblFTEntry>
                  </c15:dlblFieldTable>
                  <c15:showDataLabelsRange val="0"/>
                </c:ext>
                <c:ext xmlns:c16="http://schemas.microsoft.com/office/drawing/2014/chart" uri="{C3380CC4-5D6E-409C-BE32-E72D297353CC}">
                  <c16:uniqueId val="{0000000E-BB0D-4F36-8ADD-49B8C110B7EF}"/>
                </c:ext>
              </c:extLst>
            </c:dLbl>
            <c:dLbl>
              <c:idx val="15"/>
              <c:tx>
                <c:strRef>
                  <c:f>Daten_Diagramme!$D$29</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{2FCE8342-161D-459A-9F04-4822D97887FB}</c15:txfldGUID>
                      <c15:f>Daten_Diagramme!$D$29</c15:f>
                      <c15:dlblFieldTableCache>
                        <c:ptCount val="1"/>
                        <c:pt idx="0">
                          <c:v>-11.4</c:v>
                        </c:pt>
                      </c15:dlblFieldTableCache>
                    </c15:dlblFTEntry>
                  </c15:dlblFieldTable>
                  <c15:showDataLabelsRange val="0"/>
                </c:ext>
                <c:ext xmlns:c16="http://schemas.microsoft.com/office/drawing/2014/chart" uri="{C3380CC4-5D6E-409C-BE32-E72D297353CC}">
                  <c16:uniqueId val="{0000000F-BB0D-4F36-8ADD-49B8C110B7EF}"/>
                </c:ext>
              </c:extLst>
            </c:dLbl>
            <c:dLbl>
              <c:idx val="16"/>
              <c:tx>
                <c:strRef>
                  <c:f>Daten_Diagramme!$D$30</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{0960A382-E278-4DE2-9E33-DF7F9E804ACB}</c15:txfldGUID>
                      <c15:f>Daten_Diagramme!$D$30</c15:f>
                      <c15:dlblFieldTableCache>
                        <c:ptCount val="1"/>
                        <c:pt idx="0">
                          <c:v>5.1</c:v>
                        </c:pt>
                      </c15:dlblFieldTableCache>
                    </c15:dlblFTEntry>
                  </c15:dlblFieldTable>
                  <c15:showDataLabelsRange val="0"/>
                </c:ext>
                <c:ext xmlns:c16="http://schemas.microsoft.com/office/drawing/2014/chart" uri="{C3380CC4-5D6E-409C-BE32-E72D297353CC}">
                  <c16:uniqueId val="{00000010-BB0D-4F36-8ADD-49B8C110B7EF}"/>
                </c:ext>
              </c:extLst>
            </c:dLbl>
            <c:dLbl>
              <c:idx val="17"/>
              <c:tx>
                <c:strRef>
                  <c:f>Daten_Diagramme!$D$31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{E2508D90-1BBB-4648-91B1-F1A617ECA952}</c15:txfldGUID>
                      <c15:f>Daten_Diagramme!$D$31</c15:f>
                      <c15:dlblFieldTableCache>
                        <c:ptCount val="1"/>
                        <c:pt idx="0">
                          <c:v>2.9</c:v>
                        </c:pt>
                      </c15:dlblFieldTableCache>
                    </c15:dlblFTEntry>
                  </c15:dlblFieldTable>
                  <c15:showDataLabelsRange val="0"/>
                </c:ext>
                <c:ext xmlns:c16="http://schemas.microsoft.com/office/drawing/2014/chart" uri="{C3380CC4-5D6E-409C-BE32-E72D297353CC}">
                  <c16:uniqueId val="{00000011-BB0D-4F36-8ADD-49B8C110B7EF}"/>
                </c:ext>
              </c:extLst>
            </c:dLbl>
            <c:dLbl>
              <c:idx val="18"/>
              <c:tx>
                <c:strRef>
                  <c:f>Daten_Diagramme!$D$32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{47C3AC60-E17C-4662-AF46-81E15BDFE149}</c15:txfldGUID>
                      <c15:f>Daten_Diagramme!$D$32</c15:f>
                      <c15:dlblFieldTableCache>
                        <c:ptCount val="1"/>
                        <c:pt idx="0">
                          <c:v>2.1</c:v>
                        </c:pt>
                      </c15:dlblFieldTableCache>
                    </c15:dlblFTEntry>
                  </c15:dlblFieldTable>
                  <c15:showDataLabelsRange val="0"/>
                </c:ext>
                <c:ext xmlns:c16="http://schemas.microsoft.com/office/drawing/2014/chart" uri="{C3380CC4-5D6E-409C-BE32-E72D297353CC}">
                  <c16:uniqueId val="{00000012-BB0D-4F36-8ADD-49B8C110B7EF}"/>
                </c:ext>
              </c:extLst>
            </c:dLbl>
            <c:dLbl>
              <c:idx val="19"/>
              <c:tx>
                <c:strRef>
                  <c:f>Daten_Diagramme!$D$33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{474C4222-37FE-4FB8-B1F5-4E41219100DD}</c15:txfldGUID>
                      <c15:f>Daten_Diagramme!$D$33</c15:f>
                      <c15:dlblFieldTableCache>
                        <c:ptCount val="1"/>
                        <c:pt idx="0">
                          <c:v>3.8</c:v>
                        </c:pt>
                      </c15:dlblFieldTableCache>
                    </c15:dlblFTEntry>
                  </c15:dlblFieldTable>
                  <c15:showDataLabelsRange val="0"/>
                </c:ext>
                <c:ext xmlns:c16="http://schemas.microsoft.com/office/drawing/2014/chart" uri="{C3380CC4-5D6E-409C-BE32-E72D297353CC}">
                  <c16:uniqueId val="{00000013-BB0D-4F36-8ADD-49B8C110B7EF}"/>
                </c:ext>
              </c:extLst>
            </c:dLbl>
            <c:dLbl>
              <c:idx val="20"/>
              <c:tx>
                <c:strRef>
                  <c:f>Daten_Diagramme!$D$34</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{8EA4026B-A9C9-4405-B5EC-CE6BE856FD47}</c15:txfldGUID>
                      <c15:f>Daten_Diagramme!$D$34</c15:f>
                      <c15:dlblFieldTableCache>
                        <c:ptCount val="1"/>
                        <c:pt idx="0">
                          <c:v>-4.9</c:v>
                        </c:pt>
                      </c15:dlblFieldTableCache>
                    </c15:dlblFTEntry>
                  </c15:dlblFieldTable>
                  <c15:showDataLabelsRange val="0"/>
                </c:ext>
                <c:ext xmlns:c16="http://schemas.microsoft.com/office/drawing/2014/chart" uri="{C3380CC4-5D6E-409C-BE32-E72D297353CC}">
                  <c16:uniqueId val="{00000014-BB0D-4F36-8ADD-49B8C110B7EF}"/>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{6D5FC663-EE66-41FF-A096-85AEB7F0C52E}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BB0D-4F36-8ADD-49B8C110B7E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{A8B98F9B-6EEB-4EE8-A679-B43BAF90EADB}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B0D-4F36-8ADD-49B8C110B7EF}"/>
                </c:ext>
              </c:extLst>
            </c:dLbl>
            <c:dLbl>
              <c:idx val="23"/>
              <c:tx>
                <c:strRef>
                  <c:f>Daten_Diagramme!$D$37</c:f>
                  <c:strCache>
                    <c:ptCount val="1"/>
                    <c:pt idx="0">
                      <c:v>42.9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{53388508-5B41-4B9A-8DDC-458EAB4BC1E4}</c15:txfldGUID>
                      <c15:f>Daten_Diagramme!$D$37</c15:f>
                      <c15:dlblFieldTableCache>
                        <c:ptCount val="1"/>
                        <c:pt idx="0">
                          <c:v>42.9</c:v>
                        </c:pt>
                      </c15:dlblFieldTableCache>
                    </c15:dlblFTEntry>
                  </c15:dlblFieldTable>
                  <c15:showDataLabelsRange val="0"/>
                </c:ext>
                <c:ext xmlns:c16="http://schemas.microsoft.com/office/drawing/2014/chart" uri="{C3380CC4-5D6E-409C-BE32-E72D297353CC}">
                  <c16:uniqueId val="{00000017-BB0D-4F36-8ADD-49B8C110B7EF}"/>
                </c:ext>
              </c:extLst>
            </c:dLbl>
            <c:dLbl>
              <c:idx val="24"/>
              <c:layout>
                <c:manualLayout>
                  <c:x val="4.7769028871392123E-3"/>
                  <c:y val="-4.6876052205785108E-5"/>
                </c:manualLayout>
              </c:layout>
              <c:tx>
                <c:strRef>
                  <c:f>Daten_Diagramme!$D$38</c:f>
                  <c:strCache>
                    <c:ptCount val="1"/>
                    <c:pt idx="0">
                      <c:v>1.6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{3EA063F0-FF1C-42C2-A776-CB6F5EE3B996}</c15:txfldGUID>
                      <c15:f>Daten_Diagramme!$D$38</c15:f>
                      <c15:dlblFieldTableCache>
                        <c:ptCount val="1"/>
                        <c:pt idx="0">
                          <c:v>1.6</c:v>
                        </c:pt>
                      </c15:dlblFieldTableCache>
                    </c15:dlblFTEntry>
                  </c15:dlblFieldTable>
                  <c15:showDataLabelsRange val="0"/>
                </c:ext>
                <c:ext xmlns:c16="http://schemas.microsoft.com/office/drawing/2014/chart" uri="{C3380CC4-5D6E-409C-BE32-E72D297353CC}">
                  <c16:uniqueId val="{00000018-BB0D-4F36-8ADD-49B8C110B7EF}"/>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{8C025626-309C-4C9E-BA0C-521A3E996FED}</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BB0D-4F36-8ADD-49B8C110B7E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{94721772-BB23-4963-A435-AAA31B9FEDF6}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B0D-4F36-8ADD-49B8C110B7E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{2961A51B-3577-4B3E-95E3-2B46C81DEACC}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B0D-4F36-8ADD-49B8C110B7E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{5F22654A-2D5B-4A1F-9B33-100476FC38BF}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B0D-4F36-8ADD-49B8C110B7E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{67009CA4-9E25-41FC-B270-B78A2A2B2F4F}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B0D-4F36-8ADD-49B8C110B7E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{6DB9327F-2868-4E63-9CC2-561F418BB935}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B0D-4F36-8ADD-49B8C110B7EF}"/>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{3260B30D-3684-4BA6-B46B-210E729B9E84}</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BB0D-4F36-8ADD-49B8C110B7E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1.317974576527069</c:v>
                </c:pt>
                <c:pt idx="1">
                  <c:v>42.857142857142854</c:v>
                </c:pt>
                <c:pt idx="2">
                  <c:v>0.22816166883963493</c:v>
                </c:pt>
                <c:pt idx="3">
                  <c:v>-1.1870903919871398</c:v>
                </c:pt>
                <c:pt idx="4">
                  <c:v>-8.7260034904013961E-2</c:v>
                </c:pt>
                <c:pt idx="5">
                  <c:v>-1.5600924499229585</c:v>
                </c:pt>
                <c:pt idx="6">
                  <c:v>-0.8004574042309891</c:v>
                </c:pt>
                <c:pt idx="7">
                  <c:v>6.3460495389622134</c:v>
                </c:pt>
                <c:pt idx="8">
                  <c:v>-0.34123397583694548</c:v>
                </c:pt>
                <c:pt idx="9">
                  <c:v>5.1666157138489757</c:v>
                </c:pt>
                <c:pt idx="10">
                  <c:v>0.30060120240480964</c:v>
                </c:pt>
                <c:pt idx="11">
                  <c:v>6.5934065934065931</c:v>
                </c:pt>
                <c:pt idx="12">
                  <c:v>3.4773445732349844</c:v>
                </c:pt>
                <c:pt idx="13">
                  <c:v>2.6436197254702591</c:v>
                </c:pt>
                <c:pt idx="14">
                  <c:v>0.61515378844711177</c:v>
                </c:pt>
                <c:pt idx="15">
                  <c:v>-11.408083441981747</c:v>
                </c:pt>
                <c:pt idx="16">
                  <c:v>5.1187551187551188</c:v>
                </c:pt>
                <c:pt idx="17">
                  <c:v>2.9462738301559792</c:v>
                </c:pt>
                <c:pt idx="18">
                  <c:v>2.0685900925421885</c:v>
                </c:pt>
                <c:pt idx="19">
                  <c:v>3.8291354663036077</c:v>
                </c:pt>
                <c:pt idx="20">
                  <c:v>-4.9354090758529319</c:v>
                </c:pt>
                <c:pt idx="21">
                  <c:v>0</c:v>
                </c:pt>
                <c:pt idx="23">
                  <c:v>42.857142857142854</c:v>
                </c:pt>
                <c:pt idx="24">
                  <c:v>1.5701785928323144</c:v>
                </c:pt>
                <c:pt idx="25">
                  <c:v>1.2154004562799055</c:v>
                </c:pt>
              </c:numCache>
            </c:numRef>
          </c:val>
          <c:extLst>
            <c:ext xmlns:c16="http://schemas.microsoft.com/office/drawing/2014/chart" uri="{C3380CC4-5D6E-409C-BE32-E72D297353CC}">
              <c16:uniqueId val="{00000020-BB0D-4F36-8ADD-49B8C110B7E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{04769EA5-074B-4FA0-B2B2-15C286833B13}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B0D-4F36-8ADD-49B8C110B7E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{98750DBE-7727-4B1B-973C-531B36D16017}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B0D-4F36-8ADD-49B8C110B7E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{B1842524-1569-4739-8241-C090C140693C}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B0D-4F36-8ADD-49B8C110B7E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{F254D48E-9D18-44D1-BC3E-735D1EA4941C}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B0D-4F36-8ADD-49B8C110B7E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{4D7D884C-7877-4516-9635-790BCA07DE57}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B0D-4F36-8ADD-49B8C110B7E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{1123CAC0-6916-4A5B-8981-C1ADE0090D52}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B0D-4F36-8ADD-49B8C110B7E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{7A6FADE0-4B8D-40DC-90EC-6E0804B80C7B}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B0D-4F36-8ADD-49B8C110B7E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{8CE72FEA-CFCA-404E-8B24-D9024BBD2749}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B0D-4F36-8ADD-49B8C110B7E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{2BF41083-11E1-4524-B718-CE376D96BEB4}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B0D-4F36-8ADD-49B8C110B7E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{8C0CF174-BC1E-4E7F-B675-C88263CD81DD}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B0D-4F36-8ADD-49B8C110B7E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{13E0E304-F207-4496-B381-311AD2B3E605}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B0D-4F36-8ADD-49B8C110B7E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{3E001424-C2C1-4368-B2C7-92C5FE08C4A9}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B0D-4F36-8ADD-49B8C110B7E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{55F7F32F-A775-4574-9189-77EC835C3E64}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B0D-4F36-8ADD-49B8C110B7E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{2B8557BD-D1C0-4C86-9CD6-AF551B75A286}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B0D-4F36-8ADD-49B8C110B7E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{0E238F21-4DED-42A8-A26F-E55D6E12186D}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B0D-4F36-8ADD-49B8C110B7E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{7B0B2406-F123-48B6-976B-0DBD10A4410B}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B0D-4F36-8ADD-49B8C110B7E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{41ADCA6C-A4BA-4F4E-B447-E472DF5A6337}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B0D-4F36-8ADD-49B8C110B7E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{94ED33C3-AF04-4DC6-A0FB-65408F2AA9A3}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B0D-4F36-8ADD-49B8C110B7E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{B1EC9BAD-946E-4C18-8D57-FD1E8AD90859}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B0D-4F36-8ADD-49B8C110B7E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{F2F20C6B-0470-45CF-ACAF-712926793FCC}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B0D-4F36-8ADD-49B8C110B7E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{7A752B35-0C59-4E92-9B2E-967E5F3D346E}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B0D-4F36-8ADD-49B8C110B7E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{7BC4686D-2AEC-4C52-8BF1-9D27D1DC7512}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B0D-4F36-8ADD-49B8C110B7E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{5E57A85C-084F-41C2-8B7D-4A91AA495D5B}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B0D-4F36-8ADD-49B8C110B7E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{A6221576-545A-425B-8CFB-D92B8367D76B}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B0D-4F36-8ADD-49B8C110B7E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{8E3FFFE7-2370-4799-94B7-F88E579D5993}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B0D-4F36-8ADD-49B8C110B7E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{CC7BF56D-48E8-4B43-A483-AC027E854358}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B0D-4F36-8ADD-49B8C110B7E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{574F293B-D8F3-4677-8916-A79CE953988F}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B0D-4F36-8ADD-49B8C110B7E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{90902444-5962-4146-A386-9F9870144E1C}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B0D-4F36-8ADD-49B8C110B7E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{58A2D522-243F-4596-B877-5CDDA3E675F1}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B0D-4F36-8ADD-49B8C110B7E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{F3579994-8C81-4A04-B497-B9F3D08915F9}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B0D-4F36-8ADD-49B8C110B7E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{C4A733A9-95D0-44EF-9594-AAD70AC4BC02}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B0D-4F36-8ADD-49B8C110B7E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{83B8A1F8-99DD-4888-B91A-97085D2C0EB7}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B0D-4F36-8ADD-49B8C110B7E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B0D-4F36-8ADD-49B8C110B7E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B0D-4F36-8ADD-49B8C110B7E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{9126522B-EE77-4899-9AC0-7BD7444DBDB1}</c15:txfldGUID>
                      <c15:f>Daten_Diagramme!$E$14</c15:f>
                      <c15:dlblFieldTableCache>
                        <c:ptCount val="1"/>
                        <c:pt idx="0">
                          <c:v>-9.6</c:v>
                        </c:pt>
                      </c15:dlblFieldTableCache>
                    </c15:dlblFTEntry>
                  </c15:dlblFieldTable>
                  <c15:showDataLabelsRange val="0"/>
                </c:ext>
                <c:ext xmlns:c16="http://schemas.microsoft.com/office/drawing/2014/chart" uri="{C3380CC4-5D6E-409C-BE32-E72D297353CC}">
                  <c16:uniqueId val="{00000000-5D50-4CBA-B066-277854FBF46E}"/>
                </c:ext>
              </c:extLst>
            </c:dLbl>
            <c:dLbl>
              <c:idx val="1"/>
              <c:tx>
                <c:strRef>
                  <c:f>Daten_Diagramme!$E$15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{2B3F0E7A-F857-4BEC-8287-898FCCC0F2AC}</c15:txfldGUID>
                      <c15:f>Daten_Diagramme!$E$15</c15:f>
                      <c15:dlblFieldTableCache>
                        <c:ptCount val="1"/>
                        <c:pt idx="0">
                          <c:v>0.0</c:v>
                        </c:pt>
                      </c15:dlblFieldTableCache>
                    </c15:dlblFTEntry>
                  </c15:dlblFieldTable>
                  <c15:showDataLabelsRange val="0"/>
                </c:ext>
                <c:ext xmlns:c16="http://schemas.microsoft.com/office/drawing/2014/chart" uri="{C3380CC4-5D6E-409C-BE32-E72D297353CC}">
                  <c16:uniqueId val="{00000001-5D50-4CBA-B066-277854FBF46E}"/>
                </c:ext>
              </c:extLst>
            </c:dLbl>
            <c:dLbl>
              <c:idx val="2"/>
              <c:tx>
                <c:strRef>
                  <c:f>Daten_Diagramme!$E$16</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{E1DC8E51-8260-49B0-9DE8-3BBCA0204146}</c15:txfldGUID>
                      <c15:f>Daten_Diagramme!$E$16</c15:f>
                      <c15:dlblFieldTableCache>
                        <c:ptCount val="1"/>
                        <c:pt idx="0">
                          <c:v>5.3</c:v>
                        </c:pt>
                      </c15:dlblFieldTableCache>
                    </c15:dlblFTEntry>
                  </c15:dlblFieldTable>
                  <c15:showDataLabelsRange val="0"/>
                </c:ext>
                <c:ext xmlns:c16="http://schemas.microsoft.com/office/drawing/2014/chart" uri="{C3380CC4-5D6E-409C-BE32-E72D297353CC}">
                  <c16:uniqueId val="{00000002-5D50-4CBA-B066-277854FBF46E}"/>
                </c:ext>
              </c:extLst>
            </c:dLbl>
            <c:dLbl>
              <c:idx val="3"/>
              <c:tx>
                <c:strRef>
                  <c:f>Daten_Diagramme!$E$17</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{6AE387D7-8536-4EC2-AA04-820730E670FC}</c15:txfldGUID>
                      <c15:f>Daten_Diagramme!$E$17</c15:f>
                      <c15:dlblFieldTableCache>
                        <c:ptCount val="1"/>
                        <c:pt idx="0">
                          <c:v>6.4</c:v>
                        </c:pt>
                      </c15:dlblFieldTableCache>
                    </c15:dlblFTEntry>
                  </c15:dlblFieldTable>
                  <c15:showDataLabelsRange val="0"/>
                </c:ext>
                <c:ext xmlns:c16="http://schemas.microsoft.com/office/drawing/2014/chart" uri="{C3380CC4-5D6E-409C-BE32-E72D297353CC}">
                  <c16:uniqueId val="{00000003-5D50-4CBA-B066-277854FBF46E}"/>
                </c:ext>
              </c:extLst>
            </c:dLbl>
            <c:dLbl>
              <c:idx val="4"/>
              <c:tx>
                <c:strRef>
                  <c:f>Daten_Diagramme!$E$18</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{274354A8-7E21-4DF6-BD63-CDAE3C556A26}</c15:txfldGUID>
                      <c15:f>Daten_Diagramme!$E$18</c15:f>
                      <c15:dlblFieldTableCache>
                        <c:ptCount val="1"/>
                        <c:pt idx="0">
                          <c:v>4.5</c:v>
                        </c:pt>
                      </c15:dlblFieldTableCache>
                    </c15:dlblFTEntry>
                  </c15:dlblFieldTable>
                  <c15:showDataLabelsRange val="0"/>
                </c:ext>
                <c:ext xmlns:c16="http://schemas.microsoft.com/office/drawing/2014/chart" uri="{C3380CC4-5D6E-409C-BE32-E72D297353CC}">
                  <c16:uniqueId val="{00000004-5D50-4CBA-B066-277854FBF46E}"/>
                </c:ext>
              </c:extLst>
            </c:dLbl>
            <c:dLbl>
              <c:idx val="5"/>
              <c:tx>
                <c:strRef>
                  <c:f>Daten_Diagramme!$E$19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{4D2671FE-E89F-4131-9852-3241A98B180D}</c15:txfldGUID>
                      <c15:f>Daten_Diagramme!$E$19</c15:f>
                      <c15:dlblFieldTableCache>
                        <c:ptCount val="1"/>
                        <c:pt idx="0">
                          <c:v>-4.0</c:v>
                        </c:pt>
                      </c15:dlblFieldTableCache>
                    </c15:dlblFTEntry>
                  </c15:dlblFieldTable>
                  <c15:showDataLabelsRange val="0"/>
                </c:ext>
                <c:ext xmlns:c16="http://schemas.microsoft.com/office/drawing/2014/chart" uri="{C3380CC4-5D6E-409C-BE32-E72D297353CC}">
                  <c16:uniqueId val="{00000005-5D50-4CBA-B066-277854FBF46E}"/>
                </c:ext>
              </c:extLst>
            </c:dLbl>
            <c:dLbl>
              <c:idx val="6"/>
              <c:tx>
                <c:strRef>
                  <c:f>Daten_Diagramme!$E$20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{B5D60E65-9B7E-42F5-B41A-8D05EA352AAF}</c15:txfldGUID>
                      <c15:f>Daten_Diagramme!$E$20</c15:f>
                      <c15:dlblFieldTableCache>
                        <c:ptCount val="1"/>
                      </c15:dlblFieldTableCache>
                    </c15:dlblFTEntry>
                  </c15:dlblFieldTable>
                  <c15:showDataLabelsRange val="0"/>
                </c:ext>
                <c:ext xmlns:c16="http://schemas.microsoft.com/office/drawing/2014/chart" uri="{C3380CC4-5D6E-409C-BE32-E72D297353CC}">
                  <c16:uniqueId val="{00000006-5D50-4CBA-B066-277854FBF46E}"/>
                </c:ext>
              </c:extLst>
            </c:dLbl>
            <c:dLbl>
              <c:idx val="7"/>
              <c:tx>
                <c:strRef>
                  <c:f>Daten_Diagramme!$E$21</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{B90CBE5D-41DB-4C88-8FDF-39477926E004}</c15:txfldGUID>
                      <c15:f>Daten_Diagramme!$E$21</c15:f>
                      <c15:dlblFieldTableCache>
                        <c:ptCount val="1"/>
                        <c:pt idx="0">
                          <c:v>4.2</c:v>
                        </c:pt>
                      </c15:dlblFieldTableCache>
                    </c15:dlblFTEntry>
                  </c15:dlblFieldTable>
                  <c15:showDataLabelsRange val="0"/>
                </c:ext>
                <c:ext xmlns:c16="http://schemas.microsoft.com/office/drawing/2014/chart" uri="{C3380CC4-5D6E-409C-BE32-E72D297353CC}">
                  <c16:uniqueId val="{00000007-5D50-4CBA-B066-277854FBF46E}"/>
                </c:ext>
              </c:extLst>
            </c:dLbl>
            <c:dLbl>
              <c:idx val="8"/>
              <c:tx>
                <c:strRef>
                  <c:f>Daten_Diagramme!$E$22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{04BFD461-F72B-4380-84F8-67D129D1377B}</c15:txfldGUID>
                      <c15:f>Daten_Diagramme!$E$22</c15:f>
                      <c15:dlblFieldTableCache>
                        <c:ptCount val="1"/>
                        <c:pt idx="0">
                          <c:v>-2.0</c:v>
                        </c:pt>
                      </c15:dlblFieldTableCache>
                    </c15:dlblFTEntry>
                  </c15:dlblFieldTable>
                  <c15:showDataLabelsRange val="0"/>
                </c:ext>
                <c:ext xmlns:c16="http://schemas.microsoft.com/office/drawing/2014/chart" uri="{C3380CC4-5D6E-409C-BE32-E72D297353CC}">
                  <c16:uniqueId val="{00000008-5D50-4CBA-B066-277854FBF46E}"/>
                </c:ext>
              </c:extLst>
            </c:dLbl>
            <c:dLbl>
              <c:idx val="9"/>
              <c:tx>
                <c:strRef>
                  <c:f>Daten_Diagramme!$E$23</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{7667B444-448F-4640-BBE0-0EA4587116EA}</c15:txfldGUID>
                      <c15:f>Daten_Diagramme!$E$23</c15:f>
                      <c15:dlblFieldTableCache>
                        <c:ptCount val="1"/>
                        <c:pt idx="0">
                          <c:v>-7.2</c:v>
                        </c:pt>
                      </c15:dlblFieldTableCache>
                    </c15:dlblFTEntry>
                  </c15:dlblFieldTable>
                  <c15:showDataLabelsRange val="0"/>
                </c:ext>
                <c:ext xmlns:c16="http://schemas.microsoft.com/office/drawing/2014/chart" uri="{C3380CC4-5D6E-409C-BE32-E72D297353CC}">
                  <c16:uniqueId val="{00000009-5D50-4CBA-B066-277854FBF46E}"/>
                </c:ext>
              </c:extLst>
            </c:dLbl>
            <c:dLbl>
              <c:idx val="10"/>
              <c:tx>
                <c:strRef>
                  <c:f>Daten_Diagramme!$E$24</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{68CBDC4E-1CAC-42CE-8E7F-4A7A2F905F22}</c15:txfldGUID>
                      <c15:f>Daten_Diagramme!$E$24</c15:f>
                      <c15:dlblFieldTableCache>
                        <c:ptCount val="1"/>
                        <c:pt idx="0">
                          <c:v>-6.5</c:v>
                        </c:pt>
                      </c15:dlblFieldTableCache>
                    </c15:dlblFTEntry>
                  </c15:dlblFieldTable>
                  <c15:showDataLabelsRange val="0"/>
                </c:ext>
                <c:ext xmlns:c16="http://schemas.microsoft.com/office/drawing/2014/chart" uri="{C3380CC4-5D6E-409C-BE32-E72D297353CC}">
                  <c16:uniqueId val="{0000000A-5D50-4CBA-B066-277854FBF46E}"/>
                </c:ext>
              </c:extLst>
            </c:dLbl>
            <c:dLbl>
              <c:idx val="11"/>
              <c:tx>
                <c:strRef>
                  <c:f>Daten_Diagramme!$E$25</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{C8F04826-B069-4DD7-88F7-E780719AE471}</c15:txfldGUID>
                      <c15:f>Daten_Diagramme!$E$25</c15:f>
                      <c15:dlblFieldTableCache>
                        <c:ptCount val="1"/>
                        <c:pt idx="0">
                          <c:v>15.9</c:v>
                        </c:pt>
                      </c15:dlblFieldTableCache>
                    </c15:dlblFTEntry>
                  </c15:dlblFieldTable>
                  <c15:showDataLabelsRange val="0"/>
                </c:ext>
                <c:ext xmlns:c16="http://schemas.microsoft.com/office/drawing/2014/chart" uri="{C3380CC4-5D6E-409C-BE32-E72D297353CC}">
                  <c16:uniqueId val="{0000000B-5D50-4CBA-B066-277854FBF46E}"/>
                </c:ext>
              </c:extLst>
            </c:dLbl>
            <c:dLbl>
              <c:idx val="12"/>
              <c:tx>
                <c:strRef>
                  <c:f>Daten_Diagramme!$E$26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{42E39209-91B8-4CA1-A825-0E507C23EF92}</c15:txfldGUID>
                      <c15:f>Daten_Diagramme!$E$26</c15:f>
                      <c15:dlblFieldTableCache>
                        <c:ptCount val="1"/>
                        <c:pt idx="0">
                          <c:v>2.4</c:v>
                        </c:pt>
                      </c15:dlblFieldTableCache>
                    </c15:dlblFTEntry>
                  </c15:dlblFieldTable>
                  <c15:showDataLabelsRange val="0"/>
                </c:ext>
                <c:ext xmlns:c16="http://schemas.microsoft.com/office/drawing/2014/chart" uri="{C3380CC4-5D6E-409C-BE32-E72D297353CC}">
                  <c16:uniqueId val="{0000000C-5D50-4CBA-B066-277854FBF46E}"/>
                </c:ext>
              </c:extLst>
            </c:dLbl>
            <c:dLbl>
              <c:idx val="13"/>
              <c:tx>
                <c:strRef>
                  <c:f>Daten_Diagramme!$E$27</c:f>
                  <c:strCache>
                    <c:ptCount val="1"/>
                    <c:pt idx="0">
                      <c:v>-46.2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{215FBA4B-25B8-4630-8ACE-86ABFE25A904}</c15:txfldGUID>
                      <c15:f>Daten_Diagramme!$E$27</c15:f>
                      <c15:dlblFieldTableCache>
                        <c:ptCount val="1"/>
                        <c:pt idx="0">
                          <c:v>-46.2</c:v>
                        </c:pt>
                      </c15:dlblFieldTableCache>
                    </c15:dlblFTEntry>
                  </c15:dlblFieldTable>
                  <c15:showDataLabelsRange val="0"/>
                </c:ext>
                <c:ext xmlns:c16="http://schemas.microsoft.com/office/drawing/2014/chart" uri="{C3380CC4-5D6E-409C-BE32-E72D297353CC}">
                  <c16:uniqueId val="{0000000D-5D50-4CBA-B066-277854FBF46E}"/>
                </c:ext>
              </c:extLst>
            </c:dLbl>
            <c:dLbl>
              <c:idx val="14"/>
              <c:tx>
                <c:strRef>
                  <c:f>Daten_Diagramme!$E$28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{7AE8214F-F21B-4BB7-A7EA-0BD904C9D16A}</c15:txfldGUID>
                      <c15:f>Daten_Diagramme!$E$28</c15:f>
                      <c15:dlblFieldTableCache>
                        <c:ptCount val="1"/>
                        <c:pt idx="0">
                          <c:v>-3.2</c:v>
                        </c:pt>
                      </c15:dlblFieldTableCache>
                    </c15:dlblFTEntry>
                  </c15:dlblFieldTable>
                  <c15:showDataLabelsRange val="0"/>
                </c:ext>
                <c:ext xmlns:c16="http://schemas.microsoft.com/office/drawing/2014/chart" uri="{C3380CC4-5D6E-409C-BE32-E72D297353CC}">
                  <c16:uniqueId val="{0000000E-5D50-4CBA-B066-277854FBF46E}"/>
                </c:ext>
              </c:extLst>
            </c:dLbl>
            <c:dLbl>
              <c:idx val="15"/>
              <c:tx>
                <c:strRef>
                  <c:f>Daten_Diagramme!$E$29</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{11A11A68-A2D3-4139-B3BE-C8C87EE0C34E}</c15:txfldGUID>
                      <c15:f>Daten_Diagramme!$E$29</c15:f>
                      <c15:dlblFieldTableCache>
                        <c:ptCount val="1"/>
                        <c:pt idx="0">
                          <c:v>5.9</c:v>
                        </c:pt>
                      </c15:dlblFieldTableCache>
                    </c15:dlblFTEntry>
                  </c15:dlblFieldTable>
                  <c15:showDataLabelsRange val="0"/>
                </c:ext>
                <c:ext xmlns:c16="http://schemas.microsoft.com/office/drawing/2014/chart" uri="{C3380CC4-5D6E-409C-BE32-E72D297353CC}">
                  <c16:uniqueId val="{0000000F-5D50-4CBA-B066-277854FBF46E}"/>
                </c:ext>
              </c:extLst>
            </c:dLbl>
            <c:dLbl>
              <c:idx val="16"/>
              <c:tx>
                <c:strRef>
                  <c:f>Daten_Diagramme!$E$30</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{AA68710B-73A5-4F49-B4BC-AB98BA769A97}</c15:txfldGUID>
                      <c15:f>Daten_Diagramme!$E$30</c15:f>
                      <c15:dlblFieldTableCache>
                        <c:ptCount val="1"/>
                        <c:pt idx="0">
                          <c:v>-13.0</c:v>
                        </c:pt>
                      </c15:dlblFieldTableCache>
                    </c15:dlblFTEntry>
                  </c15:dlblFieldTable>
                  <c15:showDataLabelsRange val="0"/>
                </c:ext>
                <c:ext xmlns:c16="http://schemas.microsoft.com/office/drawing/2014/chart" uri="{C3380CC4-5D6E-409C-BE32-E72D297353CC}">
                  <c16:uniqueId val="{00000010-5D50-4CBA-B066-277854FBF46E}"/>
                </c:ext>
              </c:extLst>
            </c:dLbl>
            <c:dLbl>
              <c:idx val="17"/>
              <c:tx>
                <c:strRef>
                  <c:f>Daten_Diagramme!$E$31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{CE851567-C4C5-4B97-A8C3-6C909156D9F9}</c15:txfldGUID>
                      <c15:f>Daten_Diagramme!$E$31</c15:f>
                      <c15:dlblFieldTableCache>
                        <c:ptCount val="1"/>
                        <c:pt idx="0">
                          <c:v>-2.9</c:v>
                        </c:pt>
                      </c15:dlblFieldTableCache>
                    </c15:dlblFTEntry>
                  </c15:dlblFieldTable>
                  <c15:showDataLabelsRange val="0"/>
                </c:ext>
                <c:ext xmlns:c16="http://schemas.microsoft.com/office/drawing/2014/chart" uri="{C3380CC4-5D6E-409C-BE32-E72D297353CC}">
                  <c16:uniqueId val="{00000011-5D50-4CBA-B066-277854FBF46E}"/>
                </c:ext>
              </c:extLst>
            </c:dLbl>
            <c:dLbl>
              <c:idx val="18"/>
              <c:tx>
                <c:strRef>
                  <c:f>Daten_Diagramme!$E$32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{5615805E-AF43-4015-A219-8D347453DBC8}</c15:txfldGUID>
                      <c15:f>Daten_Diagramme!$E$32</c15:f>
                      <c15:dlblFieldTableCache>
                        <c:ptCount val="1"/>
                        <c:pt idx="0">
                          <c:v>-1.0</c:v>
                        </c:pt>
                      </c15:dlblFieldTableCache>
                    </c15:dlblFTEntry>
                  </c15:dlblFieldTable>
                  <c15:showDataLabelsRange val="0"/>
                </c:ext>
                <c:ext xmlns:c16="http://schemas.microsoft.com/office/drawing/2014/chart" uri="{C3380CC4-5D6E-409C-BE32-E72D297353CC}">
                  <c16:uniqueId val="{00000012-5D50-4CBA-B066-277854FBF46E}"/>
                </c:ext>
              </c:extLst>
            </c:dLbl>
            <c:dLbl>
              <c:idx val="19"/>
              <c:tx>
                <c:strRef>
                  <c:f>Daten_Diagramme!$E$33</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{CCC41796-E5AC-4DA2-A5CF-75EEB7A0AA21}</c15:txfldGUID>
                      <c15:f>Daten_Diagramme!$E$33</c15:f>
                      <c15:dlblFieldTableCache>
                        <c:ptCount val="1"/>
                        <c:pt idx="0">
                          <c:v>-4.1</c:v>
                        </c:pt>
                      </c15:dlblFieldTableCache>
                    </c15:dlblFTEntry>
                  </c15:dlblFieldTable>
                  <c15:showDataLabelsRange val="0"/>
                </c:ext>
                <c:ext xmlns:c16="http://schemas.microsoft.com/office/drawing/2014/chart" uri="{C3380CC4-5D6E-409C-BE32-E72D297353CC}">
                  <c16:uniqueId val="{00000013-5D50-4CBA-B066-277854FBF46E}"/>
                </c:ext>
              </c:extLst>
            </c:dLbl>
            <c:dLbl>
              <c:idx val="20"/>
              <c:tx>
                <c:strRef>
                  <c:f>Daten_Diagramme!$E$34</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{E4C3CA8F-5C03-42C7-8CCF-44BAF042ABF5}</c15:txfldGUID>
                      <c15:f>Daten_Diagramme!$E$34</c15:f>
                      <c15:dlblFieldTableCache>
                        <c:ptCount val="1"/>
                        <c:pt idx="0">
                          <c:v>-6.0</c:v>
                        </c:pt>
                      </c15:dlblFieldTableCache>
                    </c15:dlblFTEntry>
                  </c15:dlblFieldTable>
                  <c15:showDataLabelsRange val="0"/>
                </c:ext>
                <c:ext xmlns:c16="http://schemas.microsoft.com/office/drawing/2014/chart" uri="{C3380CC4-5D6E-409C-BE32-E72D297353CC}">
                  <c16:uniqueId val="{00000014-5D50-4CBA-B066-277854FBF46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{25F1E7F3-07FD-47EB-922B-A002288B23E7}</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5D50-4CBA-B066-277854FBF46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{35D5357C-8394-4414-97F4-AE21D9906A60}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D50-4CBA-B066-277854FBF46E}"/>
                </c:ext>
              </c:extLst>
            </c:dLbl>
            <c:dLbl>
              <c:idx val="23"/>
              <c:tx>
                <c:strRef>
                  <c:f>Daten_Diagramme!$E$37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{899A0ECD-33FF-44FB-A262-15285661172B}</c15:txfldGUID>
                      <c15:f>Daten_Diagramme!$E$37</c15:f>
                      <c15:dlblFieldTableCache>
                        <c:ptCount val="1"/>
                        <c:pt idx="0">
                          <c:v>0.0</c:v>
                        </c:pt>
                      </c15:dlblFieldTableCache>
                    </c15:dlblFTEntry>
                  </c15:dlblFieldTable>
                  <c15:showDataLabelsRange val="0"/>
                </c:ext>
                <c:ext xmlns:c16="http://schemas.microsoft.com/office/drawing/2014/chart" uri="{C3380CC4-5D6E-409C-BE32-E72D297353CC}">
                  <c16:uniqueId val="{00000017-5D50-4CBA-B066-277854FBF46E}"/>
                </c:ext>
              </c:extLst>
            </c:dLbl>
            <c:dLbl>
              <c:idx val="24"/>
              <c:tx>
                <c:strRef>
                  <c:f>Daten_Diagramme!$E$38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{A1B73BA0-27E0-4330-A775-AF82427612EF}</c15:txfldGUID>
                      <c15:f>Daten_Diagramme!$E$38</c15:f>
                      <c15:dlblFieldTableCache>
                        <c:ptCount val="1"/>
                        <c:pt idx="0">
                          <c:v>5.1</c:v>
                        </c:pt>
                      </c15:dlblFieldTableCache>
                    </c15:dlblFTEntry>
                  </c15:dlblFieldTable>
                  <c15:showDataLabelsRange val="0"/>
                </c:ext>
                <c:ext xmlns:c16="http://schemas.microsoft.com/office/drawing/2014/chart" uri="{C3380CC4-5D6E-409C-BE32-E72D297353CC}">
                  <c16:uniqueId val="{00000018-5D50-4CBA-B066-277854FBF46E}"/>
                </c:ext>
              </c:extLst>
            </c:dLbl>
            <c:dLbl>
              <c:idx val="25"/>
              <c:tx>
                <c:strRef>
                  <c:f>Daten_Diagramme!$E$39</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{E22C451F-E079-4A36-A266-8F2299F4443C}</c15:txfldGUID>
                      <c15:f>Daten_Diagramme!$E$39</c15:f>
                      <c15:dlblFieldTableCache>
                        <c:ptCount val="1"/>
                        <c:pt idx="0">
                          <c:v>-10.8</c:v>
                        </c:pt>
                      </c15:dlblFieldTableCache>
                    </c15:dlblFTEntry>
                  </c15:dlblFieldTable>
                  <c15:showDataLabelsRange val="0"/>
                </c:ext>
                <c:ext xmlns:c16="http://schemas.microsoft.com/office/drawing/2014/chart" uri="{C3380CC4-5D6E-409C-BE32-E72D297353CC}">
                  <c16:uniqueId val="{00000019-5D50-4CBA-B066-277854FBF46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{13CF2479-15D7-49DD-9780-52595A5343B4}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D50-4CBA-B066-277854FBF46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{D90BE323-4E72-419C-B8A1-61BD5F799061}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D50-4CBA-B066-277854FBF46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{D7426857-F287-40BD-ACF0-53E3CC9E423D}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D50-4CBA-B066-277854FBF46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{2D815D0D-EB9A-40FC-B526-D4F9185A2AAA}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D50-4CBA-B066-277854FBF46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{F22D2128-00E0-4771-A879-3AC5932C6B3E}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D50-4CBA-B066-277854FBF46E}"/>
                </c:ext>
              </c:extLst>
            </c:dLbl>
            <c:dLbl>
              <c:idx val="31"/>
              <c:tx>
                <c:strRef>
                  <c:f>Daten_Diagramme!$E$45</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{D64AB43D-52ED-4690-8F6C-F217A96CBF99}</c15:txfldGUID>
                      <c15:f>Daten_Diagramme!$E$45</c15:f>
                      <c15:dlblFieldTableCache>
                        <c:ptCount val="1"/>
                        <c:pt idx="0">
                          <c:v>-10.8</c:v>
                        </c:pt>
                      </c15:dlblFieldTableCache>
                    </c15:dlblFTEntry>
                  </c15:dlblFieldTable>
                  <c15:showDataLabelsRange val="0"/>
                </c:ext>
                <c:ext xmlns:c16="http://schemas.microsoft.com/office/drawing/2014/chart" uri="{C3380CC4-5D6E-409C-BE32-E72D297353CC}">
                  <c16:uniqueId val="{0000001F-5D50-4CBA-B066-277854FBF46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-9.5912253575570166</c:v>
                </c:pt>
                <c:pt idx="1">
                  <c:v>0</c:v>
                </c:pt>
                <c:pt idx="2">
                  <c:v>5.2631578947368425</c:v>
                </c:pt>
                <c:pt idx="3">
                  <c:v>6.4465408805031448</c:v>
                </c:pt>
                <c:pt idx="4">
                  <c:v>4.4827586206896548</c:v>
                </c:pt>
                <c:pt idx="5">
                  <c:v>-4</c:v>
                </c:pt>
                <c:pt idx="6">
                  <c:v>54.929577464788736</c:v>
                </c:pt>
                <c:pt idx="7">
                  <c:v>4.157782515991471</c:v>
                </c:pt>
                <c:pt idx="8">
                  <c:v>-2.0155038759689923</c:v>
                </c:pt>
                <c:pt idx="9">
                  <c:v>-7.1641791044776122</c:v>
                </c:pt>
                <c:pt idx="10">
                  <c:v>-6.5158371040723981</c:v>
                </c:pt>
                <c:pt idx="11">
                  <c:v>15.909090909090908</c:v>
                </c:pt>
                <c:pt idx="12">
                  <c:v>2.3809523809523809</c:v>
                </c:pt>
                <c:pt idx="13">
                  <c:v>-46.203504457423918</c:v>
                </c:pt>
                <c:pt idx="14">
                  <c:v>-3.2279909706546275</c:v>
                </c:pt>
                <c:pt idx="15">
                  <c:v>5.9322033898305087</c:v>
                </c:pt>
                <c:pt idx="16">
                  <c:v>-13.043478260869565</c:v>
                </c:pt>
                <c:pt idx="17">
                  <c:v>-2.9220779220779223</c:v>
                </c:pt>
                <c:pt idx="18">
                  <c:v>-1.002004008016032</c:v>
                </c:pt>
                <c:pt idx="19">
                  <c:v>-4.0674603174603172</c:v>
                </c:pt>
                <c:pt idx="20">
                  <c:v>-6.0320065654493229</c:v>
                </c:pt>
                <c:pt idx="21">
                  <c:v>0</c:v>
                </c:pt>
                <c:pt idx="23">
                  <c:v>0</c:v>
                </c:pt>
                <c:pt idx="24">
                  <c:v>5.0868486352357323</c:v>
                </c:pt>
                <c:pt idx="25">
                  <c:v>-10.840151038388925</c:v>
                </c:pt>
              </c:numCache>
            </c:numRef>
          </c:val>
          <c:extLst>
            <c:ext xmlns:c16="http://schemas.microsoft.com/office/drawing/2014/chart" uri="{C3380CC4-5D6E-409C-BE32-E72D297353CC}">
              <c16:uniqueId val="{00000020-5D50-4CBA-B066-277854FBF46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{88DB1C6D-35D4-4E5B-8FB4-7D515DAFBE75}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D50-4CBA-B066-277854FBF46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{29087A8C-9356-477B-98D3-7E39759F78A0}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D50-4CBA-B066-277854FBF46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{8A2D806D-7936-4F23-9B50-BD461478B737}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D50-4CBA-B066-277854FBF46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{A29CA5F3-D5AD-46CB-AF60-9BF1F8A6F324}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D50-4CBA-B066-277854FBF46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{9DE8E695-4040-41DA-AE5A-01A953A8A050}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D50-4CBA-B066-277854FBF46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{746EB345-5334-458F-87B3-ADEA8825417B}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D50-4CBA-B066-277854FBF46E}"/>
                </c:ext>
              </c:extLst>
            </c:dLbl>
            <c:dLbl>
              <c:idx val="6"/>
              <c:tx>
                <c:strRef>
                  <c:f>Daten_Diagramme!$G$20</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{A2DAD919-A0E5-4428-8784-8E245D2D6692}</c15:txfldGUID>
                      <c15:f>Daten_Diagramme!$G$20</c15:f>
                      <c15:dlblFieldTableCache>
                        <c:ptCount val="1"/>
                        <c:pt idx="0">
                          <c:v>&gt; 50</c:v>
                        </c:pt>
                      </c15:dlblFieldTableCache>
                    </c15:dlblFTEntry>
                  </c15:dlblFieldTable>
                  <c15:showDataLabelsRange val="0"/>
                </c:ext>
                <c:ext xmlns:c16="http://schemas.microsoft.com/office/drawing/2014/chart" uri="{C3380CC4-5D6E-409C-BE32-E72D297353CC}">
                  <c16:uniqueId val="{00000027-5D50-4CBA-B066-277854FBF46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{A443D0F2-8B57-43E1-AF78-9B0CE140FA7C}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D50-4CBA-B066-277854FBF46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{11148685-1C76-4201-A7AA-C2FF487E42EE}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D50-4CBA-B066-277854FBF46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{AFB84E38-2761-4E4A-BB6A-49B6483137D2}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D50-4CBA-B066-277854FBF46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{3522E4D0-1413-4D35-A171-C4DE82CA985F}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D50-4CBA-B066-277854FBF46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{34F401C2-85BD-436C-886E-47A939022C47}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D50-4CBA-B066-277854FBF46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{D9A0D038-5991-4AE5-9D82-00CEE85279BF}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D50-4CBA-B066-277854FBF46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{8B4EEA37-62CC-4196-89C7-B6E690A0A42C}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D50-4CBA-B066-277854FBF46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{2B699E34-ACDB-4F2E-AA65-1E506038C963}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D50-4CBA-B066-277854FBF46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{409206F4-FE75-4D4F-B04B-1DD878383B6C}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D50-4CBA-B066-277854FBF46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{71AB5017-5F28-4EC9-B6EA-94DFEC5F57C3}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D50-4CBA-B066-277854FBF46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{18E71A2A-3A6A-4F4C-B336-4416C6B3BDD1}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D50-4CBA-B066-277854FBF46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{33140FAF-A193-4F12-B2F8-20B461E57ECA}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D50-4CBA-B066-277854FBF46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{7DB323A9-A236-496A-8AFB-AE9279F5BDA1}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D50-4CBA-B066-277854FBF46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{292622DF-756B-4C5B-9F77-C2DB8949457A}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D50-4CBA-B066-277854FBF46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{BC197E35-02F1-4CDD-B665-8A5C1C4964C1}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D50-4CBA-B066-277854FBF46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{447AA5FF-BAD1-49F7-A549-90DF70531FBD}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D50-4CBA-B066-277854FBF46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{CA67AA3F-8023-4539-8560-65D10523BFAB}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D50-4CBA-B066-277854FBF46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{1DEC4FAD-58F1-4F08-BEEA-5A8E3A1A241F}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D50-4CBA-B066-277854FBF46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{960926D1-9CB5-4C51-BFAB-FCBA73723833}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D50-4CBA-B066-277854FBF46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{8561A298-9F48-4B57-AF3C-4D3999F67EA2}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D50-4CBA-B066-277854FBF46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{587303B5-7043-4B77-B56F-AB306BC23A5D}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D50-4CBA-B066-277854FBF46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{E8BC9533-6F0A-444C-BB64-AD8AD399AB23}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D50-4CBA-B066-277854FBF46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{8018CBF6-256A-44C6-81F3-61170479DA89}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D50-4CBA-B066-277854FBF46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{F999826F-EF8C-446C-B11F-4FDC592461AB}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D50-4CBA-B066-277854FBF46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{E30ED169-67A7-4F8C-B333-A25F0115C788}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D50-4CBA-B066-277854FBF46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-0.75</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D50-4CBA-B066-277854FBF46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45</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67</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D50-4CBA-B066-277854FBF46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{39313C2F-A86B-455E-AD38-373AFEEB06F9}</c15:txfldGUID>
                      <c15:f>Diagramm!$I$46</c15:f>
                      <c15:dlblFieldTableCache>
                        <c:ptCount val="1"/>
                      </c15:dlblFieldTableCache>
                    </c15:dlblFTEntry>
                  </c15:dlblFieldTable>
                  <c15:showDataLabelsRange val="0"/>
                </c:ext>
                <c:ext xmlns:c16="http://schemas.microsoft.com/office/drawing/2014/chart" uri="{C3380CC4-5D6E-409C-BE32-E72D297353CC}">
                  <c16:uniqueId val="{00000000-10BD-42B0-AD2D-021B34923B6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{D753FBA3-D6E8-47B2-9D08-0721E5406308}</c15:txfldGUID>
                      <c15:f>Diagramm!$I$47</c15:f>
                      <c15:dlblFieldTableCache>
                        <c:ptCount val="1"/>
                      </c15:dlblFieldTableCache>
                    </c15:dlblFTEntry>
                  </c15:dlblFieldTable>
                  <c15:showDataLabelsRange val="0"/>
                </c:ext>
                <c:ext xmlns:c16="http://schemas.microsoft.com/office/drawing/2014/chart" uri="{C3380CC4-5D6E-409C-BE32-E72D297353CC}">
                  <c16:uniqueId val="{00000001-10BD-42B0-AD2D-021B34923B6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{067F887C-6351-4FC0-8FA9-C04EE256DFE4}</c15:txfldGUID>
                      <c15:f>Diagramm!$I$48</c15:f>
                      <c15:dlblFieldTableCache>
                        <c:ptCount val="1"/>
                      </c15:dlblFieldTableCache>
                    </c15:dlblFTEntry>
                  </c15:dlblFieldTable>
                  <c15:showDataLabelsRange val="0"/>
                </c:ext>
                <c:ext xmlns:c16="http://schemas.microsoft.com/office/drawing/2014/chart" uri="{C3380CC4-5D6E-409C-BE32-E72D297353CC}">
                  <c16:uniqueId val="{00000002-10BD-42B0-AD2D-021B34923B6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{B28739EB-C4E1-40B7-AB99-2F990AA7C9E5}</c15:txfldGUID>
                      <c15:f>Diagramm!$I$49</c15:f>
                      <c15:dlblFieldTableCache>
                        <c:ptCount val="1"/>
                      </c15:dlblFieldTableCache>
                    </c15:dlblFTEntry>
                  </c15:dlblFieldTable>
                  <c15:showDataLabelsRange val="0"/>
                </c:ext>
                <c:ext xmlns:c16="http://schemas.microsoft.com/office/drawing/2014/chart" uri="{C3380CC4-5D6E-409C-BE32-E72D297353CC}">
                  <c16:uniqueId val="{00000003-10BD-42B0-AD2D-021B34923B6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{950D9EA8-B145-4D8D-B4D1-3733BBB61551}</c15:txfldGUID>
                      <c15:f>Diagramm!$I$50</c15:f>
                      <c15:dlblFieldTableCache>
                        <c:ptCount val="1"/>
                      </c15:dlblFieldTableCache>
                    </c15:dlblFTEntry>
                  </c15:dlblFieldTable>
                  <c15:showDataLabelsRange val="0"/>
                </c:ext>
                <c:ext xmlns:c16="http://schemas.microsoft.com/office/drawing/2014/chart" uri="{C3380CC4-5D6E-409C-BE32-E72D297353CC}">
                  <c16:uniqueId val="{00000004-10BD-42B0-AD2D-021B34923B6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{2CA6FC86-2BA8-462B-B34F-4F931B86904C}</c15:txfldGUID>
                      <c15:f>Diagramm!$I$51</c15:f>
                      <c15:dlblFieldTableCache>
                        <c:ptCount val="1"/>
                      </c15:dlblFieldTableCache>
                    </c15:dlblFTEntry>
                  </c15:dlblFieldTable>
                  <c15:showDataLabelsRange val="0"/>
                </c:ext>
                <c:ext xmlns:c16="http://schemas.microsoft.com/office/drawing/2014/chart" uri="{C3380CC4-5D6E-409C-BE32-E72D297353CC}">
                  <c16:uniqueId val="{00000005-10BD-42B0-AD2D-021B34923B6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{0F777C3E-ECD1-4F12-B618-61FFF229B0BB}</c15:txfldGUID>
                      <c15:f>Diagramm!$I$52</c15:f>
                      <c15:dlblFieldTableCache>
                        <c:ptCount val="1"/>
                      </c15:dlblFieldTableCache>
                    </c15:dlblFTEntry>
                  </c15:dlblFieldTable>
                  <c15:showDataLabelsRange val="0"/>
                </c:ext>
                <c:ext xmlns:c16="http://schemas.microsoft.com/office/drawing/2014/chart" uri="{C3380CC4-5D6E-409C-BE32-E72D297353CC}">
                  <c16:uniqueId val="{00000006-10BD-42B0-AD2D-021B34923B6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{09816445-FC2C-4F42-A9EB-CD070E5DC2E5}</c15:txfldGUID>
                      <c15:f>Diagramm!$I$53</c15:f>
                      <c15:dlblFieldTableCache>
                        <c:ptCount val="1"/>
                      </c15:dlblFieldTableCache>
                    </c15:dlblFTEntry>
                  </c15:dlblFieldTable>
                  <c15:showDataLabelsRange val="0"/>
                </c:ext>
                <c:ext xmlns:c16="http://schemas.microsoft.com/office/drawing/2014/chart" uri="{C3380CC4-5D6E-409C-BE32-E72D297353CC}">
                  <c16:uniqueId val="{00000007-10BD-42B0-AD2D-021B34923B6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{C6FB5937-7507-49C5-BD42-A200AF2AEE51}</c15:txfldGUID>
                      <c15:f>Diagramm!$I$54</c15:f>
                      <c15:dlblFieldTableCache>
                        <c:ptCount val="1"/>
                      </c15:dlblFieldTableCache>
                    </c15:dlblFTEntry>
                  </c15:dlblFieldTable>
                  <c15:showDataLabelsRange val="0"/>
                </c:ext>
                <c:ext xmlns:c16="http://schemas.microsoft.com/office/drawing/2014/chart" uri="{C3380CC4-5D6E-409C-BE32-E72D297353CC}">
                  <c16:uniqueId val="{00000008-10BD-42B0-AD2D-021B34923B6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{3C57A18D-9808-4A62-A016-41E86EEC0B55}</c15:txfldGUID>
                      <c15:f>Diagramm!$I$55</c15:f>
                      <c15:dlblFieldTableCache>
                        <c:ptCount val="1"/>
                      </c15:dlblFieldTableCache>
                    </c15:dlblFTEntry>
                  </c15:dlblFieldTable>
                  <c15:showDataLabelsRange val="0"/>
                </c:ext>
                <c:ext xmlns:c16="http://schemas.microsoft.com/office/drawing/2014/chart" uri="{C3380CC4-5D6E-409C-BE32-E72D297353CC}">
                  <c16:uniqueId val="{00000009-10BD-42B0-AD2D-021B34923B6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{D5F353D5-6853-4AE7-A488-CE9E100CD5F8}</c15:txfldGUID>
                      <c15:f>Diagramm!$I$56</c15:f>
                      <c15:dlblFieldTableCache>
                        <c:ptCount val="1"/>
                      </c15:dlblFieldTableCache>
                    </c15:dlblFTEntry>
                  </c15:dlblFieldTable>
                  <c15:showDataLabelsRange val="0"/>
                </c:ext>
                <c:ext xmlns:c16="http://schemas.microsoft.com/office/drawing/2014/chart" uri="{C3380CC4-5D6E-409C-BE32-E72D297353CC}">
                  <c16:uniqueId val="{0000000A-10BD-42B0-AD2D-021B34923B6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{6EED7278-64B0-4333-8E6F-613CECB97C7D}</c15:txfldGUID>
                      <c15:f>Diagramm!$I$57</c15:f>
                      <c15:dlblFieldTableCache>
                        <c:ptCount val="1"/>
                      </c15:dlblFieldTableCache>
                    </c15:dlblFTEntry>
                  </c15:dlblFieldTable>
                  <c15:showDataLabelsRange val="0"/>
                </c:ext>
                <c:ext xmlns:c16="http://schemas.microsoft.com/office/drawing/2014/chart" uri="{C3380CC4-5D6E-409C-BE32-E72D297353CC}">
                  <c16:uniqueId val="{0000000B-10BD-42B0-AD2D-021B34923B6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{BA82F874-E4DC-4EEE-857F-F06C7164C6B4}</c15:txfldGUID>
                      <c15:f>Diagramm!$I$58</c15:f>
                      <c15:dlblFieldTableCache>
                        <c:ptCount val="1"/>
                      </c15:dlblFieldTableCache>
                    </c15:dlblFTEntry>
                  </c15:dlblFieldTable>
                  <c15:showDataLabelsRange val="0"/>
                </c:ext>
                <c:ext xmlns:c16="http://schemas.microsoft.com/office/drawing/2014/chart" uri="{C3380CC4-5D6E-409C-BE32-E72D297353CC}">
                  <c16:uniqueId val="{0000000C-10BD-42B0-AD2D-021B34923B6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{2018161E-4A36-415F-B65E-498509B06A76}</c15:txfldGUID>
                      <c15:f>Diagramm!$I$59</c15:f>
                      <c15:dlblFieldTableCache>
                        <c:ptCount val="1"/>
                      </c15:dlblFieldTableCache>
                    </c15:dlblFTEntry>
                  </c15:dlblFieldTable>
                  <c15:showDataLabelsRange val="0"/>
                </c:ext>
                <c:ext xmlns:c16="http://schemas.microsoft.com/office/drawing/2014/chart" uri="{C3380CC4-5D6E-409C-BE32-E72D297353CC}">
                  <c16:uniqueId val="{0000000D-10BD-42B0-AD2D-021B34923B6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{42EB6578-EB56-4762-86D6-D2C69BB8AA89}</c15:txfldGUID>
                      <c15:f>Diagramm!$I$60</c15:f>
                      <c15:dlblFieldTableCache>
                        <c:ptCount val="1"/>
                      </c15:dlblFieldTableCache>
                    </c15:dlblFTEntry>
                  </c15:dlblFieldTable>
                  <c15:showDataLabelsRange val="0"/>
                </c:ext>
                <c:ext xmlns:c16="http://schemas.microsoft.com/office/drawing/2014/chart" uri="{C3380CC4-5D6E-409C-BE32-E72D297353CC}">
                  <c16:uniqueId val="{0000000E-10BD-42B0-AD2D-021B34923B6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{6BC9B096-8933-4C03-8744-5C12F5AE22E8}</c15:txfldGUID>
                      <c15:f>Diagramm!$I$61</c15:f>
                      <c15:dlblFieldTableCache>
                        <c:ptCount val="1"/>
                      </c15:dlblFieldTableCache>
                    </c15:dlblFTEntry>
                  </c15:dlblFieldTable>
                  <c15:showDataLabelsRange val="0"/>
                </c:ext>
                <c:ext xmlns:c16="http://schemas.microsoft.com/office/drawing/2014/chart" uri="{C3380CC4-5D6E-409C-BE32-E72D297353CC}">
                  <c16:uniqueId val="{0000000F-10BD-42B0-AD2D-021B34923B6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{581E62EC-9D68-4E15-BAB9-E62C8D78E9CC}</c15:txfldGUID>
                      <c15:f>Diagramm!$I$62</c15:f>
                      <c15:dlblFieldTableCache>
                        <c:ptCount val="1"/>
                      </c15:dlblFieldTableCache>
                    </c15:dlblFTEntry>
                  </c15:dlblFieldTable>
                  <c15:showDataLabelsRange val="0"/>
                </c:ext>
                <c:ext xmlns:c16="http://schemas.microsoft.com/office/drawing/2014/chart" uri="{C3380CC4-5D6E-409C-BE32-E72D297353CC}">
                  <c16:uniqueId val="{00000010-10BD-42B0-AD2D-021B34923B6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{B64954D3-2F6F-46D0-9C14-1E042B2274A4}</c15:txfldGUID>
                      <c15:f>Diagramm!$I$63</c15:f>
                      <c15:dlblFieldTableCache>
                        <c:ptCount val="1"/>
                      </c15:dlblFieldTableCache>
                    </c15:dlblFTEntry>
                  </c15:dlblFieldTable>
                  <c15:showDataLabelsRange val="0"/>
                </c:ext>
                <c:ext xmlns:c16="http://schemas.microsoft.com/office/drawing/2014/chart" uri="{C3380CC4-5D6E-409C-BE32-E72D297353CC}">
                  <c16:uniqueId val="{00000011-10BD-42B0-AD2D-021B34923B6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{C779E185-0DAD-478D-B5AD-2A336E7A4125}</c15:txfldGUID>
                      <c15:f>Diagramm!$I$64</c15:f>
                      <c15:dlblFieldTableCache>
                        <c:ptCount val="1"/>
                      </c15:dlblFieldTableCache>
                    </c15:dlblFTEntry>
                  </c15:dlblFieldTable>
                  <c15:showDataLabelsRange val="0"/>
                </c:ext>
                <c:ext xmlns:c16="http://schemas.microsoft.com/office/drawing/2014/chart" uri="{C3380CC4-5D6E-409C-BE32-E72D297353CC}">
                  <c16:uniqueId val="{00000012-10BD-42B0-AD2D-021B34923B6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{418632EC-5E2D-43E1-8BA2-FD72AF022DD3}</c15:txfldGUID>
                      <c15:f>Diagramm!$I$65</c15:f>
                      <c15:dlblFieldTableCache>
                        <c:ptCount val="1"/>
                      </c15:dlblFieldTableCache>
                    </c15:dlblFTEntry>
                  </c15:dlblFieldTable>
                  <c15:showDataLabelsRange val="0"/>
                </c:ext>
                <c:ext xmlns:c16="http://schemas.microsoft.com/office/drawing/2014/chart" uri="{C3380CC4-5D6E-409C-BE32-E72D297353CC}">
                  <c16:uniqueId val="{00000013-10BD-42B0-AD2D-021B34923B6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{E9A43489-05BB-466E-9460-30BFDF6C6B2D}</c15:txfldGUID>
                      <c15:f>Diagramm!$I$66</c15:f>
                      <c15:dlblFieldTableCache>
                        <c:ptCount val="1"/>
                      </c15:dlblFieldTableCache>
                    </c15:dlblFTEntry>
                  </c15:dlblFieldTable>
                  <c15:showDataLabelsRange val="0"/>
                </c:ext>
                <c:ext xmlns:c16="http://schemas.microsoft.com/office/drawing/2014/chart" uri="{C3380CC4-5D6E-409C-BE32-E72D297353CC}">
                  <c16:uniqueId val="{00000014-10BD-42B0-AD2D-021B34923B6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{9EE5C884-6068-48AA-9F59-0386374B3059}</c15:txfldGUID>
                      <c15:f>Diagramm!$I$67</c15:f>
                      <c15:dlblFieldTableCache>
                        <c:ptCount val="1"/>
                      </c15:dlblFieldTableCache>
                    </c15:dlblFTEntry>
                  </c15:dlblFieldTable>
                  <c15:showDataLabelsRange val="0"/>
                </c:ext>
                <c:ext xmlns:c16="http://schemas.microsoft.com/office/drawing/2014/chart" uri="{C3380CC4-5D6E-409C-BE32-E72D297353CC}">
                  <c16:uniqueId val="{00000015-10BD-42B0-AD2D-021B34923B6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0BD-42B0-AD2D-021B34923B6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{9A3539A7-2919-41DA-BF57-89911BF9A97D}</c15:txfldGUID>
                      <c15:f>Diagramm!$K$46</c15:f>
                      <c15:dlblFieldTableCache>
                        <c:ptCount val="1"/>
                      </c15:dlblFieldTableCache>
                    </c15:dlblFTEntry>
                  </c15:dlblFieldTable>
                  <c15:showDataLabelsRange val="0"/>
                </c:ext>
                <c:ext xmlns:c16="http://schemas.microsoft.com/office/drawing/2014/chart" uri="{C3380CC4-5D6E-409C-BE32-E72D297353CC}">
                  <c16:uniqueId val="{00000017-10BD-42B0-AD2D-021B34923B6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{C164DAF6-AC80-49A8-9684-B5BA95C3E87D}</c15:txfldGUID>
                      <c15:f>Diagramm!$K$47</c15:f>
                      <c15:dlblFieldTableCache>
                        <c:ptCount val="1"/>
                      </c15:dlblFieldTableCache>
                    </c15:dlblFTEntry>
                  </c15:dlblFieldTable>
                  <c15:showDataLabelsRange val="0"/>
                </c:ext>
                <c:ext xmlns:c16="http://schemas.microsoft.com/office/drawing/2014/chart" uri="{C3380CC4-5D6E-409C-BE32-E72D297353CC}">
                  <c16:uniqueId val="{00000018-10BD-42B0-AD2D-021B34923B6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{4F99CF63-FA2B-4422-BD80-981BB8E2C87C}</c15:txfldGUID>
                      <c15:f>Diagramm!$K$48</c15:f>
                      <c15:dlblFieldTableCache>
                        <c:ptCount val="1"/>
                      </c15:dlblFieldTableCache>
                    </c15:dlblFTEntry>
                  </c15:dlblFieldTable>
                  <c15:showDataLabelsRange val="0"/>
                </c:ext>
                <c:ext xmlns:c16="http://schemas.microsoft.com/office/drawing/2014/chart" uri="{C3380CC4-5D6E-409C-BE32-E72D297353CC}">
                  <c16:uniqueId val="{00000019-10BD-42B0-AD2D-021B34923B6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{6D46457A-15BE-4A9C-87C7-7D474786C529}</c15:txfldGUID>
                      <c15:f>Diagramm!$K$49</c15:f>
                      <c15:dlblFieldTableCache>
                        <c:ptCount val="1"/>
                      </c15:dlblFieldTableCache>
                    </c15:dlblFTEntry>
                  </c15:dlblFieldTable>
                  <c15:showDataLabelsRange val="0"/>
                </c:ext>
                <c:ext xmlns:c16="http://schemas.microsoft.com/office/drawing/2014/chart" uri="{C3380CC4-5D6E-409C-BE32-E72D297353CC}">
                  <c16:uniqueId val="{0000001A-10BD-42B0-AD2D-021B34923B6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{57B87A26-3817-4F90-8BCB-CF1F24D6E214}</c15:txfldGUID>
                      <c15:f>Diagramm!$K$50</c15:f>
                      <c15:dlblFieldTableCache>
                        <c:ptCount val="1"/>
                      </c15:dlblFieldTableCache>
                    </c15:dlblFTEntry>
                  </c15:dlblFieldTable>
                  <c15:showDataLabelsRange val="0"/>
                </c:ext>
                <c:ext xmlns:c16="http://schemas.microsoft.com/office/drawing/2014/chart" uri="{C3380CC4-5D6E-409C-BE32-E72D297353CC}">
                  <c16:uniqueId val="{0000001B-10BD-42B0-AD2D-021B34923B6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{55BD65AE-1B4B-4146-AA62-33442517C11C}</c15:txfldGUID>
                      <c15:f>Diagramm!$K$51</c15:f>
                      <c15:dlblFieldTableCache>
                        <c:ptCount val="1"/>
                      </c15:dlblFieldTableCache>
                    </c15:dlblFTEntry>
                  </c15:dlblFieldTable>
                  <c15:showDataLabelsRange val="0"/>
                </c:ext>
                <c:ext xmlns:c16="http://schemas.microsoft.com/office/drawing/2014/chart" uri="{C3380CC4-5D6E-409C-BE32-E72D297353CC}">
                  <c16:uniqueId val="{0000001C-10BD-42B0-AD2D-021B34923B6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{186749C1-E201-4460-AD7D-42251FFC4F20}</c15:txfldGUID>
                      <c15:f>Diagramm!$K$52</c15:f>
                      <c15:dlblFieldTableCache>
                        <c:ptCount val="1"/>
                      </c15:dlblFieldTableCache>
                    </c15:dlblFTEntry>
                  </c15:dlblFieldTable>
                  <c15:showDataLabelsRange val="0"/>
                </c:ext>
                <c:ext xmlns:c16="http://schemas.microsoft.com/office/drawing/2014/chart" uri="{C3380CC4-5D6E-409C-BE32-E72D297353CC}">
                  <c16:uniqueId val="{0000001D-10BD-42B0-AD2D-021B34923B6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{DDD0E1DA-83FF-49B8-8278-4BE6EFE10DBF}</c15:txfldGUID>
                      <c15:f>Diagramm!$K$53</c15:f>
                      <c15:dlblFieldTableCache>
                        <c:ptCount val="1"/>
                      </c15:dlblFieldTableCache>
                    </c15:dlblFTEntry>
                  </c15:dlblFieldTable>
                  <c15:showDataLabelsRange val="0"/>
                </c:ext>
                <c:ext xmlns:c16="http://schemas.microsoft.com/office/drawing/2014/chart" uri="{C3380CC4-5D6E-409C-BE32-E72D297353CC}">
                  <c16:uniqueId val="{0000001E-10BD-42B0-AD2D-021B34923B6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{DBD22212-0AC9-4735-AF54-A186B24D4522}</c15:txfldGUID>
                      <c15:f>Diagramm!$K$54</c15:f>
                      <c15:dlblFieldTableCache>
                        <c:ptCount val="1"/>
                      </c15:dlblFieldTableCache>
                    </c15:dlblFTEntry>
                  </c15:dlblFieldTable>
                  <c15:showDataLabelsRange val="0"/>
                </c:ext>
                <c:ext xmlns:c16="http://schemas.microsoft.com/office/drawing/2014/chart" uri="{C3380CC4-5D6E-409C-BE32-E72D297353CC}">
                  <c16:uniqueId val="{0000001F-10BD-42B0-AD2D-021B34923B6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{57960CAC-F07B-45A0-BC05-773EA5068679}</c15:txfldGUID>
                      <c15:f>Diagramm!$K$55</c15:f>
                      <c15:dlblFieldTableCache>
                        <c:ptCount val="1"/>
                      </c15:dlblFieldTableCache>
                    </c15:dlblFTEntry>
                  </c15:dlblFieldTable>
                  <c15:showDataLabelsRange val="0"/>
                </c:ext>
                <c:ext xmlns:c16="http://schemas.microsoft.com/office/drawing/2014/chart" uri="{C3380CC4-5D6E-409C-BE32-E72D297353CC}">
                  <c16:uniqueId val="{00000020-10BD-42B0-AD2D-021B34923B6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{0D8EBB25-C03C-4E7A-AE00-854154BEF746}</c15:txfldGUID>
                      <c15:f>Diagramm!$K$56</c15:f>
                      <c15:dlblFieldTableCache>
                        <c:ptCount val="1"/>
                      </c15:dlblFieldTableCache>
                    </c15:dlblFTEntry>
                  </c15:dlblFieldTable>
                  <c15:showDataLabelsRange val="0"/>
                </c:ext>
                <c:ext xmlns:c16="http://schemas.microsoft.com/office/drawing/2014/chart" uri="{C3380CC4-5D6E-409C-BE32-E72D297353CC}">
                  <c16:uniqueId val="{00000021-10BD-42B0-AD2D-021B34923B6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{5D4F9731-6AE7-468E-9420-8F9918AFA7ED}</c15:txfldGUID>
                      <c15:f>Diagramm!$K$57</c15:f>
                      <c15:dlblFieldTableCache>
                        <c:ptCount val="1"/>
                      </c15:dlblFieldTableCache>
                    </c15:dlblFTEntry>
                  </c15:dlblFieldTable>
                  <c15:showDataLabelsRange val="0"/>
                </c:ext>
                <c:ext xmlns:c16="http://schemas.microsoft.com/office/drawing/2014/chart" uri="{C3380CC4-5D6E-409C-BE32-E72D297353CC}">
                  <c16:uniqueId val="{00000022-10BD-42B0-AD2D-021B34923B6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{4EC3290D-D3AD-4852-81A0-EB6927099915}</c15:txfldGUID>
                      <c15:f>Diagramm!$K$58</c15:f>
                      <c15:dlblFieldTableCache>
                        <c:ptCount val="1"/>
                      </c15:dlblFieldTableCache>
                    </c15:dlblFTEntry>
                  </c15:dlblFieldTable>
                  <c15:showDataLabelsRange val="0"/>
                </c:ext>
                <c:ext xmlns:c16="http://schemas.microsoft.com/office/drawing/2014/chart" uri="{C3380CC4-5D6E-409C-BE32-E72D297353CC}">
                  <c16:uniqueId val="{00000023-10BD-42B0-AD2D-021B34923B6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{6944F399-3B73-4DEA-ADE4-1C7164E3F599}</c15:txfldGUID>
                      <c15:f>Diagramm!$K$59</c15:f>
                      <c15:dlblFieldTableCache>
                        <c:ptCount val="1"/>
                      </c15:dlblFieldTableCache>
                    </c15:dlblFTEntry>
                  </c15:dlblFieldTable>
                  <c15:showDataLabelsRange val="0"/>
                </c:ext>
                <c:ext xmlns:c16="http://schemas.microsoft.com/office/drawing/2014/chart" uri="{C3380CC4-5D6E-409C-BE32-E72D297353CC}">
                  <c16:uniqueId val="{00000024-10BD-42B0-AD2D-021B34923B6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{5CD30DE8-F73A-4225-B47A-69AB90618505}</c15:txfldGUID>
                      <c15:f>Diagramm!$K$60</c15:f>
                      <c15:dlblFieldTableCache>
                        <c:ptCount val="1"/>
                      </c15:dlblFieldTableCache>
                    </c15:dlblFTEntry>
                  </c15:dlblFieldTable>
                  <c15:showDataLabelsRange val="0"/>
                </c:ext>
                <c:ext xmlns:c16="http://schemas.microsoft.com/office/drawing/2014/chart" uri="{C3380CC4-5D6E-409C-BE32-E72D297353CC}">
                  <c16:uniqueId val="{00000025-10BD-42B0-AD2D-021B34923B6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{24EDD8AC-42D8-46D7-BCDD-F358F67A0F86}</c15:txfldGUID>
                      <c15:f>Diagramm!$K$61</c15:f>
                      <c15:dlblFieldTableCache>
                        <c:ptCount val="1"/>
                      </c15:dlblFieldTableCache>
                    </c15:dlblFTEntry>
                  </c15:dlblFieldTable>
                  <c15:showDataLabelsRange val="0"/>
                </c:ext>
                <c:ext xmlns:c16="http://schemas.microsoft.com/office/drawing/2014/chart" uri="{C3380CC4-5D6E-409C-BE32-E72D297353CC}">
                  <c16:uniqueId val="{00000026-10BD-42B0-AD2D-021B34923B6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{D018484F-C938-433E-A2D5-C72747DF42C9}</c15:txfldGUID>
                      <c15:f>Diagramm!$K$62</c15:f>
                      <c15:dlblFieldTableCache>
                        <c:ptCount val="1"/>
                      </c15:dlblFieldTableCache>
                    </c15:dlblFTEntry>
                  </c15:dlblFieldTable>
                  <c15:showDataLabelsRange val="0"/>
                </c:ext>
                <c:ext xmlns:c16="http://schemas.microsoft.com/office/drawing/2014/chart" uri="{C3380CC4-5D6E-409C-BE32-E72D297353CC}">
                  <c16:uniqueId val="{00000027-10BD-42B0-AD2D-021B34923B6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{0EC750D9-F735-46C8-A7CE-439AD2C7BE7C}</c15:txfldGUID>
                      <c15:f>Diagramm!$K$63</c15:f>
                      <c15:dlblFieldTableCache>
                        <c:ptCount val="1"/>
                      </c15:dlblFieldTableCache>
                    </c15:dlblFTEntry>
                  </c15:dlblFieldTable>
                  <c15:showDataLabelsRange val="0"/>
                </c:ext>
                <c:ext xmlns:c16="http://schemas.microsoft.com/office/drawing/2014/chart" uri="{C3380CC4-5D6E-409C-BE32-E72D297353CC}">
                  <c16:uniqueId val="{00000028-10BD-42B0-AD2D-021B34923B6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{736E13AC-C495-47E3-A2FA-37983B7658A7}</c15:txfldGUID>
                      <c15:f>Diagramm!$K$64</c15:f>
                      <c15:dlblFieldTableCache>
                        <c:ptCount val="1"/>
                      </c15:dlblFieldTableCache>
                    </c15:dlblFTEntry>
                  </c15:dlblFieldTable>
                  <c15:showDataLabelsRange val="0"/>
                </c:ext>
                <c:ext xmlns:c16="http://schemas.microsoft.com/office/drawing/2014/chart" uri="{C3380CC4-5D6E-409C-BE32-E72D297353CC}">
                  <c16:uniqueId val="{00000029-10BD-42B0-AD2D-021B34923B6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{572D3FF6-B3F7-494E-BA81-97525CD4F76D}</c15:txfldGUID>
                      <c15:f>Diagramm!$K$65</c15:f>
                      <c15:dlblFieldTableCache>
                        <c:ptCount val="1"/>
                      </c15:dlblFieldTableCache>
                    </c15:dlblFTEntry>
                  </c15:dlblFieldTable>
                  <c15:showDataLabelsRange val="0"/>
                </c:ext>
                <c:ext xmlns:c16="http://schemas.microsoft.com/office/drawing/2014/chart" uri="{C3380CC4-5D6E-409C-BE32-E72D297353CC}">
                  <c16:uniqueId val="{0000002A-10BD-42B0-AD2D-021B34923B6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{D403C297-F42F-4698-BD15-B1C1B0D19ABB}</c15:txfldGUID>
                      <c15:f>Diagramm!$K$66</c15:f>
                      <c15:dlblFieldTableCache>
                        <c:ptCount val="1"/>
                      </c15:dlblFieldTableCache>
                    </c15:dlblFTEntry>
                  </c15:dlblFieldTable>
                  <c15:showDataLabelsRange val="0"/>
                </c:ext>
                <c:ext xmlns:c16="http://schemas.microsoft.com/office/drawing/2014/chart" uri="{C3380CC4-5D6E-409C-BE32-E72D297353CC}">
                  <c16:uniqueId val="{0000002B-10BD-42B0-AD2D-021B34923B6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{1206E545-97F2-45EA-B3F3-BECF6039DD36}</c15:txfldGUID>
                      <c15:f>Diagramm!$K$67</c15:f>
                      <c15:dlblFieldTableCache>
                        <c:ptCount val="1"/>
                      </c15:dlblFieldTableCache>
                    </c15:dlblFTEntry>
                  </c15:dlblFieldTable>
                  <c15:showDataLabelsRange val="0"/>
                </c:ext>
                <c:ext xmlns:c16="http://schemas.microsoft.com/office/drawing/2014/chart" uri="{C3380CC4-5D6E-409C-BE32-E72D297353CC}">
                  <c16:uniqueId val="{0000002C-10BD-42B0-AD2D-021B34923B6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0BD-42B0-AD2D-021B34923B6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{95792202-81A0-4F29-9B60-A32A56F86516}</c15:txfldGUID>
                      <c15:f>Diagramm!$J$46</c15:f>
                      <c15:dlblFieldTableCache>
                        <c:ptCount val="1"/>
                      </c15:dlblFieldTableCache>
                    </c15:dlblFTEntry>
                  </c15:dlblFieldTable>
                  <c15:showDataLabelsRange val="0"/>
                </c:ext>
                <c:ext xmlns:c16="http://schemas.microsoft.com/office/drawing/2014/chart" uri="{C3380CC4-5D6E-409C-BE32-E72D297353CC}">
                  <c16:uniqueId val="{0000002E-10BD-42B0-AD2D-021B34923B6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{41B52FFE-6C7E-4C2B-8C3E-4F6F6AEECE32}</c15:txfldGUID>
                      <c15:f>Diagramm!$J$47</c15:f>
                      <c15:dlblFieldTableCache>
                        <c:ptCount val="1"/>
                      </c15:dlblFieldTableCache>
                    </c15:dlblFTEntry>
                  </c15:dlblFieldTable>
                  <c15:showDataLabelsRange val="0"/>
                </c:ext>
                <c:ext xmlns:c16="http://schemas.microsoft.com/office/drawing/2014/chart" uri="{C3380CC4-5D6E-409C-BE32-E72D297353CC}">
                  <c16:uniqueId val="{0000002F-10BD-42B0-AD2D-021B34923B6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{B066BE83-C2D0-420D-B3DE-8426F6EEE127}</c15:txfldGUID>
                      <c15:f>Diagramm!$J$48</c15:f>
                      <c15:dlblFieldTableCache>
                        <c:ptCount val="1"/>
                      </c15:dlblFieldTableCache>
                    </c15:dlblFTEntry>
                  </c15:dlblFieldTable>
                  <c15:showDataLabelsRange val="0"/>
                </c:ext>
                <c:ext xmlns:c16="http://schemas.microsoft.com/office/drawing/2014/chart" uri="{C3380CC4-5D6E-409C-BE32-E72D297353CC}">
                  <c16:uniqueId val="{00000030-10BD-42B0-AD2D-021B34923B6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{FDF17414-377E-4BAA-9B74-6BBF1528EB49}</c15:txfldGUID>
                      <c15:f>Diagramm!$J$49</c15:f>
                      <c15:dlblFieldTableCache>
                        <c:ptCount val="1"/>
                      </c15:dlblFieldTableCache>
                    </c15:dlblFTEntry>
                  </c15:dlblFieldTable>
                  <c15:showDataLabelsRange val="0"/>
                </c:ext>
                <c:ext xmlns:c16="http://schemas.microsoft.com/office/drawing/2014/chart" uri="{C3380CC4-5D6E-409C-BE32-E72D297353CC}">
                  <c16:uniqueId val="{00000031-10BD-42B0-AD2D-021B34923B6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{A58E342B-1293-42BA-97EF-079A60B6EC3C}</c15:txfldGUID>
                      <c15:f>Diagramm!$J$50</c15:f>
                      <c15:dlblFieldTableCache>
                        <c:ptCount val="1"/>
                      </c15:dlblFieldTableCache>
                    </c15:dlblFTEntry>
                  </c15:dlblFieldTable>
                  <c15:showDataLabelsRange val="0"/>
                </c:ext>
                <c:ext xmlns:c16="http://schemas.microsoft.com/office/drawing/2014/chart" uri="{C3380CC4-5D6E-409C-BE32-E72D297353CC}">
                  <c16:uniqueId val="{00000032-10BD-42B0-AD2D-021B34923B6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{233C5006-C38E-40DF-A383-A0BD049D86A0}</c15:txfldGUID>
                      <c15:f>Diagramm!$J$51</c15:f>
                      <c15:dlblFieldTableCache>
                        <c:ptCount val="1"/>
                      </c15:dlblFieldTableCache>
                    </c15:dlblFTEntry>
                  </c15:dlblFieldTable>
                  <c15:showDataLabelsRange val="0"/>
                </c:ext>
                <c:ext xmlns:c16="http://schemas.microsoft.com/office/drawing/2014/chart" uri="{C3380CC4-5D6E-409C-BE32-E72D297353CC}">
                  <c16:uniqueId val="{00000033-10BD-42B0-AD2D-021B34923B6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{CA3796C9-26EA-48CF-9F06-09C5546FA6F3}</c15:txfldGUID>
                      <c15:f>Diagramm!$J$52</c15:f>
                      <c15:dlblFieldTableCache>
                        <c:ptCount val="1"/>
                      </c15:dlblFieldTableCache>
                    </c15:dlblFTEntry>
                  </c15:dlblFieldTable>
                  <c15:showDataLabelsRange val="0"/>
                </c:ext>
                <c:ext xmlns:c16="http://schemas.microsoft.com/office/drawing/2014/chart" uri="{C3380CC4-5D6E-409C-BE32-E72D297353CC}">
                  <c16:uniqueId val="{00000034-10BD-42B0-AD2D-021B34923B6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{E0924D6D-296A-463F-9CBB-A06135AEA502}</c15:txfldGUID>
                      <c15:f>Diagramm!$J$53</c15:f>
                      <c15:dlblFieldTableCache>
                        <c:ptCount val="1"/>
                      </c15:dlblFieldTableCache>
                    </c15:dlblFTEntry>
                  </c15:dlblFieldTable>
                  <c15:showDataLabelsRange val="0"/>
                </c:ext>
                <c:ext xmlns:c16="http://schemas.microsoft.com/office/drawing/2014/chart" uri="{C3380CC4-5D6E-409C-BE32-E72D297353CC}">
                  <c16:uniqueId val="{00000035-10BD-42B0-AD2D-021B34923B6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{1AA2E650-E7BD-40B1-A0B5-393235C42607}</c15:txfldGUID>
                      <c15:f>Diagramm!$J$54</c15:f>
                      <c15:dlblFieldTableCache>
                        <c:ptCount val="1"/>
                      </c15:dlblFieldTableCache>
                    </c15:dlblFTEntry>
                  </c15:dlblFieldTable>
                  <c15:showDataLabelsRange val="0"/>
                </c:ext>
                <c:ext xmlns:c16="http://schemas.microsoft.com/office/drawing/2014/chart" uri="{C3380CC4-5D6E-409C-BE32-E72D297353CC}">
                  <c16:uniqueId val="{00000036-10BD-42B0-AD2D-021B34923B6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{B91A45E0-F150-420A-908F-5F79009B69A4}</c15:txfldGUID>
                      <c15:f>Diagramm!$J$55</c15:f>
                      <c15:dlblFieldTableCache>
                        <c:ptCount val="1"/>
                      </c15:dlblFieldTableCache>
                    </c15:dlblFTEntry>
                  </c15:dlblFieldTable>
                  <c15:showDataLabelsRange val="0"/>
                </c:ext>
                <c:ext xmlns:c16="http://schemas.microsoft.com/office/drawing/2014/chart" uri="{C3380CC4-5D6E-409C-BE32-E72D297353CC}">
                  <c16:uniqueId val="{00000037-10BD-42B0-AD2D-021B34923B6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{FB0DEA39-276B-4705-9A59-FC46807C436C}</c15:txfldGUID>
                      <c15:f>Diagramm!$J$56</c15:f>
                      <c15:dlblFieldTableCache>
                        <c:ptCount val="1"/>
                      </c15:dlblFieldTableCache>
                    </c15:dlblFTEntry>
                  </c15:dlblFieldTable>
                  <c15:showDataLabelsRange val="0"/>
                </c:ext>
                <c:ext xmlns:c16="http://schemas.microsoft.com/office/drawing/2014/chart" uri="{C3380CC4-5D6E-409C-BE32-E72D297353CC}">
                  <c16:uniqueId val="{00000038-10BD-42B0-AD2D-021B34923B6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{1D7782C4-E5C3-412B-94CF-EEBF482C1DD1}</c15:txfldGUID>
                      <c15:f>Diagramm!$J$57</c15:f>
                      <c15:dlblFieldTableCache>
                        <c:ptCount val="1"/>
                      </c15:dlblFieldTableCache>
                    </c15:dlblFTEntry>
                  </c15:dlblFieldTable>
                  <c15:showDataLabelsRange val="0"/>
                </c:ext>
                <c:ext xmlns:c16="http://schemas.microsoft.com/office/drawing/2014/chart" uri="{C3380CC4-5D6E-409C-BE32-E72D297353CC}">
                  <c16:uniqueId val="{00000039-10BD-42B0-AD2D-021B34923B6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{FA6ADB5A-C579-4162-93E2-C5A47445B9EB}</c15:txfldGUID>
                      <c15:f>Diagramm!$J$58</c15:f>
                      <c15:dlblFieldTableCache>
                        <c:ptCount val="1"/>
                      </c15:dlblFieldTableCache>
                    </c15:dlblFTEntry>
                  </c15:dlblFieldTable>
                  <c15:showDataLabelsRange val="0"/>
                </c:ext>
                <c:ext xmlns:c16="http://schemas.microsoft.com/office/drawing/2014/chart" uri="{C3380CC4-5D6E-409C-BE32-E72D297353CC}">
                  <c16:uniqueId val="{0000003A-10BD-42B0-AD2D-021B34923B6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{9AC7E1B5-070C-4C57-8D2B-65836A529808}</c15:txfldGUID>
                      <c15:f>Diagramm!$J$59</c15:f>
                      <c15:dlblFieldTableCache>
                        <c:ptCount val="1"/>
                      </c15:dlblFieldTableCache>
                    </c15:dlblFTEntry>
                  </c15:dlblFieldTable>
                  <c15:showDataLabelsRange val="0"/>
                </c:ext>
                <c:ext xmlns:c16="http://schemas.microsoft.com/office/drawing/2014/chart" uri="{C3380CC4-5D6E-409C-BE32-E72D297353CC}">
                  <c16:uniqueId val="{0000003B-10BD-42B0-AD2D-021B34923B6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{58FDE11D-B73A-4B00-883B-4A05C20E684E}</c15:txfldGUID>
                      <c15:f>Diagramm!$J$60</c15:f>
                      <c15:dlblFieldTableCache>
                        <c:ptCount val="1"/>
                      </c15:dlblFieldTableCache>
                    </c15:dlblFTEntry>
                  </c15:dlblFieldTable>
                  <c15:showDataLabelsRange val="0"/>
                </c:ext>
                <c:ext xmlns:c16="http://schemas.microsoft.com/office/drawing/2014/chart" uri="{C3380CC4-5D6E-409C-BE32-E72D297353CC}">
                  <c16:uniqueId val="{0000003C-10BD-42B0-AD2D-021B34923B6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{3293B0F3-E72B-4A04-815E-E93854EC9992}</c15:txfldGUID>
                      <c15:f>Diagramm!$J$61</c15:f>
                      <c15:dlblFieldTableCache>
                        <c:ptCount val="1"/>
                      </c15:dlblFieldTableCache>
                    </c15:dlblFTEntry>
                  </c15:dlblFieldTable>
                  <c15:showDataLabelsRange val="0"/>
                </c:ext>
                <c:ext xmlns:c16="http://schemas.microsoft.com/office/drawing/2014/chart" uri="{C3380CC4-5D6E-409C-BE32-E72D297353CC}">
                  <c16:uniqueId val="{0000003D-10BD-42B0-AD2D-021B34923B6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{44E88FFA-BF4E-401E-A0FC-F8011BD8DCB0}</c15:txfldGUID>
                      <c15:f>Diagramm!$J$62</c15:f>
                      <c15:dlblFieldTableCache>
                        <c:ptCount val="1"/>
                      </c15:dlblFieldTableCache>
                    </c15:dlblFTEntry>
                  </c15:dlblFieldTable>
                  <c15:showDataLabelsRange val="0"/>
                </c:ext>
                <c:ext xmlns:c16="http://schemas.microsoft.com/office/drawing/2014/chart" uri="{C3380CC4-5D6E-409C-BE32-E72D297353CC}">
                  <c16:uniqueId val="{0000003E-10BD-42B0-AD2D-021B34923B6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{0865D362-690C-4155-B727-53ACB7806A52}</c15:txfldGUID>
                      <c15:f>Diagramm!$J$63</c15:f>
                      <c15:dlblFieldTableCache>
                        <c:ptCount val="1"/>
                      </c15:dlblFieldTableCache>
                    </c15:dlblFTEntry>
                  </c15:dlblFieldTable>
                  <c15:showDataLabelsRange val="0"/>
                </c:ext>
                <c:ext xmlns:c16="http://schemas.microsoft.com/office/drawing/2014/chart" uri="{C3380CC4-5D6E-409C-BE32-E72D297353CC}">
                  <c16:uniqueId val="{0000003F-10BD-42B0-AD2D-021B34923B6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{AC1D4994-0550-4C64-80CB-C303D5CE1ABA}</c15:txfldGUID>
                      <c15:f>Diagramm!$J$64</c15:f>
                      <c15:dlblFieldTableCache>
                        <c:ptCount val="1"/>
                      </c15:dlblFieldTableCache>
                    </c15:dlblFTEntry>
                  </c15:dlblFieldTable>
                  <c15:showDataLabelsRange val="0"/>
                </c:ext>
                <c:ext xmlns:c16="http://schemas.microsoft.com/office/drawing/2014/chart" uri="{C3380CC4-5D6E-409C-BE32-E72D297353CC}">
                  <c16:uniqueId val="{00000040-10BD-42B0-AD2D-021B34923B6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{7CABD112-2E0C-4ACB-990B-AAFB67E8DD96}</c15:txfldGUID>
                      <c15:f>Diagramm!$J$65</c15:f>
                      <c15:dlblFieldTableCache>
                        <c:ptCount val="1"/>
                      </c15:dlblFieldTableCache>
                    </c15:dlblFTEntry>
                  </c15:dlblFieldTable>
                  <c15:showDataLabelsRange val="0"/>
                </c:ext>
                <c:ext xmlns:c16="http://schemas.microsoft.com/office/drawing/2014/chart" uri="{C3380CC4-5D6E-409C-BE32-E72D297353CC}">
                  <c16:uniqueId val="{00000041-10BD-42B0-AD2D-021B34923B6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{0447D49D-4B2B-4AA3-A29A-E3D437FCA7D6}</c15:txfldGUID>
                      <c15:f>Diagramm!$J$66</c15:f>
                      <c15:dlblFieldTableCache>
                        <c:ptCount val="1"/>
                      </c15:dlblFieldTableCache>
                    </c15:dlblFTEntry>
                  </c15:dlblFieldTable>
                  <c15:showDataLabelsRange val="0"/>
                </c:ext>
                <c:ext xmlns:c16="http://schemas.microsoft.com/office/drawing/2014/chart" uri="{C3380CC4-5D6E-409C-BE32-E72D297353CC}">
                  <c16:uniqueId val="{00000042-10BD-42B0-AD2D-021B34923B6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{E1A034A6-60F5-47AD-9B12-D54372CD5767}</c15:txfldGUID>
                      <c15:f>Diagramm!$J$67</c15:f>
                      <c15:dlblFieldTableCache>
                        <c:ptCount val="1"/>
                      </c15:dlblFieldTableCache>
                    </c15:dlblFTEntry>
                  </c15:dlblFieldTable>
                  <c15:showDataLabelsRange val="0"/>
                </c:ext>
                <c:ext xmlns:c16="http://schemas.microsoft.com/office/drawing/2014/chart" uri="{C3380CC4-5D6E-409C-BE32-E72D297353CC}">
                  <c16:uniqueId val="{00000043-10BD-42B0-AD2D-021B34923B6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0BD-42B0-AD2D-021B34923B6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597-4575-9B3B-0EA0C6D1000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97-4575-9B3B-0EA0C6D1000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97-4575-9B3B-0EA0C6D1000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97-4575-9B3B-0EA0C6D1000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97-4575-9B3B-0EA0C6D1000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97-4575-9B3B-0EA0C6D1000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597-4575-9B3B-0EA0C6D1000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597-4575-9B3B-0EA0C6D1000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597-4575-9B3B-0EA0C6D1000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597-4575-9B3B-0EA0C6D1000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597-4575-9B3B-0EA0C6D1000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597-4575-9B3B-0EA0C6D1000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597-4575-9B3B-0EA0C6D1000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597-4575-9B3B-0EA0C6D1000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597-4575-9B3B-0EA0C6D1000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597-4575-9B3B-0EA0C6D1000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597-4575-9B3B-0EA0C6D1000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597-4575-9B3B-0EA0C6D1000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597-4575-9B3B-0EA0C6D1000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597-4575-9B3B-0EA0C6D1000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597-4575-9B3B-0EA0C6D1000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597-4575-9B3B-0EA0C6D1000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597-4575-9B3B-0EA0C6D1000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597-4575-9B3B-0EA0C6D1000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597-4575-9B3B-0EA0C6D1000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597-4575-9B3B-0EA0C6D1000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597-4575-9B3B-0EA0C6D1000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597-4575-9B3B-0EA0C6D1000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597-4575-9B3B-0EA0C6D1000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597-4575-9B3B-0EA0C6D1000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597-4575-9B3B-0EA0C6D1000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597-4575-9B3B-0EA0C6D1000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597-4575-9B3B-0EA0C6D1000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597-4575-9B3B-0EA0C6D1000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597-4575-9B3B-0EA0C6D1000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597-4575-9B3B-0EA0C6D1000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597-4575-9B3B-0EA0C6D1000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597-4575-9B3B-0EA0C6D1000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597-4575-9B3B-0EA0C6D1000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597-4575-9B3B-0EA0C6D1000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597-4575-9B3B-0EA0C6D1000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597-4575-9B3B-0EA0C6D1000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597-4575-9B3B-0EA0C6D1000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597-4575-9B3B-0EA0C6D1000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597-4575-9B3B-0EA0C6D1000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597-4575-9B3B-0EA0C6D1000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597-4575-9B3B-0EA0C6D1000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597-4575-9B3B-0EA0C6D1000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597-4575-9B3B-0EA0C6D1000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597-4575-9B3B-0EA0C6D1000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597-4575-9B3B-0EA0C6D1000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597-4575-9B3B-0EA0C6D1000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597-4575-9B3B-0EA0C6D1000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597-4575-9B3B-0EA0C6D1000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597-4575-9B3B-0EA0C6D1000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597-4575-9B3B-0EA0C6D1000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597-4575-9B3B-0EA0C6D1000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597-4575-9B3B-0EA0C6D1000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597-4575-9B3B-0EA0C6D1000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597-4575-9B3B-0EA0C6D1000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597-4575-9B3B-0EA0C6D1000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597-4575-9B3B-0EA0C6D1000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597-4575-9B3B-0EA0C6D1000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597-4575-9B3B-0EA0C6D1000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597-4575-9B3B-0EA0C6D1000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597-4575-9B3B-0EA0C6D1000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597-4575-9B3B-0EA0C6D1000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597-4575-9B3B-0EA0C6D1000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597-4575-9B3B-0EA0C6D1000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100.92752129595337</c:v>
                </c:pt>
                <c:pt idx="2">
                  <c:v>102.49271348287468</c:v>
                </c:pt>
                <c:pt idx="3">
                  <c:v>101.9725930339286</c:v>
                </c:pt>
                <c:pt idx="4">
                  <c:v>101.8647042720729</c:v>
                </c:pt>
                <c:pt idx="5">
                  <c:v>102.54907328384407</c:v>
                </c:pt>
                <c:pt idx="6">
                  <c:v>104.201220592261</c:v>
                </c:pt>
                <c:pt idx="7">
                  <c:v>104.13036827104234</c:v>
                </c:pt>
                <c:pt idx="8">
                  <c:v>103.11267129353794</c:v>
                </c:pt>
                <c:pt idx="9">
                  <c:v>103.01444421184844</c:v>
                </c:pt>
                <c:pt idx="10">
                  <c:v>104.66015040015459</c:v>
                </c:pt>
                <c:pt idx="11">
                  <c:v>104.4025055957231</c:v>
                </c:pt>
                <c:pt idx="12">
                  <c:v>103.81797394566917</c:v>
                </c:pt>
                <c:pt idx="13">
                  <c:v>103.59897586190239</c:v>
                </c:pt>
                <c:pt idx="14">
                  <c:v>105.85658846073332</c:v>
                </c:pt>
                <c:pt idx="15">
                  <c:v>105.65691373729891</c:v>
                </c:pt>
                <c:pt idx="16">
                  <c:v>105.24146149015314</c:v>
                </c:pt>
                <c:pt idx="17">
                  <c:v>105.73098661857297</c:v>
                </c:pt>
                <c:pt idx="18">
                  <c:v>107.87426933543742</c:v>
                </c:pt>
                <c:pt idx="19">
                  <c:v>107.17218724336162</c:v>
                </c:pt>
                <c:pt idx="20">
                  <c:v>106.66172847458174</c:v>
                </c:pt>
                <c:pt idx="21">
                  <c:v>106.80504339704675</c:v>
                </c:pt>
                <c:pt idx="22">
                  <c:v>108.82111399172317</c:v>
                </c:pt>
                <c:pt idx="23">
                  <c:v>108.98053171446516</c:v>
                </c:pt>
                <c:pt idx="24">
                  <c:v>108.06750293876104</c:v>
                </c:pt>
              </c:numCache>
            </c:numRef>
          </c:val>
          <c:smooth val="0"/>
          <c:extLst>
            <c:ext xmlns:c16="http://schemas.microsoft.com/office/drawing/2014/chart" uri="{C3380CC4-5D6E-409C-BE32-E72D297353CC}">
              <c16:uniqueId val="{00000000-3CC5-40E6-A67D-FF0FB361584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99.687890137328338</c:v>
                </c:pt>
                <c:pt idx="2">
                  <c:v>105.49313358302122</c:v>
                </c:pt>
                <c:pt idx="3">
                  <c:v>105.68039950062422</c:v>
                </c:pt>
                <c:pt idx="4">
                  <c:v>104.80649188514357</c:v>
                </c:pt>
                <c:pt idx="5">
                  <c:v>104.55680399500625</c:v>
                </c:pt>
                <c:pt idx="6">
                  <c:v>111.21514773200167</c:v>
                </c:pt>
                <c:pt idx="7">
                  <c:v>111.81856013316687</c:v>
                </c:pt>
                <c:pt idx="8">
                  <c:v>109.42571785268413</c:v>
                </c:pt>
                <c:pt idx="9">
                  <c:v>111.6729088639201</c:v>
                </c:pt>
                <c:pt idx="10">
                  <c:v>115.70952975447358</c:v>
                </c:pt>
                <c:pt idx="11">
                  <c:v>115.73033707865167</c:v>
                </c:pt>
                <c:pt idx="12">
                  <c:v>113.58718268830627</c:v>
                </c:pt>
                <c:pt idx="13">
                  <c:v>114.10736579275904</c:v>
                </c:pt>
                <c:pt idx="14">
                  <c:v>122.67998335414066</c:v>
                </c:pt>
                <c:pt idx="15">
                  <c:v>124.42779858510195</c:v>
                </c:pt>
                <c:pt idx="16">
                  <c:v>123.51227632126509</c:v>
                </c:pt>
                <c:pt idx="17">
                  <c:v>125.23928422804826</c:v>
                </c:pt>
                <c:pt idx="18">
                  <c:v>129.33832709113608</c:v>
                </c:pt>
                <c:pt idx="19">
                  <c:v>130.52434456928839</c:v>
                </c:pt>
                <c:pt idx="20">
                  <c:v>131.50228880565959</c:v>
                </c:pt>
                <c:pt idx="21">
                  <c:v>125.88431127756969</c:v>
                </c:pt>
                <c:pt idx="22">
                  <c:v>130.42030794839783</c:v>
                </c:pt>
                <c:pt idx="23">
                  <c:v>132.23054515189347</c:v>
                </c:pt>
                <c:pt idx="24">
                  <c:v>126.96629213483146</c:v>
                </c:pt>
              </c:numCache>
            </c:numRef>
          </c:val>
          <c:smooth val="0"/>
          <c:extLst>
            <c:ext xmlns:c16="http://schemas.microsoft.com/office/drawing/2014/chart" uri="{C3380CC4-5D6E-409C-BE32-E72D297353CC}">
              <c16:uniqueId val="{00000001-3CC5-40E6-A67D-FF0FB361584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99.771674603692347</c:v>
                </c:pt>
                <c:pt idx="2">
                  <c:v>99.073651249266092</c:v>
                </c:pt>
                <c:pt idx="3">
                  <c:v>100.07175941026811</c:v>
                </c:pt>
                <c:pt idx="4">
                  <c:v>97.494944223367469</c:v>
                </c:pt>
                <c:pt idx="5">
                  <c:v>98.088590253767364</c:v>
                </c:pt>
                <c:pt idx="6">
                  <c:v>97.077434927262047</c:v>
                </c:pt>
                <c:pt idx="7">
                  <c:v>97.971165764237725</c:v>
                </c:pt>
                <c:pt idx="8">
                  <c:v>95.779241959684256</c:v>
                </c:pt>
                <c:pt idx="9">
                  <c:v>95.250831756800835</c:v>
                </c:pt>
                <c:pt idx="10">
                  <c:v>93.783025637680211</c:v>
                </c:pt>
                <c:pt idx="11">
                  <c:v>94.050492530497749</c:v>
                </c:pt>
                <c:pt idx="12">
                  <c:v>91.773762150172871</c:v>
                </c:pt>
                <c:pt idx="13">
                  <c:v>91.12792745775981</c:v>
                </c:pt>
                <c:pt idx="14">
                  <c:v>95.152978015526131</c:v>
                </c:pt>
                <c:pt idx="15">
                  <c:v>95.811859873442501</c:v>
                </c:pt>
                <c:pt idx="16">
                  <c:v>94.709374388414119</c:v>
                </c:pt>
                <c:pt idx="17">
                  <c:v>95.550916563376603</c:v>
                </c:pt>
                <c:pt idx="18">
                  <c:v>93.965685954726339</c:v>
                </c:pt>
                <c:pt idx="19">
                  <c:v>94.63109139539435</c:v>
                </c:pt>
                <c:pt idx="20">
                  <c:v>93.783025637680211</c:v>
                </c:pt>
                <c:pt idx="21">
                  <c:v>87.579098440863717</c:v>
                </c:pt>
                <c:pt idx="22">
                  <c:v>84.754387109400483</c:v>
                </c:pt>
                <c:pt idx="23">
                  <c:v>85.902537673690389</c:v>
                </c:pt>
                <c:pt idx="24">
                  <c:v>82.255854915519606</c:v>
                </c:pt>
              </c:numCache>
            </c:numRef>
          </c:val>
          <c:smooth val="0"/>
          <c:extLst>
            <c:ext xmlns:c16="http://schemas.microsoft.com/office/drawing/2014/chart" uri="{C3380CC4-5D6E-409C-BE32-E72D297353CC}">
              <c16:uniqueId val="{00000002-3CC5-40E6-A67D-FF0FB361584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CC5-40E6-A67D-FF0FB3615845}"/>
                </c:ext>
              </c:extLst>
            </c:dLbl>
            <c:dLbl>
              <c:idx val="1"/>
              <c:delete val="1"/>
              <c:extLst>
                <c:ext xmlns:c15="http://schemas.microsoft.com/office/drawing/2012/chart" uri="{CE6537A1-D6FC-4f65-9D91-7224C49458BB}"/>
                <c:ext xmlns:c16="http://schemas.microsoft.com/office/drawing/2014/chart" uri="{C3380CC4-5D6E-409C-BE32-E72D297353CC}">
                  <c16:uniqueId val="{00000004-3CC5-40E6-A67D-FF0FB3615845}"/>
                </c:ext>
              </c:extLst>
            </c:dLbl>
            <c:dLbl>
              <c:idx val="2"/>
              <c:delete val="1"/>
              <c:extLst>
                <c:ext xmlns:c15="http://schemas.microsoft.com/office/drawing/2012/chart" uri="{CE6537A1-D6FC-4f65-9D91-7224C49458BB}"/>
                <c:ext xmlns:c16="http://schemas.microsoft.com/office/drawing/2014/chart" uri="{C3380CC4-5D6E-409C-BE32-E72D297353CC}">
                  <c16:uniqueId val="{00000005-3CC5-40E6-A67D-FF0FB3615845}"/>
                </c:ext>
              </c:extLst>
            </c:dLbl>
            <c:dLbl>
              <c:idx val="3"/>
              <c:delete val="1"/>
              <c:extLst>
                <c:ext xmlns:c15="http://schemas.microsoft.com/office/drawing/2012/chart" uri="{CE6537A1-D6FC-4f65-9D91-7224C49458BB}"/>
                <c:ext xmlns:c16="http://schemas.microsoft.com/office/drawing/2014/chart" uri="{C3380CC4-5D6E-409C-BE32-E72D297353CC}">
                  <c16:uniqueId val="{00000006-3CC5-40E6-A67D-FF0FB3615845}"/>
                </c:ext>
              </c:extLst>
            </c:dLbl>
            <c:dLbl>
              <c:idx val="4"/>
              <c:delete val="1"/>
              <c:extLst>
                <c:ext xmlns:c15="http://schemas.microsoft.com/office/drawing/2012/chart" uri="{CE6537A1-D6FC-4f65-9D91-7224C49458BB}"/>
                <c:ext xmlns:c16="http://schemas.microsoft.com/office/drawing/2014/chart" uri="{C3380CC4-5D6E-409C-BE32-E72D297353CC}">
                  <c16:uniqueId val="{00000007-3CC5-40E6-A67D-FF0FB3615845}"/>
                </c:ext>
              </c:extLst>
            </c:dLbl>
            <c:dLbl>
              <c:idx val="5"/>
              <c:delete val="1"/>
              <c:extLst>
                <c:ext xmlns:c15="http://schemas.microsoft.com/office/drawing/2012/chart" uri="{CE6537A1-D6FC-4f65-9D91-7224C49458BB}"/>
                <c:ext xmlns:c16="http://schemas.microsoft.com/office/drawing/2014/chart" uri="{C3380CC4-5D6E-409C-BE32-E72D297353CC}">
                  <c16:uniqueId val="{00000008-3CC5-40E6-A67D-FF0FB3615845}"/>
                </c:ext>
              </c:extLst>
            </c:dLbl>
            <c:dLbl>
              <c:idx val="6"/>
              <c:delete val="1"/>
              <c:extLst>
                <c:ext xmlns:c15="http://schemas.microsoft.com/office/drawing/2012/chart" uri="{CE6537A1-D6FC-4f65-9D91-7224C49458BB}"/>
                <c:ext xmlns:c16="http://schemas.microsoft.com/office/drawing/2014/chart" uri="{C3380CC4-5D6E-409C-BE32-E72D297353CC}">
                  <c16:uniqueId val="{00000009-3CC5-40E6-A67D-FF0FB3615845}"/>
                </c:ext>
              </c:extLst>
            </c:dLbl>
            <c:dLbl>
              <c:idx val="7"/>
              <c:delete val="1"/>
              <c:extLst>
                <c:ext xmlns:c15="http://schemas.microsoft.com/office/drawing/2012/chart" uri="{CE6537A1-D6FC-4f65-9D91-7224C49458BB}"/>
                <c:ext xmlns:c16="http://schemas.microsoft.com/office/drawing/2014/chart" uri="{C3380CC4-5D6E-409C-BE32-E72D297353CC}">
                  <c16:uniqueId val="{0000000A-3CC5-40E6-A67D-FF0FB3615845}"/>
                </c:ext>
              </c:extLst>
            </c:dLbl>
            <c:dLbl>
              <c:idx val="8"/>
              <c:delete val="1"/>
              <c:extLst>
                <c:ext xmlns:c15="http://schemas.microsoft.com/office/drawing/2012/chart" uri="{CE6537A1-D6FC-4f65-9D91-7224C49458BB}"/>
                <c:ext xmlns:c16="http://schemas.microsoft.com/office/drawing/2014/chart" uri="{C3380CC4-5D6E-409C-BE32-E72D297353CC}">
                  <c16:uniqueId val="{0000000B-3CC5-40E6-A67D-FF0FB3615845}"/>
                </c:ext>
              </c:extLst>
            </c:dLbl>
            <c:dLbl>
              <c:idx val="9"/>
              <c:delete val="1"/>
              <c:extLst>
                <c:ext xmlns:c15="http://schemas.microsoft.com/office/drawing/2012/chart" uri="{CE6537A1-D6FC-4f65-9D91-7224C49458BB}"/>
                <c:ext xmlns:c16="http://schemas.microsoft.com/office/drawing/2014/chart" uri="{C3380CC4-5D6E-409C-BE32-E72D297353CC}">
                  <c16:uniqueId val="{0000000C-3CC5-40E6-A67D-FF0FB3615845}"/>
                </c:ext>
              </c:extLst>
            </c:dLbl>
            <c:dLbl>
              <c:idx val="10"/>
              <c:delete val="1"/>
              <c:extLst>
                <c:ext xmlns:c15="http://schemas.microsoft.com/office/drawing/2012/chart" uri="{CE6537A1-D6FC-4f65-9D91-7224C49458BB}"/>
                <c:ext xmlns:c16="http://schemas.microsoft.com/office/drawing/2014/chart" uri="{C3380CC4-5D6E-409C-BE32-E72D297353CC}">
                  <c16:uniqueId val="{0000000D-3CC5-40E6-A67D-FF0FB3615845}"/>
                </c:ext>
              </c:extLst>
            </c:dLbl>
            <c:dLbl>
              <c:idx val="11"/>
              <c:delete val="1"/>
              <c:extLst>
                <c:ext xmlns:c15="http://schemas.microsoft.com/office/drawing/2012/chart" uri="{CE6537A1-D6FC-4f65-9D91-7224C49458BB}"/>
                <c:ext xmlns:c16="http://schemas.microsoft.com/office/drawing/2014/chart" uri="{C3380CC4-5D6E-409C-BE32-E72D297353CC}">
                  <c16:uniqueId val="{0000000E-3CC5-40E6-A67D-FF0FB3615845}"/>
                </c:ext>
              </c:extLst>
            </c:dLbl>
            <c:dLbl>
              <c:idx val="12"/>
              <c:delete val="1"/>
              <c:extLst>
                <c:ext xmlns:c15="http://schemas.microsoft.com/office/drawing/2012/chart" uri="{CE6537A1-D6FC-4f65-9D91-7224C49458BB}"/>
                <c:ext xmlns:c16="http://schemas.microsoft.com/office/drawing/2014/chart" uri="{C3380CC4-5D6E-409C-BE32-E72D297353CC}">
                  <c16:uniqueId val="{0000000F-3CC5-40E6-A67D-FF0FB361584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CC5-40E6-A67D-FF0FB3615845}"/>
                </c:ext>
              </c:extLst>
            </c:dLbl>
            <c:dLbl>
              <c:idx val="14"/>
              <c:delete val="1"/>
              <c:extLst>
                <c:ext xmlns:c15="http://schemas.microsoft.com/office/drawing/2012/chart" uri="{CE6537A1-D6FC-4f65-9D91-7224C49458BB}"/>
                <c:ext xmlns:c16="http://schemas.microsoft.com/office/drawing/2014/chart" uri="{C3380CC4-5D6E-409C-BE32-E72D297353CC}">
                  <c16:uniqueId val="{00000011-3CC5-40E6-A67D-FF0FB3615845}"/>
                </c:ext>
              </c:extLst>
            </c:dLbl>
            <c:dLbl>
              <c:idx val="15"/>
              <c:delete val="1"/>
              <c:extLst>
                <c:ext xmlns:c15="http://schemas.microsoft.com/office/drawing/2012/chart" uri="{CE6537A1-D6FC-4f65-9D91-7224C49458BB}"/>
                <c:ext xmlns:c16="http://schemas.microsoft.com/office/drawing/2014/chart" uri="{C3380CC4-5D6E-409C-BE32-E72D297353CC}">
                  <c16:uniqueId val="{00000012-3CC5-40E6-A67D-FF0FB3615845}"/>
                </c:ext>
              </c:extLst>
            </c:dLbl>
            <c:dLbl>
              <c:idx val="16"/>
              <c:delete val="1"/>
              <c:extLst>
                <c:ext xmlns:c15="http://schemas.microsoft.com/office/drawing/2012/chart" uri="{CE6537A1-D6FC-4f65-9D91-7224C49458BB}"/>
                <c:ext xmlns:c16="http://schemas.microsoft.com/office/drawing/2014/chart" uri="{C3380CC4-5D6E-409C-BE32-E72D297353CC}">
                  <c16:uniqueId val="{00000013-3CC5-40E6-A67D-FF0FB3615845}"/>
                </c:ext>
              </c:extLst>
            </c:dLbl>
            <c:dLbl>
              <c:idx val="17"/>
              <c:delete val="1"/>
              <c:extLst>
                <c:ext xmlns:c15="http://schemas.microsoft.com/office/drawing/2012/chart" uri="{CE6537A1-D6FC-4f65-9D91-7224C49458BB}"/>
                <c:ext xmlns:c16="http://schemas.microsoft.com/office/drawing/2014/chart" uri="{C3380CC4-5D6E-409C-BE32-E72D297353CC}">
                  <c16:uniqueId val="{00000014-3CC5-40E6-A67D-FF0FB3615845}"/>
                </c:ext>
              </c:extLst>
            </c:dLbl>
            <c:dLbl>
              <c:idx val="18"/>
              <c:delete val="1"/>
              <c:extLst>
                <c:ext xmlns:c15="http://schemas.microsoft.com/office/drawing/2012/chart" uri="{CE6537A1-D6FC-4f65-9D91-7224C49458BB}"/>
                <c:ext xmlns:c16="http://schemas.microsoft.com/office/drawing/2014/chart" uri="{C3380CC4-5D6E-409C-BE32-E72D297353CC}">
                  <c16:uniqueId val="{00000015-3CC5-40E6-A67D-FF0FB3615845}"/>
                </c:ext>
              </c:extLst>
            </c:dLbl>
            <c:dLbl>
              <c:idx val="19"/>
              <c:delete val="1"/>
              <c:extLst>
                <c:ext xmlns:c15="http://schemas.microsoft.com/office/drawing/2012/chart" uri="{CE6537A1-D6FC-4f65-9D91-7224C49458BB}"/>
                <c:ext xmlns:c16="http://schemas.microsoft.com/office/drawing/2014/chart" uri="{C3380CC4-5D6E-409C-BE32-E72D297353CC}">
                  <c16:uniqueId val="{00000016-3CC5-40E6-A67D-FF0FB3615845}"/>
                </c:ext>
              </c:extLst>
            </c:dLbl>
            <c:dLbl>
              <c:idx val="20"/>
              <c:delete val="1"/>
              <c:extLst>
                <c:ext xmlns:c15="http://schemas.microsoft.com/office/drawing/2012/chart" uri="{CE6537A1-D6FC-4f65-9D91-7224C49458BB}"/>
                <c:ext xmlns:c16="http://schemas.microsoft.com/office/drawing/2014/chart" uri="{C3380CC4-5D6E-409C-BE32-E72D297353CC}">
                  <c16:uniqueId val="{00000017-3CC5-40E6-A67D-FF0FB3615845}"/>
                </c:ext>
              </c:extLst>
            </c:dLbl>
            <c:dLbl>
              <c:idx val="21"/>
              <c:delete val="1"/>
              <c:extLst>
                <c:ext xmlns:c15="http://schemas.microsoft.com/office/drawing/2012/chart" uri="{CE6537A1-D6FC-4f65-9D91-7224C49458BB}"/>
                <c:ext xmlns:c16="http://schemas.microsoft.com/office/drawing/2014/chart" uri="{C3380CC4-5D6E-409C-BE32-E72D297353CC}">
                  <c16:uniqueId val="{00000018-3CC5-40E6-A67D-FF0FB3615845}"/>
                </c:ext>
              </c:extLst>
            </c:dLbl>
            <c:dLbl>
              <c:idx val="22"/>
              <c:delete val="1"/>
              <c:extLst>
                <c:ext xmlns:c15="http://schemas.microsoft.com/office/drawing/2012/chart" uri="{CE6537A1-D6FC-4f65-9D91-7224C49458BB}"/>
                <c:ext xmlns:c16="http://schemas.microsoft.com/office/drawing/2014/chart" uri="{C3380CC4-5D6E-409C-BE32-E72D297353CC}">
                  <c16:uniqueId val="{00000019-3CC5-40E6-A67D-FF0FB3615845}"/>
                </c:ext>
              </c:extLst>
            </c:dLbl>
            <c:dLbl>
              <c:idx val="23"/>
              <c:delete val="1"/>
              <c:extLst>
                <c:ext xmlns:c15="http://schemas.microsoft.com/office/drawing/2012/chart" uri="{CE6537A1-D6FC-4f65-9D91-7224C49458BB}"/>
                <c:ext xmlns:c16="http://schemas.microsoft.com/office/drawing/2014/chart" uri="{C3380CC4-5D6E-409C-BE32-E72D297353CC}">
                  <c16:uniqueId val="{0000001A-3CC5-40E6-A67D-FF0FB3615845}"/>
                </c:ext>
              </c:extLst>
            </c:dLbl>
            <c:dLbl>
              <c:idx val="24"/>
              <c:delete val="1"/>
              <c:extLst>
                <c:ext xmlns:c15="http://schemas.microsoft.com/office/drawing/2012/chart" uri="{CE6537A1-D6FC-4f65-9D91-7224C49458BB}"/>
                <c:ext xmlns:c16="http://schemas.microsoft.com/office/drawing/2014/chart" uri="{C3380CC4-5D6E-409C-BE32-E72D297353CC}">
                  <c16:uniqueId val="{0000001B-3CC5-40E6-A67D-FF0FB361584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CC5-40E6-A67D-FF0FB361584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Oberhausen, Stadt (05119)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67111</v>
      </c>
      <c r="F11" s="238">
        <v>67678</v>
      </c>
      <c r="G11" s="238">
        <v>67579</v>
      </c>
      <c r="H11" s="238">
        <v>66327</v>
      </c>
      <c r="I11" s="265">
        <v>66238</v>
      </c>
      <c r="J11" s="263">
        <v>873</v>
      </c>
      <c r="K11" s="266">
        <v>1.317974576527069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18.038771587370178</v>
      </c>
      <c r="E13" s="115">
        <v>12106</v>
      </c>
      <c r="F13" s="114">
        <v>12076</v>
      </c>
      <c r="G13" s="114">
        <v>12082</v>
      </c>
      <c r="H13" s="114">
        <v>12101</v>
      </c>
      <c r="I13" s="140">
        <v>12126</v>
      </c>
      <c r="J13" s="115">
        <v>-20</v>
      </c>
      <c r="K13" s="116">
        <v>-0.16493485073396008</v>
      </c>
    </row>
    <row r="14" spans="1:255" ht="14.1" customHeight="1" x14ac:dyDescent="0.2">
      <c r="A14" s="306" t="s">
        <v>230</v>
      </c>
      <c r="B14" s="307"/>
      <c r="C14" s="308"/>
      <c r="D14" s="113">
        <v>60.356722444904712</v>
      </c>
      <c r="E14" s="115">
        <v>40506</v>
      </c>
      <c r="F14" s="114">
        <v>41064</v>
      </c>
      <c r="G14" s="114">
        <v>40934</v>
      </c>
      <c r="H14" s="114">
        <v>40016</v>
      </c>
      <c r="I14" s="140">
        <v>39989</v>
      </c>
      <c r="J14" s="115">
        <v>517</v>
      </c>
      <c r="K14" s="116">
        <v>1.2928555352721998</v>
      </c>
    </row>
    <row r="15" spans="1:255" ht="14.1" customHeight="1" x14ac:dyDescent="0.2">
      <c r="A15" s="306" t="s">
        <v>231</v>
      </c>
      <c r="B15" s="307"/>
      <c r="C15" s="308"/>
      <c r="D15" s="113">
        <v>10.642070599454636</v>
      </c>
      <c r="E15" s="115">
        <v>7142</v>
      </c>
      <c r="F15" s="114">
        <v>7149</v>
      </c>
      <c r="G15" s="114">
        <v>7205</v>
      </c>
      <c r="H15" s="114">
        <v>7070</v>
      </c>
      <c r="I15" s="140">
        <v>7046</v>
      </c>
      <c r="J15" s="115">
        <v>96</v>
      </c>
      <c r="K15" s="116">
        <v>1.3624751632131706</v>
      </c>
    </row>
    <row r="16" spans="1:255" ht="14.1" customHeight="1" x14ac:dyDescent="0.2">
      <c r="A16" s="306" t="s">
        <v>232</v>
      </c>
      <c r="B16" s="307"/>
      <c r="C16" s="308"/>
      <c r="D16" s="113">
        <v>10.72104424013947</v>
      </c>
      <c r="E16" s="115">
        <v>7195</v>
      </c>
      <c r="F16" s="114">
        <v>7242</v>
      </c>
      <c r="G16" s="114">
        <v>7193</v>
      </c>
      <c r="H16" s="114">
        <v>7016</v>
      </c>
      <c r="I16" s="140">
        <v>6945</v>
      </c>
      <c r="J16" s="115">
        <v>250</v>
      </c>
      <c r="K16" s="116">
        <v>3.599712023038157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0.11473528929683659</v>
      </c>
      <c r="E18" s="115">
        <v>77</v>
      </c>
      <c r="F18" s="114">
        <v>74</v>
      </c>
      <c r="G18" s="114">
        <v>80</v>
      </c>
      <c r="H18" s="114">
        <v>73</v>
      </c>
      <c r="I18" s="140">
        <v>75</v>
      </c>
      <c r="J18" s="115">
        <v>2</v>
      </c>
      <c r="K18" s="116">
        <v>2.6666666666666665</v>
      </c>
    </row>
    <row r="19" spans="1:255" ht="14.1" customHeight="1" x14ac:dyDescent="0.2">
      <c r="A19" s="306" t="s">
        <v>235</v>
      </c>
      <c r="B19" s="307" t="s">
        <v>236</v>
      </c>
      <c r="C19" s="308"/>
      <c r="D19" s="113">
        <v>3.1291442535500889E-2</v>
      </c>
      <c r="E19" s="115">
        <v>21</v>
      </c>
      <c r="F19" s="114">
        <v>18</v>
      </c>
      <c r="G19" s="114">
        <v>21</v>
      </c>
      <c r="H19" s="114">
        <v>16</v>
      </c>
      <c r="I19" s="140">
        <v>16</v>
      </c>
      <c r="J19" s="115">
        <v>5</v>
      </c>
      <c r="K19" s="116">
        <v>31.25</v>
      </c>
    </row>
    <row r="20" spans="1:255" ht="14.1" customHeight="1" x14ac:dyDescent="0.2">
      <c r="A20" s="306">
        <v>12</v>
      </c>
      <c r="B20" s="307" t="s">
        <v>237</v>
      </c>
      <c r="C20" s="308"/>
      <c r="D20" s="113">
        <v>0.85231929191935751</v>
      </c>
      <c r="E20" s="115">
        <v>572</v>
      </c>
      <c r="F20" s="114">
        <v>554</v>
      </c>
      <c r="G20" s="114">
        <v>573</v>
      </c>
      <c r="H20" s="114">
        <v>575</v>
      </c>
      <c r="I20" s="140">
        <v>573</v>
      </c>
      <c r="J20" s="115">
        <v>-1</v>
      </c>
      <c r="K20" s="116">
        <v>-0.17452006980802792</v>
      </c>
    </row>
    <row r="21" spans="1:255" ht="14.1" customHeight="1" x14ac:dyDescent="0.2">
      <c r="A21" s="306">
        <v>21</v>
      </c>
      <c r="B21" s="307" t="s">
        <v>238</v>
      </c>
      <c r="C21" s="308"/>
      <c r="D21" s="113">
        <v>0.31887470012367569</v>
      </c>
      <c r="E21" s="115">
        <v>214</v>
      </c>
      <c r="F21" s="114">
        <v>204</v>
      </c>
      <c r="G21" s="114">
        <v>211</v>
      </c>
      <c r="H21" s="114">
        <v>215</v>
      </c>
      <c r="I21" s="140">
        <v>212</v>
      </c>
      <c r="J21" s="115">
        <v>2</v>
      </c>
      <c r="K21" s="116">
        <v>0.94339622641509435</v>
      </c>
    </row>
    <row r="22" spans="1:255" ht="14.1" customHeight="1" x14ac:dyDescent="0.2">
      <c r="A22" s="306">
        <v>22</v>
      </c>
      <c r="B22" s="307" t="s">
        <v>239</v>
      </c>
      <c r="C22" s="308"/>
      <c r="D22" s="113">
        <v>0.95215389429452701</v>
      </c>
      <c r="E22" s="115">
        <v>639</v>
      </c>
      <c r="F22" s="114">
        <v>633</v>
      </c>
      <c r="G22" s="114">
        <v>621</v>
      </c>
      <c r="H22" s="114">
        <v>600</v>
      </c>
      <c r="I22" s="140">
        <v>614</v>
      </c>
      <c r="J22" s="115">
        <v>25</v>
      </c>
      <c r="K22" s="116">
        <v>4.0716612377850163</v>
      </c>
    </row>
    <row r="23" spans="1:255" ht="14.1" customHeight="1" x14ac:dyDescent="0.2">
      <c r="A23" s="306">
        <v>23</v>
      </c>
      <c r="B23" s="307" t="s">
        <v>240</v>
      </c>
      <c r="C23" s="308"/>
      <c r="D23" s="113">
        <v>0.58112678994501643</v>
      </c>
      <c r="E23" s="115">
        <v>390</v>
      </c>
      <c r="F23" s="114">
        <v>384</v>
      </c>
      <c r="G23" s="114">
        <v>386</v>
      </c>
      <c r="H23" s="114">
        <v>389</v>
      </c>
      <c r="I23" s="140">
        <v>390</v>
      </c>
      <c r="J23" s="115">
        <v>0</v>
      </c>
      <c r="K23" s="116">
        <v>0</v>
      </c>
    </row>
    <row r="24" spans="1:255" ht="14.1" customHeight="1" x14ac:dyDescent="0.2">
      <c r="A24" s="306">
        <v>24</v>
      </c>
      <c r="B24" s="307" t="s">
        <v>241</v>
      </c>
      <c r="C24" s="308"/>
      <c r="D24" s="113">
        <v>4.1975235058336189</v>
      </c>
      <c r="E24" s="115">
        <v>2817</v>
      </c>
      <c r="F24" s="114">
        <v>2943</v>
      </c>
      <c r="G24" s="114">
        <v>3034</v>
      </c>
      <c r="H24" s="114">
        <v>2844</v>
      </c>
      <c r="I24" s="140">
        <v>2882</v>
      </c>
      <c r="J24" s="115">
        <v>-65</v>
      </c>
      <c r="K24" s="116">
        <v>-2.255378209576683</v>
      </c>
    </row>
    <row r="25" spans="1:255" ht="14.1" customHeight="1" x14ac:dyDescent="0.2">
      <c r="A25" s="306">
        <v>25</v>
      </c>
      <c r="B25" s="307" t="s">
        <v>242</v>
      </c>
      <c r="C25" s="308"/>
      <c r="D25" s="113">
        <v>4.8486835243104709</v>
      </c>
      <c r="E25" s="115">
        <v>3254</v>
      </c>
      <c r="F25" s="114">
        <v>3332</v>
      </c>
      <c r="G25" s="114">
        <v>3312</v>
      </c>
      <c r="H25" s="114">
        <v>3268</v>
      </c>
      <c r="I25" s="140">
        <v>3294</v>
      </c>
      <c r="J25" s="115">
        <v>-40</v>
      </c>
      <c r="K25" s="116">
        <v>-1.2143290831815421</v>
      </c>
    </row>
    <row r="26" spans="1:255" ht="14.1" customHeight="1" x14ac:dyDescent="0.2">
      <c r="A26" s="306">
        <v>26</v>
      </c>
      <c r="B26" s="307" t="s">
        <v>243</v>
      </c>
      <c r="C26" s="308"/>
      <c r="D26" s="113">
        <v>3.1082832918597547</v>
      </c>
      <c r="E26" s="115">
        <v>2086</v>
      </c>
      <c r="F26" s="114">
        <v>2103</v>
      </c>
      <c r="G26" s="114">
        <v>2146</v>
      </c>
      <c r="H26" s="114">
        <v>2120</v>
      </c>
      <c r="I26" s="140">
        <v>2141</v>
      </c>
      <c r="J26" s="115">
        <v>-55</v>
      </c>
      <c r="K26" s="116">
        <v>-2.5688930406352171</v>
      </c>
    </row>
    <row r="27" spans="1:255" ht="14.1" customHeight="1" x14ac:dyDescent="0.2">
      <c r="A27" s="306">
        <v>27</v>
      </c>
      <c r="B27" s="307" t="s">
        <v>244</v>
      </c>
      <c r="C27" s="308"/>
      <c r="D27" s="113">
        <v>2.2500037251717302</v>
      </c>
      <c r="E27" s="115">
        <v>1510</v>
      </c>
      <c r="F27" s="114">
        <v>1530</v>
      </c>
      <c r="G27" s="114">
        <v>1540</v>
      </c>
      <c r="H27" s="114">
        <v>1512</v>
      </c>
      <c r="I27" s="140">
        <v>1512</v>
      </c>
      <c r="J27" s="115">
        <v>-2</v>
      </c>
      <c r="K27" s="116">
        <v>-0.13227513227513227</v>
      </c>
    </row>
    <row r="28" spans="1:255" ht="14.1" customHeight="1" x14ac:dyDescent="0.2">
      <c r="A28" s="306">
        <v>28</v>
      </c>
      <c r="B28" s="307" t="s">
        <v>245</v>
      </c>
      <c r="C28" s="308"/>
      <c r="D28" s="113">
        <v>0.22798050990150645</v>
      </c>
      <c r="E28" s="115">
        <v>153</v>
      </c>
      <c r="F28" s="114">
        <v>167</v>
      </c>
      <c r="G28" s="114">
        <v>179</v>
      </c>
      <c r="H28" s="114">
        <v>186</v>
      </c>
      <c r="I28" s="140">
        <v>169</v>
      </c>
      <c r="J28" s="115">
        <v>-16</v>
      </c>
      <c r="K28" s="116">
        <v>-9.4674556213017755</v>
      </c>
    </row>
    <row r="29" spans="1:255" ht="14.1" customHeight="1" x14ac:dyDescent="0.2">
      <c r="A29" s="306">
        <v>29</v>
      </c>
      <c r="B29" s="307" t="s">
        <v>246</v>
      </c>
      <c r="C29" s="308"/>
      <c r="D29" s="113">
        <v>1.7567909880645498</v>
      </c>
      <c r="E29" s="115">
        <v>1179</v>
      </c>
      <c r="F29" s="114">
        <v>1197</v>
      </c>
      <c r="G29" s="114">
        <v>1203</v>
      </c>
      <c r="H29" s="114">
        <v>1191</v>
      </c>
      <c r="I29" s="140">
        <v>1217</v>
      </c>
      <c r="J29" s="115">
        <v>-38</v>
      </c>
      <c r="K29" s="116">
        <v>-3.122432210353328</v>
      </c>
    </row>
    <row r="30" spans="1:255" ht="14.1" customHeight="1" x14ac:dyDescent="0.2">
      <c r="A30" s="306" t="s">
        <v>247</v>
      </c>
      <c r="B30" s="307" t="s">
        <v>248</v>
      </c>
      <c r="C30" s="308"/>
      <c r="D30" s="113">
        <v>0.46937163803251331</v>
      </c>
      <c r="E30" s="115">
        <v>315</v>
      </c>
      <c r="F30" s="114">
        <v>308</v>
      </c>
      <c r="G30" s="114">
        <v>314</v>
      </c>
      <c r="H30" s="114">
        <v>307</v>
      </c>
      <c r="I30" s="140">
        <v>317</v>
      </c>
      <c r="J30" s="115">
        <v>-2</v>
      </c>
      <c r="K30" s="116">
        <v>-0.63091482649842268</v>
      </c>
    </row>
    <row r="31" spans="1:255" ht="14.1" customHeight="1" x14ac:dyDescent="0.2">
      <c r="A31" s="306" t="s">
        <v>249</v>
      </c>
      <c r="B31" s="307" t="s">
        <v>250</v>
      </c>
      <c r="C31" s="308"/>
      <c r="D31" s="113">
        <v>1.1562933051213662</v>
      </c>
      <c r="E31" s="115">
        <v>776</v>
      </c>
      <c r="F31" s="114">
        <v>802</v>
      </c>
      <c r="G31" s="114">
        <v>803</v>
      </c>
      <c r="H31" s="114">
        <v>798</v>
      </c>
      <c r="I31" s="140">
        <v>814</v>
      </c>
      <c r="J31" s="115">
        <v>-38</v>
      </c>
      <c r="K31" s="116">
        <v>-4.6683046683046685</v>
      </c>
    </row>
    <row r="32" spans="1:255" ht="14.1" customHeight="1" x14ac:dyDescent="0.2">
      <c r="A32" s="306">
        <v>31</v>
      </c>
      <c r="B32" s="307" t="s">
        <v>251</v>
      </c>
      <c r="C32" s="308"/>
      <c r="D32" s="113">
        <v>0.76142510169718824</v>
      </c>
      <c r="E32" s="115">
        <v>511</v>
      </c>
      <c r="F32" s="114">
        <v>518</v>
      </c>
      <c r="G32" s="114">
        <v>520</v>
      </c>
      <c r="H32" s="114">
        <v>509</v>
      </c>
      <c r="I32" s="140">
        <v>502</v>
      </c>
      <c r="J32" s="115">
        <v>9</v>
      </c>
      <c r="K32" s="116">
        <v>1.7928286852589641</v>
      </c>
    </row>
    <row r="33" spans="1:11" ht="14.1" customHeight="1" x14ac:dyDescent="0.2">
      <c r="A33" s="306">
        <v>32</v>
      </c>
      <c r="B33" s="307" t="s">
        <v>252</v>
      </c>
      <c r="C33" s="308"/>
      <c r="D33" s="113">
        <v>2.9205346366467495</v>
      </c>
      <c r="E33" s="115">
        <v>1960</v>
      </c>
      <c r="F33" s="114">
        <v>1875</v>
      </c>
      <c r="G33" s="114">
        <v>1989</v>
      </c>
      <c r="H33" s="114">
        <v>1965</v>
      </c>
      <c r="I33" s="140">
        <v>1846</v>
      </c>
      <c r="J33" s="115">
        <v>114</v>
      </c>
      <c r="K33" s="116">
        <v>6.1755146262188516</v>
      </c>
    </row>
    <row r="34" spans="1:11" ht="14.1" customHeight="1" x14ac:dyDescent="0.2">
      <c r="A34" s="306">
        <v>33</v>
      </c>
      <c r="B34" s="307" t="s">
        <v>253</v>
      </c>
      <c r="C34" s="308"/>
      <c r="D34" s="113">
        <v>1.4468567000938743</v>
      </c>
      <c r="E34" s="115">
        <v>971</v>
      </c>
      <c r="F34" s="114">
        <v>965</v>
      </c>
      <c r="G34" s="114">
        <v>869</v>
      </c>
      <c r="H34" s="114">
        <v>865</v>
      </c>
      <c r="I34" s="140">
        <v>837</v>
      </c>
      <c r="J34" s="115">
        <v>134</v>
      </c>
      <c r="K34" s="116">
        <v>16.009557945041816</v>
      </c>
    </row>
    <row r="35" spans="1:11" ht="14.1" customHeight="1" x14ac:dyDescent="0.2">
      <c r="A35" s="306">
        <v>34</v>
      </c>
      <c r="B35" s="307" t="s">
        <v>254</v>
      </c>
      <c r="C35" s="308"/>
      <c r="D35" s="113">
        <v>2.6508322033645753</v>
      </c>
      <c r="E35" s="115">
        <v>1779</v>
      </c>
      <c r="F35" s="114">
        <v>1803</v>
      </c>
      <c r="G35" s="114">
        <v>1787</v>
      </c>
      <c r="H35" s="114">
        <v>1740</v>
      </c>
      <c r="I35" s="140">
        <v>1732</v>
      </c>
      <c r="J35" s="115">
        <v>47</v>
      </c>
      <c r="K35" s="116">
        <v>2.7136258660508084</v>
      </c>
    </row>
    <row r="36" spans="1:11" ht="14.1" customHeight="1" x14ac:dyDescent="0.2">
      <c r="A36" s="306">
        <v>41</v>
      </c>
      <c r="B36" s="307" t="s">
        <v>255</v>
      </c>
      <c r="C36" s="308"/>
      <c r="D36" s="113">
        <v>1.427485807095707</v>
      </c>
      <c r="E36" s="115">
        <v>958</v>
      </c>
      <c r="F36" s="114">
        <v>980</v>
      </c>
      <c r="G36" s="114">
        <v>998</v>
      </c>
      <c r="H36" s="114">
        <v>978</v>
      </c>
      <c r="I36" s="140">
        <v>1003</v>
      </c>
      <c r="J36" s="115">
        <v>-45</v>
      </c>
      <c r="K36" s="116">
        <v>-4.4865403788634097</v>
      </c>
    </row>
    <row r="37" spans="1:11" ht="14.1" customHeight="1" x14ac:dyDescent="0.2">
      <c r="A37" s="306">
        <v>42</v>
      </c>
      <c r="B37" s="307" t="s">
        <v>256</v>
      </c>
      <c r="C37" s="308"/>
      <c r="D37" s="113">
        <v>6.2582885071001779E-2</v>
      </c>
      <c r="E37" s="115">
        <v>42</v>
      </c>
      <c r="F37" s="114">
        <v>44</v>
      </c>
      <c r="G37" s="114">
        <v>43</v>
      </c>
      <c r="H37" s="114">
        <v>43</v>
      </c>
      <c r="I37" s="140">
        <v>42</v>
      </c>
      <c r="J37" s="115">
        <v>0</v>
      </c>
      <c r="K37" s="116">
        <v>0</v>
      </c>
    </row>
    <row r="38" spans="1:11" ht="14.1" customHeight="1" x14ac:dyDescent="0.2">
      <c r="A38" s="306">
        <v>43</v>
      </c>
      <c r="B38" s="307" t="s">
        <v>257</v>
      </c>
      <c r="C38" s="308"/>
      <c r="D38" s="113">
        <v>1.7493406446037163</v>
      </c>
      <c r="E38" s="115">
        <v>1174</v>
      </c>
      <c r="F38" s="114">
        <v>1176</v>
      </c>
      <c r="G38" s="114">
        <v>1140</v>
      </c>
      <c r="H38" s="114">
        <v>1062</v>
      </c>
      <c r="I38" s="140">
        <v>1071</v>
      </c>
      <c r="J38" s="115">
        <v>103</v>
      </c>
      <c r="K38" s="116">
        <v>9.6171802054154991</v>
      </c>
    </row>
    <row r="39" spans="1:11" ht="14.1" customHeight="1" x14ac:dyDescent="0.2">
      <c r="A39" s="306">
        <v>51</v>
      </c>
      <c r="B39" s="307" t="s">
        <v>258</v>
      </c>
      <c r="C39" s="308"/>
      <c r="D39" s="113">
        <v>4.6803057620956325</v>
      </c>
      <c r="E39" s="115">
        <v>3141</v>
      </c>
      <c r="F39" s="114">
        <v>3138</v>
      </c>
      <c r="G39" s="114">
        <v>3112</v>
      </c>
      <c r="H39" s="114">
        <v>3070</v>
      </c>
      <c r="I39" s="140">
        <v>3128</v>
      </c>
      <c r="J39" s="115">
        <v>13</v>
      </c>
      <c r="K39" s="116">
        <v>0.4156010230179028</v>
      </c>
    </row>
    <row r="40" spans="1:11" ht="14.1" customHeight="1" x14ac:dyDescent="0.2">
      <c r="A40" s="306" t="s">
        <v>259</v>
      </c>
      <c r="B40" s="307" t="s">
        <v>260</v>
      </c>
      <c r="C40" s="308"/>
      <c r="D40" s="113">
        <v>3.8339467449449418</v>
      </c>
      <c r="E40" s="115">
        <v>2573</v>
      </c>
      <c r="F40" s="114">
        <v>2589</v>
      </c>
      <c r="G40" s="114">
        <v>2569</v>
      </c>
      <c r="H40" s="114">
        <v>2539</v>
      </c>
      <c r="I40" s="140">
        <v>2616</v>
      </c>
      <c r="J40" s="115">
        <v>-43</v>
      </c>
      <c r="K40" s="116">
        <v>-1.643730886850153</v>
      </c>
    </row>
    <row r="41" spans="1:11" ht="14.1" customHeight="1" x14ac:dyDescent="0.2">
      <c r="A41" s="306"/>
      <c r="B41" s="307" t="s">
        <v>261</v>
      </c>
      <c r="C41" s="308"/>
      <c r="D41" s="113">
        <v>3.3288134583004276</v>
      </c>
      <c r="E41" s="115">
        <v>2234</v>
      </c>
      <c r="F41" s="114">
        <v>2233</v>
      </c>
      <c r="G41" s="114">
        <v>2225</v>
      </c>
      <c r="H41" s="114">
        <v>2205</v>
      </c>
      <c r="I41" s="140">
        <v>2207</v>
      </c>
      <c r="J41" s="115">
        <v>27</v>
      </c>
      <c r="K41" s="116">
        <v>1.2233801540552787</v>
      </c>
    </row>
    <row r="42" spans="1:11" ht="14.1" customHeight="1" x14ac:dyDescent="0.2">
      <c r="A42" s="306">
        <v>52</v>
      </c>
      <c r="B42" s="307" t="s">
        <v>262</v>
      </c>
      <c r="C42" s="308"/>
      <c r="D42" s="113">
        <v>3.9188806603984445</v>
      </c>
      <c r="E42" s="115">
        <v>2630</v>
      </c>
      <c r="F42" s="114">
        <v>2629</v>
      </c>
      <c r="G42" s="114">
        <v>2586</v>
      </c>
      <c r="H42" s="114">
        <v>2571</v>
      </c>
      <c r="I42" s="140">
        <v>2530</v>
      </c>
      <c r="J42" s="115">
        <v>100</v>
      </c>
      <c r="K42" s="116">
        <v>3.9525691699604741</v>
      </c>
    </row>
    <row r="43" spans="1:11" ht="14.1" customHeight="1" x14ac:dyDescent="0.2">
      <c r="A43" s="306" t="s">
        <v>263</v>
      </c>
      <c r="B43" s="307" t="s">
        <v>264</v>
      </c>
      <c r="C43" s="308"/>
      <c r="D43" s="113">
        <v>2.7759979735065787</v>
      </c>
      <c r="E43" s="115">
        <v>1863</v>
      </c>
      <c r="F43" s="114">
        <v>1874</v>
      </c>
      <c r="G43" s="114">
        <v>1847</v>
      </c>
      <c r="H43" s="114">
        <v>1857</v>
      </c>
      <c r="I43" s="140">
        <v>1841</v>
      </c>
      <c r="J43" s="115">
        <v>22</v>
      </c>
      <c r="K43" s="116">
        <v>1.1950027159152634</v>
      </c>
    </row>
    <row r="44" spans="1:11" ht="14.1" customHeight="1" x14ac:dyDescent="0.2">
      <c r="A44" s="306">
        <v>53</v>
      </c>
      <c r="B44" s="307" t="s">
        <v>265</v>
      </c>
      <c r="C44" s="308"/>
      <c r="D44" s="113">
        <v>0.8120874372308563</v>
      </c>
      <c r="E44" s="115">
        <v>545</v>
      </c>
      <c r="F44" s="114">
        <v>530</v>
      </c>
      <c r="G44" s="114">
        <v>510</v>
      </c>
      <c r="H44" s="114">
        <v>513</v>
      </c>
      <c r="I44" s="140">
        <v>529</v>
      </c>
      <c r="J44" s="115">
        <v>16</v>
      </c>
      <c r="K44" s="116">
        <v>3.0245746691871456</v>
      </c>
    </row>
    <row r="45" spans="1:11" ht="14.1" customHeight="1" x14ac:dyDescent="0.2">
      <c r="A45" s="306" t="s">
        <v>266</v>
      </c>
      <c r="B45" s="307" t="s">
        <v>267</v>
      </c>
      <c r="C45" s="308"/>
      <c r="D45" s="113">
        <v>0.77036551385018848</v>
      </c>
      <c r="E45" s="115">
        <v>517</v>
      </c>
      <c r="F45" s="114">
        <v>503</v>
      </c>
      <c r="G45" s="114">
        <v>483</v>
      </c>
      <c r="H45" s="114">
        <v>489</v>
      </c>
      <c r="I45" s="140">
        <v>506</v>
      </c>
      <c r="J45" s="115">
        <v>11</v>
      </c>
      <c r="K45" s="116">
        <v>2.1739130434782608</v>
      </c>
    </row>
    <row r="46" spans="1:11" ht="14.1" customHeight="1" x14ac:dyDescent="0.2">
      <c r="A46" s="306">
        <v>54</v>
      </c>
      <c r="B46" s="307" t="s">
        <v>268</v>
      </c>
      <c r="C46" s="308"/>
      <c r="D46" s="113">
        <v>5.5668966339348245</v>
      </c>
      <c r="E46" s="115">
        <v>3736</v>
      </c>
      <c r="F46" s="114">
        <v>3682</v>
      </c>
      <c r="G46" s="114">
        <v>3707</v>
      </c>
      <c r="H46" s="114">
        <v>3677</v>
      </c>
      <c r="I46" s="140">
        <v>3667</v>
      </c>
      <c r="J46" s="115">
        <v>69</v>
      </c>
      <c r="K46" s="116">
        <v>1.8816471229888192</v>
      </c>
    </row>
    <row r="47" spans="1:11" ht="14.1" customHeight="1" x14ac:dyDescent="0.2">
      <c r="A47" s="306">
        <v>61</v>
      </c>
      <c r="B47" s="307" t="s">
        <v>269</v>
      </c>
      <c r="C47" s="308"/>
      <c r="D47" s="113">
        <v>2.2246725574048964</v>
      </c>
      <c r="E47" s="115">
        <v>1493</v>
      </c>
      <c r="F47" s="114">
        <v>1498</v>
      </c>
      <c r="G47" s="114">
        <v>1489</v>
      </c>
      <c r="H47" s="114">
        <v>1432</v>
      </c>
      <c r="I47" s="140">
        <v>1464</v>
      </c>
      <c r="J47" s="115">
        <v>29</v>
      </c>
      <c r="K47" s="116">
        <v>1.9808743169398908</v>
      </c>
    </row>
    <row r="48" spans="1:11" ht="14.1" customHeight="1" x14ac:dyDescent="0.2">
      <c r="A48" s="306">
        <v>62</v>
      </c>
      <c r="B48" s="307" t="s">
        <v>270</v>
      </c>
      <c r="C48" s="308"/>
      <c r="D48" s="113">
        <v>9.6526649878559407</v>
      </c>
      <c r="E48" s="115">
        <v>6478</v>
      </c>
      <c r="F48" s="114">
        <v>6664</v>
      </c>
      <c r="G48" s="114">
        <v>6628</v>
      </c>
      <c r="H48" s="114">
        <v>6549</v>
      </c>
      <c r="I48" s="140">
        <v>6575</v>
      </c>
      <c r="J48" s="115">
        <v>-97</v>
      </c>
      <c r="K48" s="116">
        <v>-1.4752851711026616</v>
      </c>
    </row>
    <row r="49" spans="1:11" ht="14.1" customHeight="1" x14ac:dyDescent="0.2">
      <c r="A49" s="306">
        <v>63</v>
      </c>
      <c r="B49" s="307" t="s">
        <v>271</v>
      </c>
      <c r="C49" s="308"/>
      <c r="D49" s="113">
        <v>2.579308906140573</v>
      </c>
      <c r="E49" s="115">
        <v>1731</v>
      </c>
      <c r="F49" s="114">
        <v>1810</v>
      </c>
      <c r="G49" s="114">
        <v>1775</v>
      </c>
      <c r="H49" s="114">
        <v>1781</v>
      </c>
      <c r="I49" s="140">
        <v>1751</v>
      </c>
      <c r="J49" s="115">
        <v>-20</v>
      </c>
      <c r="K49" s="116">
        <v>-1.1422044545973729</v>
      </c>
    </row>
    <row r="50" spans="1:11" ht="14.1" customHeight="1" x14ac:dyDescent="0.2">
      <c r="A50" s="306" t="s">
        <v>272</v>
      </c>
      <c r="B50" s="307" t="s">
        <v>273</v>
      </c>
      <c r="C50" s="308"/>
      <c r="D50" s="113">
        <v>0.29354353235684166</v>
      </c>
      <c r="E50" s="115">
        <v>197</v>
      </c>
      <c r="F50" s="114">
        <v>202</v>
      </c>
      <c r="G50" s="114">
        <v>201</v>
      </c>
      <c r="H50" s="114">
        <v>185</v>
      </c>
      <c r="I50" s="140">
        <v>180</v>
      </c>
      <c r="J50" s="115">
        <v>17</v>
      </c>
      <c r="K50" s="116">
        <v>9.4444444444444446</v>
      </c>
    </row>
    <row r="51" spans="1:11" ht="14.1" customHeight="1" x14ac:dyDescent="0.2">
      <c r="A51" s="306" t="s">
        <v>274</v>
      </c>
      <c r="B51" s="307" t="s">
        <v>275</v>
      </c>
      <c r="C51" s="308"/>
      <c r="D51" s="113">
        <v>1.8357646287493854</v>
      </c>
      <c r="E51" s="115">
        <v>1232</v>
      </c>
      <c r="F51" s="114">
        <v>1299</v>
      </c>
      <c r="G51" s="114">
        <v>1261</v>
      </c>
      <c r="H51" s="114">
        <v>1274</v>
      </c>
      <c r="I51" s="140">
        <v>1257</v>
      </c>
      <c r="J51" s="115">
        <v>-25</v>
      </c>
      <c r="K51" s="116">
        <v>-1.9888623707239459</v>
      </c>
    </row>
    <row r="52" spans="1:11" ht="14.1" customHeight="1" x14ac:dyDescent="0.2">
      <c r="A52" s="306">
        <v>71</v>
      </c>
      <c r="B52" s="307" t="s">
        <v>276</v>
      </c>
      <c r="C52" s="308"/>
      <c r="D52" s="113">
        <v>11.248528557166486</v>
      </c>
      <c r="E52" s="115">
        <v>7549</v>
      </c>
      <c r="F52" s="114">
        <v>7547</v>
      </c>
      <c r="G52" s="114">
        <v>7543</v>
      </c>
      <c r="H52" s="114">
        <v>7449</v>
      </c>
      <c r="I52" s="140">
        <v>7439</v>
      </c>
      <c r="J52" s="115">
        <v>110</v>
      </c>
      <c r="K52" s="116">
        <v>1.4786933727651566</v>
      </c>
    </row>
    <row r="53" spans="1:11" ht="14.1" customHeight="1" x14ac:dyDescent="0.2">
      <c r="A53" s="306" t="s">
        <v>277</v>
      </c>
      <c r="B53" s="307" t="s">
        <v>278</v>
      </c>
      <c r="C53" s="308"/>
      <c r="D53" s="113">
        <v>3.3511644886829282</v>
      </c>
      <c r="E53" s="115">
        <v>2249</v>
      </c>
      <c r="F53" s="114">
        <v>2259</v>
      </c>
      <c r="G53" s="114">
        <v>2254</v>
      </c>
      <c r="H53" s="114">
        <v>2235</v>
      </c>
      <c r="I53" s="140">
        <v>2230</v>
      </c>
      <c r="J53" s="115">
        <v>19</v>
      </c>
      <c r="K53" s="116">
        <v>0.85201793721973096</v>
      </c>
    </row>
    <row r="54" spans="1:11" ht="14.1" customHeight="1" x14ac:dyDescent="0.2">
      <c r="A54" s="306" t="s">
        <v>279</v>
      </c>
      <c r="B54" s="307" t="s">
        <v>280</v>
      </c>
      <c r="C54" s="308"/>
      <c r="D54" s="113">
        <v>6.7395806946700239</v>
      </c>
      <c r="E54" s="115">
        <v>4523</v>
      </c>
      <c r="F54" s="114">
        <v>4541</v>
      </c>
      <c r="G54" s="114">
        <v>4547</v>
      </c>
      <c r="H54" s="114">
        <v>4481</v>
      </c>
      <c r="I54" s="140">
        <v>4480</v>
      </c>
      <c r="J54" s="115">
        <v>43</v>
      </c>
      <c r="K54" s="116">
        <v>0.9598214285714286</v>
      </c>
    </row>
    <row r="55" spans="1:11" ht="14.1" customHeight="1" x14ac:dyDescent="0.2">
      <c r="A55" s="306">
        <v>72</v>
      </c>
      <c r="B55" s="307" t="s">
        <v>281</v>
      </c>
      <c r="C55" s="308"/>
      <c r="D55" s="113">
        <v>2.6404017225194081</v>
      </c>
      <c r="E55" s="115">
        <v>1772</v>
      </c>
      <c r="F55" s="114">
        <v>1767</v>
      </c>
      <c r="G55" s="114">
        <v>1760</v>
      </c>
      <c r="H55" s="114">
        <v>1745</v>
      </c>
      <c r="I55" s="140">
        <v>1763</v>
      </c>
      <c r="J55" s="115">
        <v>9</v>
      </c>
      <c r="K55" s="116">
        <v>0.51049347702779357</v>
      </c>
    </row>
    <row r="56" spans="1:11" ht="14.1" customHeight="1" x14ac:dyDescent="0.2">
      <c r="A56" s="306" t="s">
        <v>282</v>
      </c>
      <c r="B56" s="307" t="s">
        <v>283</v>
      </c>
      <c r="C56" s="308"/>
      <c r="D56" s="113">
        <v>1.1816244728882002</v>
      </c>
      <c r="E56" s="115">
        <v>793</v>
      </c>
      <c r="F56" s="114">
        <v>790</v>
      </c>
      <c r="G56" s="114">
        <v>787</v>
      </c>
      <c r="H56" s="114">
        <v>780</v>
      </c>
      <c r="I56" s="140">
        <v>791</v>
      </c>
      <c r="J56" s="115">
        <v>2</v>
      </c>
      <c r="K56" s="116">
        <v>0.25284450063211122</v>
      </c>
    </row>
    <row r="57" spans="1:11" ht="14.1" customHeight="1" x14ac:dyDescent="0.2">
      <c r="A57" s="306" t="s">
        <v>284</v>
      </c>
      <c r="B57" s="307" t="s">
        <v>285</v>
      </c>
      <c r="C57" s="308"/>
      <c r="D57" s="113">
        <v>1.0013261611360285</v>
      </c>
      <c r="E57" s="115">
        <v>672</v>
      </c>
      <c r="F57" s="114">
        <v>670</v>
      </c>
      <c r="G57" s="114">
        <v>663</v>
      </c>
      <c r="H57" s="114">
        <v>668</v>
      </c>
      <c r="I57" s="140">
        <v>668</v>
      </c>
      <c r="J57" s="115">
        <v>4</v>
      </c>
      <c r="K57" s="116">
        <v>0.59880239520958078</v>
      </c>
    </row>
    <row r="58" spans="1:11" ht="14.1" customHeight="1" x14ac:dyDescent="0.2">
      <c r="A58" s="306">
        <v>73</v>
      </c>
      <c r="B58" s="307" t="s">
        <v>286</v>
      </c>
      <c r="C58" s="308"/>
      <c r="D58" s="113">
        <v>3.2170583063879246</v>
      </c>
      <c r="E58" s="115">
        <v>2159</v>
      </c>
      <c r="F58" s="114">
        <v>2189</v>
      </c>
      <c r="G58" s="114">
        <v>2176</v>
      </c>
      <c r="H58" s="114">
        <v>2117</v>
      </c>
      <c r="I58" s="140">
        <v>2125</v>
      </c>
      <c r="J58" s="115">
        <v>34</v>
      </c>
      <c r="K58" s="116">
        <v>1.6</v>
      </c>
    </row>
    <row r="59" spans="1:11" ht="14.1" customHeight="1" x14ac:dyDescent="0.2">
      <c r="A59" s="306" t="s">
        <v>287</v>
      </c>
      <c r="B59" s="307" t="s">
        <v>288</v>
      </c>
      <c r="C59" s="308"/>
      <c r="D59" s="113">
        <v>2.6538123407489085</v>
      </c>
      <c r="E59" s="115">
        <v>1781</v>
      </c>
      <c r="F59" s="114">
        <v>1804</v>
      </c>
      <c r="G59" s="114">
        <v>1791</v>
      </c>
      <c r="H59" s="114">
        <v>1743</v>
      </c>
      <c r="I59" s="140">
        <v>1742</v>
      </c>
      <c r="J59" s="115">
        <v>39</v>
      </c>
      <c r="K59" s="116">
        <v>2.2388059701492535</v>
      </c>
    </row>
    <row r="60" spans="1:11" ht="14.1" customHeight="1" x14ac:dyDescent="0.2">
      <c r="A60" s="306">
        <v>81</v>
      </c>
      <c r="B60" s="307" t="s">
        <v>289</v>
      </c>
      <c r="C60" s="308"/>
      <c r="D60" s="113">
        <v>8.8375974132407507</v>
      </c>
      <c r="E60" s="115">
        <v>5931</v>
      </c>
      <c r="F60" s="114">
        <v>5996</v>
      </c>
      <c r="G60" s="114">
        <v>6011</v>
      </c>
      <c r="H60" s="114">
        <v>5890</v>
      </c>
      <c r="I60" s="140">
        <v>5878</v>
      </c>
      <c r="J60" s="115">
        <v>53</v>
      </c>
      <c r="K60" s="116">
        <v>0.90166723375297719</v>
      </c>
    </row>
    <row r="61" spans="1:11" ht="14.1" customHeight="1" x14ac:dyDescent="0.2">
      <c r="A61" s="306" t="s">
        <v>290</v>
      </c>
      <c r="B61" s="307" t="s">
        <v>291</v>
      </c>
      <c r="C61" s="308"/>
      <c r="D61" s="113">
        <v>2.4541431359985695</v>
      </c>
      <c r="E61" s="115">
        <v>1647</v>
      </c>
      <c r="F61" s="114">
        <v>1642</v>
      </c>
      <c r="G61" s="114">
        <v>1657</v>
      </c>
      <c r="H61" s="114">
        <v>1582</v>
      </c>
      <c r="I61" s="140">
        <v>1580</v>
      </c>
      <c r="J61" s="115">
        <v>67</v>
      </c>
      <c r="K61" s="116">
        <v>4.2405063291139244</v>
      </c>
    </row>
    <row r="62" spans="1:11" ht="14.1" customHeight="1" x14ac:dyDescent="0.2">
      <c r="A62" s="306" t="s">
        <v>292</v>
      </c>
      <c r="B62" s="307" t="s">
        <v>293</v>
      </c>
      <c r="C62" s="308"/>
      <c r="D62" s="113">
        <v>4.0723577356916154</v>
      </c>
      <c r="E62" s="115">
        <v>2733</v>
      </c>
      <c r="F62" s="114">
        <v>2783</v>
      </c>
      <c r="G62" s="114">
        <v>2783</v>
      </c>
      <c r="H62" s="114">
        <v>2750</v>
      </c>
      <c r="I62" s="140">
        <v>2754</v>
      </c>
      <c r="J62" s="115">
        <v>-21</v>
      </c>
      <c r="K62" s="116">
        <v>-0.76252723311546844</v>
      </c>
    </row>
    <row r="63" spans="1:11" ht="14.1" customHeight="1" x14ac:dyDescent="0.2">
      <c r="A63" s="306"/>
      <c r="B63" s="307" t="s">
        <v>294</v>
      </c>
      <c r="C63" s="308"/>
      <c r="D63" s="113">
        <v>3.6119265098121023</v>
      </c>
      <c r="E63" s="115">
        <v>2424</v>
      </c>
      <c r="F63" s="114">
        <v>2461</v>
      </c>
      <c r="G63" s="114">
        <v>2454</v>
      </c>
      <c r="H63" s="114">
        <v>2447</v>
      </c>
      <c r="I63" s="140">
        <v>2455</v>
      </c>
      <c r="J63" s="115">
        <v>-31</v>
      </c>
      <c r="K63" s="116">
        <v>-1.2627291242362526</v>
      </c>
    </row>
    <row r="64" spans="1:11" ht="14.1" customHeight="1" x14ac:dyDescent="0.2">
      <c r="A64" s="306" t="s">
        <v>295</v>
      </c>
      <c r="B64" s="307" t="s">
        <v>296</v>
      </c>
      <c r="C64" s="308"/>
      <c r="D64" s="113">
        <v>0.92831279521985965</v>
      </c>
      <c r="E64" s="115">
        <v>623</v>
      </c>
      <c r="F64" s="114">
        <v>638</v>
      </c>
      <c r="G64" s="114">
        <v>642</v>
      </c>
      <c r="H64" s="114">
        <v>645</v>
      </c>
      <c r="I64" s="140">
        <v>633</v>
      </c>
      <c r="J64" s="115">
        <v>-10</v>
      </c>
      <c r="K64" s="116">
        <v>-1.5797788309636651</v>
      </c>
    </row>
    <row r="65" spans="1:11" ht="14.1" customHeight="1" x14ac:dyDescent="0.2">
      <c r="A65" s="306" t="s">
        <v>297</v>
      </c>
      <c r="B65" s="307" t="s">
        <v>298</v>
      </c>
      <c r="C65" s="308"/>
      <c r="D65" s="113">
        <v>0.70927269747135346</v>
      </c>
      <c r="E65" s="115">
        <v>476</v>
      </c>
      <c r="F65" s="114">
        <v>477</v>
      </c>
      <c r="G65" s="114">
        <v>466</v>
      </c>
      <c r="H65" s="114">
        <v>472</v>
      </c>
      <c r="I65" s="140">
        <v>474</v>
      </c>
      <c r="J65" s="115">
        <v>2</v>
      </c>
      <c r="K65" s="116">
        <v>0.4219409282700422</v>
      </c>
    </row>
    <row r="66" spans="1:11" ht="14.1" customHeight="1" x14ac:dyDescent="0.2">
      <c r="A66" s="306">
        <v>82</v>
      </c>
      <c r="B66" s="307" t="s">
        <v>299</v>
      </c>
      <c r="C66" s="308"/>
      <c r="D66" s="113">
        <v>3.5970258228904353</v>
      </c>
      <c r="E66" s="115">
        <v>2414</v>
      </c>
      <c r="F66" s="114">
        <v>2430</v>
      </c>
      <c r="G66" s="114">
        <v>2403</v>
      </c>
      <c r="H66" s="114">
        <v>2369</v>
      </c>
      <c r="I66" s="140">
        <v>2323</v>
      </c>
      <c r="J66" s="115">
        <v>91</v>
      </c>
      <c r="K66" s="116">
        <v>3.9173482565647868</v>
      </c>
    </row>
    <row r="67" spans="1:11" ht="14.1" customHeight="1" x14ac:dyDescent="0.2">
      <c r="A67" s="306" t="s">
        <v>300</v>
      </c>
      <c r="B67" s="307" t="s">
        <v>301</v>
      </c>
      <c r="C67" s="308"/>
      <c r="D67" s="113">
        <v>2.5107657463009043</v>
      </c>
      <c r="E67" s="115">
        <v>1685</v>
      </c>
      <c r="F67" s="114">
        <v>1674</v>
      </c>
      <c r="G67" s="114">
        <v>1640</v>
      </c>
      <c r="H67" s="114">
        <v>1623</v>
      </c>
      <c r="I67" s="140">
        <v>1595</v>
      </c>
      <c r="J67" s="115">
        <v>90</v>
      </c>
      <c r="K67" s="116">
        <v>5.6426332288401255</v>
      </c>
    </row>
    <row r="68" spans="1:11" ht="14.1" customHeight="1" x14ac:dyDescent="0.2">
      <c r="A68" s="306" t="s">
        <v>302</v>
      </c>
      <c r="B68" s="307" t="s">
        <v>303</v>
      </c>
      <c r="C68" s="308"/>
      <c r="D68" s="113">
        <v>0.65414015586118524</v>
      </c>
      <c r="E68" s="115">
        <v>439</v>
      </c>
      <c r="F68" s="114">
        <v>457</v>
      </c>
      <c r="G68" s="114">
        <v>458</v>
      </c>
      <c r="H68" s="114">
        <v>444</v>
      </c>
      <c r="I68" s="140">
        <v>438</v>
      </c>
      <c r="J68" s="115">
        <v>1</v>
      </c>
      <c r="K68" s="116">
        <v>0.22831050228310501</v>
      </c>
    </row>
    <row r="69" spans="1:11" ht="14.1" customHeight="1" x14ac:dyDescent="0.2">
      <c r="A69" s="306">
        <v>83</v>
      </c>
      <c r="B69" s="307" t="s">
        <v>304</v>
      </c>
      <c r="C69" s="308"/>
      <c r="D69" s="113">
        <v>6.5533221081491853</v>
      </c>
      <c r="E69" s="115">
        <v>4398</v>
      </c>
      <c r="F69" s="114">
        <v>4427</v>
      </c>
      <c r="G69" s="114">
        <v>4359</v>
      </c>
      <c r="H69" s="114">
        <v>4270</v>
      </c>
      <c r="I69" s="140">
        <v>4219</v>
      </c>
      <c r="J69" s="115">
        <v>179</v>
      </c>
      <c r="K69" s="116">
        <v>4.2427115430196727</v>
      </c>
    </row>
    <row r="70" spans="1:11" ht="14.1" customHeight="1" x14ac:dyDescent="0.2">
      <c r="A70" s="306" t="s">
        <v>305</v>
      </c>
      <c r="B70" s="307" t="s">
        <v>306</v>
      </c>
      <c r="C70" s="308"/>
      <c r="D70" s="113">
        <v>4.9991804622193081</v>
      </c>
      <c r="E70" s="115">
        <v>3355</v>
      </c>
      <c r="F70" s="114">
        <v>3367</v>
      </c>
      <c r="G70" s="114">
        <v>3324</v>
      </c>
      <c r="H70" s="114">
        <v>3254</v>
      </c>
      <c r="I70" s="140">
        <v>3220</v>
      </c>
      <c r="J70" s="115">
        <v>135</v>
      </c>
      <c r="K70" s="116">
        <v>4.1925465838509313</v>
      </c>
    </row>
    <row r="71" spans="1:11" ht="14.1" customHeight="1" x14ac:dyDescent="0.2">
      <c r="A71" s="306"/>
      <c r="B71" s="307" t="s">
        <v>307</v>
      </c>
      <c r="C71" s="308"/>
      <c r="D71" s="113">
        <v>2.3736794266215671</v>
      </c>
      <c r="E71" s="115">
        <v>1593</v>
      </c>
      <c r="F71" s="114">
        <v>1606</v>
      </c>
      <c r="G71" s="114">
        <v>1596</v>
      </c>
      <c r="H71" s="114">
        <v>1566</v>
      </c>
      <c r="I71" s="140">
        <v>1561</v>
      </c>
      <c r="J71" s="115">
        <v>32</v>
      </c>
      <c r="K71" s="116">
        <v>2.0499679692504804</v>
      </c>
    </row>
    <row r="72" spans="1:11" ht="14.1" customHeight="1" x14ac:dyDescent="0.2">
      <c r="A72" s="306">
        <v>84</v>
      </c>
      <c r="B72" s="307" t="s">
        <v>308</v>
      </c>
      <c r="C72" s="308"/>
      <c r="D72" s="113">
        <v>1.6897378969170478</v>
      </c>
      <c r="E72" s="115">
        <v>1134</v>
      </c>
      <c r="F72" s="114">
        <v>1128</v>
      </c>
      <c r="G72" s="114">
        <v>1108</v>
      </c>
      <c r="H72" s="114">
        <v>1088</v>
      </c>
      <c r="I72" s="140">
        <v>1050</v>
      </c>
      <c r="J72" s="115">
        <v>84</v>
      </c>
      <c r="K72" s="116">
        <v>8</v>
      </c>
    </row>
    <row r="73" spans="1:11" ht="14.1" customHeight="1" x14ac:dyDescent="0.2">
      <c r="A73" s="306" t="s">
        <v>309</v>
      </c>
      <c r="B73" s="307" t="s">
        <v>310</v>
      </c>
      <c r="C73" s="308"/>
      <c r="D73" s="113">
        <v>0.62433878201785098</v>
      </c>
      <c r="E73" s="115">
        <v>419</v>
      </c>
      <c r="F73" s="114">
        <v>405</v>
      </c>
      <c r="G73" s="114">
        <v>388</v>
      </c>
      <c r="H73" s="114">
        <v>386</v>
      </c>
      <c r="I73" s="140">
        <v>379</v>
      </c>
      <c r="J73" s="115">
        <v>40</v>
      </c>
      <c r="K73" s="116">
        <v>10.554089709762533</v>
      </c>
    </row>
    <row r="74" spans="1:11" ht="14.1" customHeight="1" x14ac:dyDescent="0.2">
      <c r="A74" s="306" t="s">
        <v>311</v>
      </c>
      <c r="B74" s="307" t="s">
        <v>312</v>
      </c>
      <c r="C74" s="308"/>
      <c r="D74" s="113">
        <v>0.53493466048784843</v>
      </c>
      <c r="E74" s="115">
        <v>359</v>
      </c>
      <c r="F74" s="114">
        <v>359</v>
      </c>
      <c r="G74" s="114">
        <v>363</v>
      </c>
      <c r="H74" s="114">
        <v>356</v>
      </c>
      <c r="I74" s="140">
        <v>333</v>
      </c>
      <c r="J74" s="115">
        <v>26</v>
      </c>
      <c r="K74" s="116">
        <v>7.8078078078078077</v>
      </c>
    </row>
    <row r="75" spans="1:11" ht="14.1" customHeight="1" x14ac:dyDescent="0.2">
      <c r="A75" s="306" t="s">
        <v>313</v>
      </c>
      <c r="B75" s="307" t="s">
        <v>314</v>
      </c>
      <c r="C75" s="308"/>
      <c r="D75" s="113">
        <v>0.21904009774850622</v>
      </c>
      <c r="E75" s="115">
        <v>147</v>
      </c>
      <c r="F75" s="114">
        <v>147</v>
      </c>
      <c r="G75" s="114">
        <v>143</v>
      </c>
      <c r="H75" s="114">
        <v>139</v>
      </c>
      <c r="I75" s="140">
        <v>135</v>
      </c>
      <c r="J75" s="115">
        <v>12</v>
      </c>
      <c r="K75" s="116">
        <v>8.8888888888888893</v>
      </c>
    </row>
    <row r="76" spans="1:11" ht="14.1" customHeight="1" x14ac:dyDescent="0.2">
      <c r="A76" s="306">
        <v>91</v>
      </c>
      <c r="B76" s="307" t="s">
        <v>315</v>
      </c>
      <c r="C76" s="308"/>
      <c r="D76" s="113">
        <v>0.52748431702701493</v>
      </c>
      <c r="E76" s="115">
        <v>354</v>
      </c>
      <c r="F76" s="114">
        <v>326</v>
      </c>
      <c r="G76" s="114">
        <v>322</v>
      </c>
      <c r="H76" s="114">
        <v>294</v>
      </c>
      <c r="I76" s="140">
        <v>289</v>
      </c>
      <c r="J76" s="115">
        <v>65</v>
      </c>
      <c r="K76" s="116">
        <v>22.491349480968857</v>
      </c>
    </row>
    <row r="77" spans="1:11" ht="14.1" customHeight="1" x14ac:dyDescent="0.2">
      <c r="A77" s="306">
        <v>92</v>
      </c>
      <c r="B77" s="307" t="s">
        <v>316</v>
      </c>
      <c r="C77" s="308"/>
      <c r="D77" s="113">
        <v>1.198015228502034</v>
      </c>
      <c r="E77" s="115">
        <v>804</v>
      </c>
      <c r="F77" s="114">
        <v>834</v>
      </c>
      <c r="G77" s="114">
        <v>848</v>
      </c>
      <c r="H77" s="114">
        <v>823</v>
      </c>
      <c r="I77" s="140">
        <v>824</v>
      </c>
      <c r="J77" s="115">
        <v>-20</v>
      </c>
      <c r="K77" s="116">
        <v>-2.4271844660194173</v>
      </c>
    </row>
    <row r="78" spans="1:11" ht="14.1" customHeight="1" x14ac:dyDescent="0.2">
      <c r="A78" s="306">
        <v>93</v>
      </c>
      <c r="B78" s="307" t="s">
        <v>317</v>
      </c>
      <c r="C78" s="308"/>
      <c r="D78" s="113">
        <v>0.18178838044433848</v>
      </c>
      <c r="E78" s="115">
        <v>122</v>
      </c>
      <c r="F78" s="114">
        <v>123</v>
      </c>
      <c r="G78" s="114">
        <v>122</v>
      </c>
      <c r="H78" s="114">
        <v>116</v>
      </c>
      <c r="I78" s="140">
        <v>120</v>
      </c>
      <c r="J78" s="115">
        <v>2</v>
      </c>
      <c r="K78" s="116">
        <v>1.6666666666666667</v>
      </c>
    </row>
    <row r="79" spans="1:11" ht="14.1" customHeight="1" x14ac:dyDescent="0.2">
      <c r="A79" s="306">
        <v>94</v>
      </c>
      <c r="B79" s="307" t="s">
        <v>318</v>
      </c>
      <c r="C79" s="308"/>
      <c r="D79" s="113">
        <v>0.40529868426934484</v>
      </c>
      <c r="E79" s="115">
        <v>272</v>
      </c>
      <c r="F79" s="114">
        <v>331</v>
      </c>
      <c r="G79" s="114">
        <v>324</v>
      </c>
      <c r="H79" s="114">
        <v>314</v>
      </c>
      <c r="I79" s="140">
        <v>320</v>
      </c>
      <c r="J79" s="115">
        <v>-48</v>
      </c>
      <c r="K79" s="116">
        <v>-15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0.24139112813100683</v>
      </c>
      <c r="E81" s="143">
        <v>162</v>
      </c>
      <c r="F81" s="144">
        <v>147</v>
      </c>
      <c r="G81" s="144">
        <v>165</v>
      </c>
      <c r="H81" s="144">
        <v>124</v>
      </c>
      <c r="I81" s="145">
        <v>132</v>
      </c>
      <c r="J81" s="143">
        <v>30</v>
      </c>
      <c r="K81" s="146">
        <v>22.727272727272727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18711</v>
      </c>
      <c r="E12" s="114">
        <v>19523</v>
      </c>
      <c r="F12" s="114">
        <v>19260</v>
      </c>
      <c r="G12" s="114">
        <v>19475</v>
      </c>
      <c r="H12" s="140">
        <v>20696</v>
      </c>
      <c r="I12" s="115">
        <v>-1985</v>
      </c>
      <c r="J12" s="116">
        <v>-9.5912253575570166</v>
      </c>
      <c r="K12"/>
      <c r="L12"/>
      <c r="M12"/>
      <c r="N12"/>
      <c r="O12"/>
      <c r="P12"/>
    </row>
    <row r="13" spans="1:16" s="110" customFormat="1" ht="14.45" customHeight="1" x14ac:dyDescent="0.2">
      <c r="A13" s="120" t="s">
        <v>105</v>
      </c>
      <c r="B13" s="119" t="s">
        <v>106</v>
      </c>
      <c r="C13" s="113">
        <v>38.405216182993961</v>
      </c>
      <c r="D13" s="115">
        <v>7186</v>
      </c>
      <c r="E13" s="114">
        <v>7468</v>
      </c>
      <c r="F13" s="114">
        <v>7392</v>
      </c>
      <c r="G13" s="114">
        <v>7410</v>
      </c>
      <c r="H13" s="140">
        <v>8201</v>
      </c>
      <c r="I13" s="115">
        <v>-1015</v>
      </c>
      <c r="J13" s="116">
        <v>-12.376539446408975</v>
      </c>
      <c r="K13"/>
      <c r="L13"/>
      <c r="M13"/>
      <c r="N13"/>
      <c r="O13"/>
      <c r="P13"/>
    </row>
    <row r="14" spans="1:16" s="110" customFormat="1" ht="14.45" customHeight="1" x14ac:dyDescent="0.2">
      <c r="A14" s="120"/>
      <c r="B14" s="119" t="s">
        <v>107</v>
      </c>
      <c r="C14" s="113">
        <v>61.594783817006039</v>
      </c>
      <c r="D14" s="115">
        <v>11525</v>
      </c>
      <c r="E14" s="114">
        <v>12055</v>
      </c>
      <c r="F14" s="114">
        <v>11868</v>
      </c>
      <c r="G14" s="114">
        <v>12065</v>
      </c>
      <c r="H14" s="140">
        <v>12495</v>
      </c>
      <c r="I14" s="115">
        <v>-970</v>
      </c>
      <c r="J14" s="116">
        <v>-7.7631052420968389</v>
      </c>
      <c r="K14"/>
      <c r="L14"/>
      <c r="M14"/>
      <c r="N14"/>
      <c r="O14"/>
      <c r="P14"/>
    </row>
    <row r="15" spans="1:16" s="110" customFormat="1" ht="14.45" customHeight="1" x14ac:dyDescent="0.2">
      <c r="A15" s="118" t="s">
        <v>105</v>
      </c>
      <c r="B15" s="121" t="s">
        <v>108</v>
      </c>
      <c r="C15" s="113">
        <v>15.541659986104431</v>
      </c>
      <c r="D15" s="115">
        <v>2908</v>
      </c>
      <c r="E15" s="114">
        <v>3111</v>
      </c>
      <c r="F15" s="114">
        <v>2924</v>
      </c>
      <c r="G15" s="114">
        <v>3091</v>
      </c>
      <c r="H15" s="140">
        <v>3412</v>
      </c>
      <c r="I15" s="115">
        <v>-504</v>
      </c>
      <c r="J15" s="116">
        <v>-14.771395076201641</v>
      </c>
      <c r="K15"/>
      <c r="L15"/>
      <c r="M15"/>
      <c r="N15"/>
      <c r="O15"/>
      <c r="P15"/>
    </row>
    <row r="16" spans="1:16" s="110" customFormat="1" ht="14.45" customHeight="1" x14ac:dyDescent="0.2">
      <c r="A16" s="118"/>
      <c r="B16" s="121" t="s">
        <v>109</v>
      </c>
      <c r="C16" s="113">
        <v>50.627972850195071</v>
      </c>
      <c r="D16" s="115">
        <v>9473</v>
      </c>
      <c r="E16" s="114">
        <v>9980</v>
      </c>
      <c r="F16" s="114">
        <v>9917</v>
      </c>
      <c r="G16" s="114">
        <v>9969</v>
      </c>
      <c r="H16" s="140">
        <v>10532</v>
      </c>
      <c r="I16" s="115">
        <v>-1059</v>
      </c>
      <c r="J16" s="116">
        <v>-10.055070262058488</v>
      </c>
      <c r="K16"/>
      <c r="L16"/>
      <c r="M16"/>
      <c r="N16"/>
      <c r="O16"/>
      <c r="P16"/>
    </row>
    <row r="17" spans="1:16" s="110" customFormat="1" ht="14.45" customHeight="1" x14ac:dyDescent="0.2">
      <c r="A17" s="118"/>
      <c r="B17" s="121" t="s">
        <v>110</v>
      </c>
      <c r="C17" s="113">
        <v>20.789909678798569</v>
      </c>
      <c r="D17" s="115">
        <v>3890</v>
      </c>
      <c r="E17" s="114">
        <v>3944</v>
      </c>
      <c r="F17" s="114">
        <v>3962</v>
      </c>
      <c r="G17" s="114">
        <v>3994</v>
      </c>
      <c r="H17" s="140">
        <v>4206</v>
      </c>
      <c r="I17" s="115">
        <v>-316</v>
      </c>
      <c r="J17" s="116">
        <v>-7.5130765572990965</v>
      </c>
      <c r="K17"/>
      <c r="L17"/>
      <c r="M17"/>
      <c r="N17"/>
      <c r="O17"/>
      <c r="P17"/>
    </row>
    <row r="18" spans="1:16" s="110" customFormat="1" ht="14.45" customHeight="1" x14ac:dyDescent="0.2">
      <c r="A18" s="120"/>
      <c r="B18" s="121" t="s">
        <v>111</v>
      </c>
      <c r="C18" s="113">
        <v>13.04045748490193</v>
      </c>
      <c r="D18" s="115">
        <v>2440</v>
      </c>
      <c r="E18" s="114">
        <v>2488</v>
      </c>
      <c r="F18" s="114">
        <v>2457</v>
      </c>
      <c r="G18" s="114">
        <v>2421</v>
      </c>
      <c r="H18" s="140">
        <v>2546</v>
      </c>
      <c r="I18" s="115">
        <v>-106</v>
      </c>
      <c r="J18" s="116">
        <v>-4.1633935585231736</v>
      </c>
      <c r="K18"/>
      <c r="L18"/>
      <c r="M18"/>
      <c r="N18"/>
      <c r="O18"/>
      <c r="P18"/>
    </row>
    <row r="19" spans="1:16" s="110" customFormat="1" ht="14.45" customHeight="1" x14ac:dyDescent="0.2">
      <c r="A19" s="120"/>
      <c r="B19" s="121" t="s">
        <v>112</v>
      </c>
      <c r="C19" s="113">
        <v>1.4750681417348084</v>
      </c>
      <c r="D19" s="115">
        <v>276</v>
      </c>
      <c r="E19" s="114">
        <v>273</v>
      </c>
      <c r="F19" s="114">
        <v>271</v>
      </c>
      <c r="G19" s="114">
        <v>246</v>
      </c>
      <c r="H19" s="140">
        <v>240</v>
      </c>
      <c r="I19" s="115">
        <v>36</v>
      </c>
      <c r="J19" s="116">
        <v>15</v>
      </c>
      <c r="K19"/>
      <c r="L19"/>
      <c r="M19"/>
      <c r="N19"/>
      <c r="O19"/>
      <c r="P19"/>
    </row>
    <row r="20" spans="1:16" s="110" customFormat="1" ht="14.45" customHeight="1" x14ac:dyDescent="0.2">
      <c r="A20" s="120" t="s">
        <v>113</v>
      </c>
      <c r="B20" s="119" t="s">
        <v>116</v>
      </c>
      <c r="C20" s="113">
        <v>82.320560098337879</v>
      </c>
      <c r="D20" s="115">
        <v>15403</v>
      </c>
      <c r="E20" s="114">
        <v>15990</v>
      </c>
      <c r="F20" s="114">
        <v>15826</v>
      </c>
      <c r="G20" s="114">
        <v>16050</v>
      </c>
      <c r="H20" s="140">
        <v>17096</v>
      </c>
      <c r="I20" s="115">
        <v>-1693</v>
      </c>
      <c r="J20" s="116">
        <v>-9.9029012634534386</v>
      </c>
      <c r="K20"/>
      <c r="L20"/>
      <c r="M20"/>
      <c r="N20"/>
      <c r="O20"/>
      <c r="P20"/>
    </row>
    <row r="21" spans="1:16" s="110" customFormat="1" ht="14.45" customHeight="1" x14ac:dyDescent="0.2">
      <c r="A21" s="123"/>
      <c r="B21" s="124" t="s">
        <v>117</v>
      </c>
      <c r="C21" s="125">
        <v>17.332050665383999</v>
      </c>
      <c r="D21" s="143">
        <v>3243</v>
      </c>
      <c r="E21" s="144">
        <v>3456</v>
      </c>
      <c r="F21" s="144">
        <v>3367</v>
      </c>
      <c r="G21" s="144">
        <v>3353</v>
      </c>
      <c r="H21" s="145">
        <v>3528</v>
      </c>
      <c r="I21" s="143">
        <v>-285</v>
      </c>
      <c r="J21" s="146">
        <v>-8.0782312925170068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17974</v>
      </c>
      <c r="E56" s="114">
        <v>18704</v>
      </c>
      <c r="F56" s="114">
        <v>18537</v>
      </c>
      <c r="G56" s="114">
        <v>18724</v>
      </c>
      <c r="H56" s="140">
        <v>18494</v>
      </c>
      <c r="I56" s="115">
        <v>-520</v>
      </c>
      <c r="J56" s="116">
        <v>-2.8117227208824485</v>
      </c>
      <c r="K56"/>
      <c r="L56"/>
      <c r="M56"/>
      <c r="N56"/>
      <c r="O56"/>
      <c r="P56"/>
    </row>
    <row r="57" spans="1:16" s="110" customFormat="1" ht="14.45" customHeight="1" x14ac:dyDescent="0.2">
      <c r="A57" s="120" t="s">
        <v>105</v>
      </c>
      <c r="B57" s="119" t="s">
        <v>106</v>
      </c>
      <c r="C57" s="113">
        <v>39.868699232224323</v>
      </c>
      <c r="D57" s="115">
        <v>7166</v>
      </c>
      <c r="E57" s="114">
        <v>7420</v>
      </c>
      <c r="F57" s="114">
        <v>7338</v>
      </c>
      <c r="G57" s="114">
        <v>7324</v>
      </c>
      <c r="H57" s="140">
        <v>7241</v>
      </c>
      <c r="I57" s="115">
        <v>-75</v>
      </c>
      <c r="J57" s="116">
        <v>-1.0357685402568706</v>
      </c>
    </row>
    <row r="58" spans="1:16" s="110" customFormat="1" ht="14.45" customHeight="1" x14ac:dyDescent="0.2">
      <c r="A58" s="120"/>
      <c r="B58" s="119" t="s">
        <v>107</v>
      </c>
      <c r="C58" s="113">
        <v>60.131300767775677</v>
      </c>
      <c r="D58" s="115">
        <v>10808</v>
      </c>
      <c r="E58" s="114">
        <v>11284</v>
      </c>
      <c r="F58" s="114">
        <v>11199</v>
      </c>
      <c r="G58" s="114">
        <v>11400</v>
      </c>
      <c r="H58" s="140">
        <v>11253</v>
      </c>
      <c r="I58" s="115">
        <v>-445</v>
      </c>
      <c r="J58" s="116">
        <v>-3.9545010219497021</v>
      </c>
    </row>
    <row r="59" spans="1:16" s="110" customFormat="1" ht="14.45" customHeight="1" x14ac:dyDescent="0.2">
      <c r="A59" s="118" t="s">
        <v>105</v>
      </c>
      <c r="B59" s="121" t="s">
        <v>108</v>
      </c>
      <c r="C59" s="113">
        <v>14.298431067096917</v>
      </c>
      <c r="D59" s="115">
        <v>2570</v>
      </c>
      <c r="E59" s="114">
        <v>2726</v>
      </c>
      <c r="F59" s="114">
        <v>2597</v>
      </c>
      <c r="G59" s="114">
        <v>2702</v>
      </c>
      <c r="H59" s="140">
        <v>2551</v>
      </c>
      <c r="I59" s="115">
        <v>19</v>
      </c>
      <c r="J59" s="116">
        <v>0.74480595844766762</v>
      </c>
    </row>
    <row r="60" spans="1:16" s="110" customFormat="1" ht="14.45" customHeight="1" x14ac:dyDescent="0.2">
      <c r="A60" s="118"/>
      <c r="B60" s="121" t="s">
        <v>109</v>
      </c>
      <c r="C60" s="113">
        <v>50.216980082341159</v>
      </c>
      <c r="D60" s="115">
        <v>9026</v>
      </c>
      <c r="E60" s="114">
        <v>9507</v>
      </c>
      <c r="F60" s="114">
        <v>9501</v>
      </c>
      <c r="G60" s="114">
        <v>9588</v>
      </c>
      <c r="H60" s="140">
        <v>9588</v>
      </c>
      <c r="I60" s="115">
        <v>-562</v>
      </c>
      <c r="J60" s="116">
        <v>-5.861493533583646</v>
      </c>
    </row>
    <row r="61" spans="1:16" s="110" customFormat="1" ht="14.45" customHeight="1" x14ac:dyDescent="0.2">
      <c r="A61" s="118"/>
      <c r="B61" s="121" t="s">
        <v>110</v>
      </c>
      <c r="C61" s="113">
        <v>21.230666518304218</v>
      </c>
      <c r="D61" s="115">
        <v>3816</v>
      </c>
      <c r="E61" s="114">
        <v>3908</v>
      </c>
      <c r="F61" s="114">
        <v>3908</v>
      </c>
      <c r="G61" s="114">
        <v>3924</v>
      </c>
      <c r="H61" s="140">
        <v>3899</v>
      </c>
      <c r="I61" s="115">
        <v>-83</v>
      </c>
      <c r="J61" s="116">
        <v>-2.1287509617850731</v>
      </c>
    </row>
    <row r="62" spans="1:16" s="110" customFormat="1" ht="14.45" customHeight="1" x14ac:dyDescent="0.2">
      <c r="A62" s="120"/>
      <c r="B62" s="121" t="s">
        <v>111</v>
      </c>
      <c r="C62" s="113">
        <v>14.253922332257705</v>
      </c>
      <c r="D62" s="115">
        <v>2562</v>
      </c>
      <c r="E62" s="114">
        <v>2563</v>
      </c>
      <c r="F62" s="114">
        <v>2531</v>
      </c>
      <c r="G62" s="114">
        <v>2510</v>
      </c>
      <c r="H62" s="140">
        <v>2456</v>
      </c>
      <c r="I62" s="115">
        <v>106</v>
      </c>
      <c r="J62" s="116">
        <v>4.315960912052117</v>
      </c>
    </row>
    <row r="63" spans="1:16" s="110" customFormat="1" ht="14.45" customHeight="1" x14ac:dyDescent="0.2">
      <c r="A63" s="120"/>
      <c r="B63" s="121" t="s">
        <v>112</v>
      </c>
      <c r="C63" s="113">
        <v>1.5689329030822299</v>
      </c>
      <c r="D63" s="115">
        <v>282</v>
      </c>
      <c r="E63" s="114">
        <v>267</v>
      </c>
      <c r="F63" s="114">
        <v>283</v>
      </c>
      <c r="G63" s="114">
        <v>253</v>
      </c>
      <c r="H63" s="140">
        <v>239</v>
      </c>
      <c r="I63" s="115">
        <v>43</v>
      </c>
      <c r="J63" s="116">
        <v>17.99163179916318</v>
      </c>
    </row>
    <row r="64" spans="1:16" s="110" customFormat="1" ht="14.45" customHeight="1" x14ac:dyDescent="0.2">
      <c r="A64" s="120" t="s">
        <v>113</v>
      </c>
      <c r="B64" s="119" t="s">
        <v>116</v>
      </c>
      <c r="C64" s="113">
        <v>84.538778235228662</v>
      </c>
      <c r="D64" s="115">
        <v>15195</v>
      </c>
      <c r="E64" s="114">
        <v>15722</v>
      </c>
      <c r="F64" s="114">
        <v>15606</v>
      </c>
      <c r="G64" s="114">
        <v>15776</v>
      </c>
      <c r="H64" s="140">
        <v>15565</v>
      </c>
      <c r="I64" s="115">
        <v>-370</v>
      </c>
      <c r="J64" s="116">
        <v>-2.3771281721811759</v>
      </c>
    </row>
    <row r="65" spans="1:10" s="110" customFormat="1" ht="14.45" customHeight="1" x14ac:dyDescent="0.2">
      <c r="A65" s="123"/>
      <c r="B65" s="124" t="s">
        <v>117</v>
      </c>
      <c r="C65" s="125">
        <v>15.043952375653722</v>
      </c>
      <c r="D65" s="143">
        <v>2704</v>
      </c>
      <c r="E65" s="144">
        <v>2900</v>
      </c>
      <c r="F65" s="144">
        <v>2859</v>
      </c>
      <c r="G65" s="144">
        <v>2865</v>
      </c>
      <c r="H65" s="145">
        <v>2846</v>
      </c>
      <c r="I65" s="143">
        <v>-142</v>
      </c>
      <c r="J65" s="146">
        <v>-4.9894588896697121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18711</v>
      </c>
      <c r="G11" s="114">
        <v>19523</v>
      </c>
      <c r="H11" s="114">
        <v>19260</v>
      </c>
      <c r="I11" s="114">
        <v>19475</v>
      </c>
      <c r="J11" s="140">
        <v>20696</v>
      </c>
      <c r="K11" s="114">
        <v>-1985</v>
      </c>
      <c r="L11" s="116">
        <v>-9.5912253575570166</v>
      </c>
    </row>
    <row r="12" spans="1:17" s="110" customFormat="1" ht="24" customHeight="1" x14ac:dyDescent="0.2">
      <c r="A12" s="604" t="s">
        <v>185</v>
      </c>
      <c r="B12" s="605"/>
      <c r="C12" s="605"/>
      <c r="D12" s="606"/>
      <c r="E12" s="113">
        <v>38.405216182993961</v>
      </c>
      <c r="F12" s="115">
        <v>7186</v>
      </c>
      <c r="G12" s="114">
        <v>7468</v>
      </c>
      <c r="H12" s="114">
        <v>7392</v>
      </c>
      <c r="I12" s="114">
        <v>7410</v>
      </c>
      <c r="J12" s="140">
        <v>8201</v>
      </c>
      <c r="K12" s="114">
        <v>-1015</v>
      </c>
      <c r="L12" s="116">
        <v>-12.376539446408975</v>
      </c>
    </row>
    <row r="13" spans="1:17" s="110" customFormat="1" ht="15" customHeight="1" x14ac:dyDescent="0.2">
      <c r="A13" s="120"/>
      <c r="B13" s="612" t="s">
        <v>107</v>
      </c>
      <c r="C13" s="612"/>
      <c r="E13" s="113">
        <v>61.594783817006039</v>
      </c>
      <c r="F13" s="115">
        <v>11525</v>
      </c>
      <c r="G13" s="114">
        <v>12055</v>
      </c>
      <c r="H13" s="114">
        <v>11868</v>
      </c>
      <c r="I13" s="114">
        <v>12065</v>
      </c>
      <c r="J13" s="140">
        <v>12495</v>
      </c>
      <c r="K13" s="114">
        <v>-970</v>
      </c>
      <c r="L13" s="116">
        <v>-7.7631052420968389</v>
      </c>
    </row>
    <row r="14" spans="1:17" s="110" customFormat="1" ht="22.5" customHeight="1" x14ac:dyDescent="0.2">
      <c r="A14" s="604" t="s">
        <v>186</v>
      </c>
      <c r="B14" s="605"/>
      <c r="C14" s="605"/>
      <c r="D14" s="606"/>
      <c r="E14" s="113">
        <v>15.541659986104431</v>
      </c>
      <c r="F14" s="115">
        <v>2908</v>
      </c>
      <c r="G14" s="114">
        <v>3111</v>
      </c>
      <c r="H14" s="114">
        <v>2924</v>
      </c>
      <c r="I14" s="114">
        <v>3091</v>
      </c>
      <c r="J14" s="140">
        <v>3412</v>
      </c>
      <c r="K14" s="114">
        <v>-504</v>
      </c>
      <c r="L14" s="116">
        <v>-14.771395076201641</v>
      </c>
    </row>
    <row r="15" spans="1:17" s="110" customFormat="1" ht="15" customHeight="1" x14ac:dyDescent="0.2">
      <c r="A15" s="120"/>
      <c r="B15" s="119"/>
      <c r="C15" s="258" t="s">
        <v>106</v>
      </c>
      <c r="E15" s="113">
        <v>44.738651994497936</v>
      </c>
      <c r="F15" s="115">
        <v>1301</v>
      </c>
      <c r="G15" s="114">
        <v>1407</v>
      </c>
      <c r="H15" s="114">
        <v>1336</v>
      </c>
      <c r="I15" s="114">
        <v>1393</v>
      </c>
      <c r="J15" s="140">
        <v>1660</v>
      </c>
      <c r="K15" s="114">
        <v>-359</v>
      </c>
      <c r="L15" s="116">
        <v>-21.626506024096386</v>
      </c>
    </row>
    <row r="16" spans="1:17" s="110" customFormat="1" ht="15" customHeight="1" x14ac:dyDescent="0.2">
      <c r="A16" s="120"/>
      <c r="B16" s="119"/>
      <c r="C16" s="258" t="s">
        <v>107</v>
      </c>
      <c r="E16" s="113">
        <v>55.261348005502064</v>
      </c>
      <c r="F16" s="115">
        <v>1607</v>
      </c>
      <c r="G16" s="114">
        <v>1704</v>
      </c>
      <c r="H16" s="114">
        <v>1588</v>
      </c>
      <c r="I16" s="114">
        <v>1698</v>
      </c>
      <c r="J16" s="140">
        <v>1752</v>
      </c>
      <c r="K16" s="114">
        <v>-145</v>
      </c>
      <c r="L16" s="116">
        <v>-8.2762557077625569</v>
      </c>
    </row>
    <row r="17" spans="1:12" s="110" customFormat="1" ht="15" customHeight="1" x14ac:dyDescent="0.2">
      <c r="A17" s="120"/>
      <c r="B17" s="121" t="s">
        <v>109</v>
      </c>
      <c r="C17" s="258"/>
      <c r="E17" s="113">
        <v>50.627972850195071</v>
      </c>
      <c r="F17" s="115">
        <v>9473</v>
      </c>
      <c r="G17" s="114">
        <v>9980</v>
      </c>
      <c r="H17" s="114">
        <v>9917</v>
      </c>
      <c r="I17" s="114">
        <v>9969</v>
      </c>
      <c r="J17" s="140">
        <v>10532</v>
      </c>
      <c r="K17" s="114">
        <v>-1059</v>
      </c>
      <c r="L17" s="116">
        <v>-10.055070262058488</v>
      </c>
    </row>
    <row r="18" spans="1:12" s="110" customFormat="1" ht="15" customHeight="1" x14ac:dyDescent="0.2">
      <c r="A18" s="120"/>
      <c r="B18" s="119"/>
      <c r="C18" s="258" t="s">
        <v>106</v>
      </c>
      <c r="E18" s="113">
        <v>34.730286076216615</v>
      </c>
      <c r="F18" s="115">
        <v>3290</v>
      </c>
      <c r="G18" s="114">
        <v>3444</v>
      </c>
      <c r="H18" s="114">
        <v>3427</v>
      </c>
      <c r="I18" s="114">
        <v>3413</v>
      </c>
      <c r="J18" s="140">
        <v>3705</v>
      </c>
      <c r="K18" s="114">
        <v>-415</v>
      </c>
      <c r="L18" s="116">
        <v>-11.201079622132253</v>
      </c>
    </row>
    <row r="19" spans="1:12" s="110" customFormat="1" ht="15" customHeight="1" x14ac:dyDescent="0.2">
      <c r="A19" s="120"/>
      <c r="B19" s="119"/>
      <c r="C19" s="258" t="s">
        <v>107</v>
      </c>
      <c r="E19" s="113">
        <v>65.269713923783385</v>
      </c>
      <c r="F19" s="115">
        <v>6183</v>
      </c>
      <c r="G19" s="114">
        <v>6536</v>
      </c>
      <c r="H19" s="114">
        <v>6490</v>
      </c>
      <c r="I19" s="114">
        <v>6556</v>
      </c>
      <c r="J19" s="140">
        <v>6827</v>
      </c>
      <c r="K19" s="114">
        <v>-644</v>
      </c>
      <c r="L19" s="116">
        <v>-9.4331331477955178</v>
      </c>
    </row>
    <row r="20" spans="1:12" s="110" customFormat="1" ht="15" customHeight="1" x14ac:dyDescent="0.2">
      <c r="A20" s="120"/>
      <c r="B20" s="121" t="s">
        <v>110</v>
      </c>
      <c r="C20" s="258"/>
      <c r="E20" s="113">
        <v>20.789909678798569</v>
      </c>
      <c r="F20" s="115">
        <v>3890</v>
      </c>
      <c r="G20" s="114">
        <v>3944</v>
      </c>
      <c r="H20" s="114">
        <v>3962</v>
      </c>
      <c r="I20" s="114">
        <v>3994</v>
      </c>
      <c r="J20" s="140">
        <v>4206</v>
      </c>
      <c r="K20" s="114">
        <v>-316</v>
      </c>
      <c r="L20" s="116">
        <v>-7.5130765572990965</v>
      </c>
    </row>
    <row r="21" spans="1:12" s="110" customFormat="1" ht="15" customHeight="1" x14ac:dyDescent="0.2">
      <c r="A21" s="120"/>
      <c r="B21" s="119"/>
      <c r="C21" s="258" t="s">
        <v>106</v>
      </c>
      <c r="E21" s="113">
        <v>34.293059125964007</v>
      </c>
      <c r="F21" s="115">
        <v>1334</v>
      </c>
      <c r="G21" s="114">
        <v>1337</v>
      </c>
      <c r="H21" s="114">
        <v>1360</v>
      </c>
      <c r="I21" s="114">
        <v>1353</v>
      </c>
      <c r="J21" s="140">
        <v>1472</v>
      </c>
      <c r="K21" s="114">
        <v>-138</v>
      </c>
      <c r="L21" s="116">
        <v>-9.375</v>
      </c>
    </row>
    <row r="22" spans="1:12" s="110" customFormat="1" ht="15" customHeight="1" x14ac:dyDescent="0.2">
      <c r="A22" s="120"/>
      <c r="B22" s="119"/>
      <c r="C22" s="258" t="s">
        <v>107</v>
      </c>
      <c r="E22" s="113">
        <v>65.706940874035993</v>
      </c>
      <c r="F22" s="115">
        <v>2556</v>
      </c>
      <c r="G22" s="114">
        <v>2607</v>
      </c>
      <c r="H22" s="114">
        <v>2602</v>
      </c>
      <c r="I22" s="114">
        <v>2641</v>
      </c>
      <c r="J22" s="140">
        <v>2734</v>
      </c>
      <c r="K22" s="114">
        <v>-178</v>
      </c>
      <c r="L22" s="116">
        <v>-6.5106071689831753</v>
      </c>
    </row>
    <row r="23" spans="1:12" s="110" customFormat="1" ht="15" customHeight="1" x14ac:dyDescent="0.2">
      <c r="A23" s="120"/>
      <c r="B23" s="121" t="s">
        <v>111</v>
      </c>
      <c r="C23" s="258"/>
      <c r="E23" s="113">
        <v>13.04045748490193</v>
      </c>
      <c r="F23" s="115">
        <v>2440</v>
      </c>
      <c r="G23" s="114">
        <v>2488</v>
      </c>
      <c r="H23" s="114">
        <v>2457</v>
      </c>
      <c r="I23" s="114">
        <v>2421</v>
      </c>
      <c r="J23" s="140">
        <v>2546</v>
      </c>
      <c r="K23" s="114">
        <v>-106</v>
      </c>
      <c r="L23" s="116">
        <v>-4.1633935585231736</v>
      </c>
    </row>
    <row r="24" spans="1:12" s="110" customFormat="1" ht="15" customHeight="1" x14ac:dyDescent="0.2">
      <c r="A24" s="120"/>
      <c r="B24" s="119"/>
      <c r="C24" s="258" t="s">
        <v>106</v>
      </c>
      <c r="E24" s="113">
        <v>51.680327868852459</v>
      </c>
      <c r="F24" s="115">
        <v>1261</v>
      </c>
      <c r="G24" s="114">
        <v>1280</v>
      </c>
      <c r="H24" s="114">
        <v>1269</v>
      </c>
      <c r="I24" s="114">
        <v>1251</v>
      </c>
      <c r="J24" s="140">
        <v>1364</v>
      </c>
      <c r="K24" s="114">
        <v>-103</v>
      </c>
      <c r="L24" s="116">
        <v>-7.551319648093842</v>
      </c>
    </row>
    <row r="25" spans="1:12" s="110" customFormat="1" ht="15" customHeight="1" x14ac:dyDescent="0.2">
      <c r="A25" s="120"/>
      <c r="B25" s="119"/>
      <c r="C25" s="258" t="s">
        <v>107</v>
      </c>
      <c r="E25" s="113">
        <v>48.319672131147541</v>
      </c>
      <c r="F25" s="115">
        <v>1179</v>
      </c>
      <c r="G25" s="114">
        <v>1208</v>
      </c>
      <c r="H25" s="114">
        <v>1188</v>
      </c>
      <c r="I25" s="114">
        <v>1170</v>
      </c>
      <c r="J25" s="140">
        <v>1182</v>
      </c>
      <c r="K25" s="114">
        <v>-3</v>
      </c>
      <c r="L25" s="116">
        <v>-0.25380710659898476</v>
      </c>
    </row>
    <row r="26" spans="1:12" s="110" customFormat="1" ht="15" customHeight="1" x14ac:dyDescent="0.2">
      <c r="A26" s="120"/>
      <c r="C26" s="121" t="s">
        <v>187</v>
      </c>
      <c r="D26" s="110" t="s">
        <v>188</v>
      </c>
      <c r="E26" s="113">
        <v>1.4750681417348084</v>
      </c>
      <c r="F26" s="115">
        <v>276</v>
      </c>
      <c r="G26" s="114">
        <v>273</v>
      </c>
      <c r="H26" s="114">
        <v>271</v>
      </c>
      <c r="I26" s="114">
        <v>246</v>
      </c>
      <c r="J26" s="140">
        <v>240</v>
      </c>
      <c r="K26" s="114">
        <v>36</v>
      </c>
      <c r="L26" s="116">
        <v>15</v>
      </c>
    </row>
    <row r="27" spans="1:12" s="110" customFormat="1" ht="15" customHeight="1" x14ac:dyDescent="0.2">
      <c r="A27" s="120"/>
      <c r="B27" s="119"/>
      <c r="D27" s="259" t="s">
        <v>106</v>
      </c>
      <c r="E27" s="113">
        <v>40.579710144927539</v>
      </c>
      <c r="F27" s="115">
        <v>112</v>
      </c>
      <c r="G27" s="114">
        <v>119</v>
      </c>
      <c r="H27" s="114">
        <v>113</v>
      </c>
      <c r="I27" s="114">
        <v>104</v>
      </c>
      <c r="J27" s="140">
        <v>101</v>
      </c>
      <c r="K27" s="114">
        <v>11</v>
      </c>
      <c r="L27" s="116">
        <v>10.891089108910892</v>
      </c>
    </row>
    <row r="28" spans="1:12" s="110" customFormat="1" ht="15" customHeight="1" x14ac:dyDescent="0.2">
      <c r="A28" s="120"/>
      <c r="B28" s="119"/>
      <c r="D28" s="259" t="s">
        <v>107</v>
      </c>
      <c r="E28" s="113">
        <v>59.420289855072461</v>
      </c>
      <c r="F28" s="115">
        <v>164</v>
      </c>
      <c r="G28" s="114">
        <v>154</v>
      </c>
      <c r="H28" s="114">
        <v>158</v>
      </c>
      <c r="I28" s="114">
        <v>142</v>
      </c>
      <c r="J28" s="140">
        <v>139</v>
      </c>
      <c r="K28" s="114">
        <v>25</v>
      </c>
      <c r="L28" s="116">
        <v>17.985611510791365</v>
      </c>
    </row>
    <row r="29" spans="1:12" s="110" customFormat="1" ht="24" customHeight="1" x14ac:dyDescent="0.2">
      <c r="A29" s="604" t="s">
        <v>189</v>
      </c>
      <c r="B29" s="605"/>
      <c r="C29" s="605"/>
      <c r="D29" s="606"/>
      <c r="E29" s="113">
        <v>82.320560098337879</v>
      </c>
      <c r="F29" s="115">
        <v>15403</v>
      </c>
      <c r="G29" s="114">
        <v>15990</v>
      </c>
      <c r="H29" s="114">
        <v>15826</v>
      </c>
      <c r="I29" s="114">
        <v>16050</v>
      </c>
      <c r="J29" s="140">
        <v>17096</v>
      </c>
      <c r="K29" s="114">
        <v>-1693</v>
      </c>
      <c r="L29" s="116">
        <v>-9.9029012634534386</v>
      </c>
    </row>
    <row r="30" spans="1:12" s="110" customFormat="1" ht="15" customHeight="1" x14ac:dyDescent="0.2">
      <c r="A30" s="120"/>
      <c r="B30" s="119"/>
      <c r="C30" s="258" t="s">
        <v>106</v>
      </c>
      <c r="E30" s="113">
        <v>37.778354865935206</v>
      </c>
      <c r="F30" s="115">
        <v>5819</v>
      </c>
      <c r="G30" s="114">
        <v>6017</v>
      </c>
      <c r="H30" s="114">
        <v>5996</v>
      </c>
      <c r="I30" s="114">
        <v>6041</v>
      </c>
      <c r="J30" s="140">
        <v>6704</v>
      </c>
      <c r="K30" s="114">
        <v>-885</v>
      </c>
      <c r="L30" s="116">
        <v>-13.201073985680191</v>
      </c>
    </row>
    <row r="31" spans="1:12" s="110" customFormat="1" ht="15" customHeight="1" x14ac:dyDescent="0.2">
      <c r="A31" s="120"/>
      <c r="B31" s="119"/>
      <c r="C31" s="258" t="s">
        <v>107</v>
      </c>
      <c r="E31" s="113">
        <v>62.221645134064794</v>
      </c>
      <c r="F31" s="115">
        <v>9584</v>
      </c>
      <c r="G31" s="114">
        <v>9973</v>
      </c>
      <c r="H31" s="114">
        <v>9830</v>
      </c>
      <c r="I31" s="114">
        <v>10009</v>
      </c>
      <c r="J31" s="140">
        <v>10392</v>
      </c>
      <c r="K31" s="114">
        <v>-808</v>
      </c>
      <c r="L31" s="116">
        <v>-7.7752117013086988</v>
      </c>
    </row>
    <row r="32" spans="1:12" s="110" customFormat="1" ht="15" customHeight="1" x14ac:dyDescent="0.2">
      <c r="A32" s="120"/>
      <c r="B32" s="119" t="s">
        <v>117</v>
      </c>
      <c r="C32" s="258"/>
      <c r="E32" s="113">
        <v>17.332050665383999</v>
      </c>
      <c r="F32" s="114">
        <v>3243</v>
      </c>
      <c r="G32" s="114">
        <v>3456</v>
      </c>
      <c r="H32" s="114">
        <v>3367</v>
      </c>
      <c r="I32" s="114">
        <v>3353</v>
      </c>
      <c r="J32" s="140">
        <v>3528</v>
      </c>
      <c r="K32" s="114">
        <v>-285</v>
      </c>
      <c r="L32" s="116">
        <v>-8.0782312925170068</v>
      </c>
    </row>
    <row r="33" spans="1:12" s="110" customFormat="1" ht="15" customHeight="1" x14ac:dyDescent="0.2">
      <c r="A33" s="120"/>
      <c r="B33" s="119"/>
      <c r="C33" s="258" t="s">
        <v>106</v>
      </c>
      <c r="E33" s="113">
        <v>41.196423065063215</v>
      </c>
      <c r="F33" s="114">
        <v>1336</v>
      </c>
      <c r="G33" s="114">
        <v>1412</v>
      </c>
      <c r="H33" s="114">
        <v>1365</v>
      </c>
      <c r="I33" s="114">
        <v>1335</v>
      </c>
      <c r="J33" s="140">
        <v>1465</v>
      </c>
      <c r="K33" s="114">
        <v>-129</v>
      </c>
      <c r="L33" s="116">
        <v>-8.8054607508532428</v>
      </c>
    </row>
    <row r="34" spans="1:12" s="110" customFormat="1" ht="15" customHeight="1" x14ac:dyDescent="0.2">
      <c r="A34" s="120"/>
      <c r="B34" s="119"/>
      <c r="C34" s="258" t="s">
        <v>107</v>
      </c>
      <c r="E34" s="113">
        <v>58.803576934936785</v>
      </c>
      <c r="F34" s="114">
        <v>1907</v>
      </c>
      <c r="G34" s="114">
        <v>2044</v>
      </c>
      <c r="H34" s="114">
        <v>2002</v>
      </c>
      <c r="I34" s="114">
        <v>2018</v>
      </c>
      <c r="J34" s="140">
        <v>2063</v>
      </c>
      <c r="K34" s="114">
        <v>-156</v>
      </c>
      <c r="L34" s="116">
        <v>-7.5618031992244301</v>
      </c>
    </row>
    <row r="35" spans="1:12" s="110" customFormat="1" ht="24" customHeight="1" x14ac:dyDescent="0.2">
      <c r="A35" s="604" t="s">
        <v>192</v>
      </c>
      <c r="B35" s="605"/>
      <c r="C35" s="605"/>
      <c r="D35" s="606"/>
      <c r="E35" s="113">
        <v>24.477580033135588</v>
      </c>
      <c r="F35" s="114">
        <v>4580</v>
      </c>
      <c r="G35" s="114">
        <v>4783</v>
      </c>
      <c r="H35" s="114">
        <v>4652</v>
      </c>
      <c r="I35" s="114">
        <v>4793</v>
      </c>
      <c r="J35" s="114">
        <v>4855</v>
      </c>
      <c r="K35" s="318">
        <v>-275</v>
      </c>
      <c r="L35" s="319">
        <v>-5.6642636457260558</v>
      </c>
    </row>
    <row r="36" spans="1:12" s="110" customFormat="1" ht="15" customHeight="1" x14ac:dyDescent="0.2">
      <c r="A36" s="120"/>
      <c r="B36" s="119"/>
      <c r="C36" s="258" t="s">
        <v>106</v>
      </c>
      <c r="E36" s="113">
        <v>39.323144104803497</v>
      </c>
      <c r="F36" s="114">
        <v>1801</v>
      </c>
      <c r="G36" s="114">
        <v>1890</v>
      </c>
      <c r="H36" s="114">
        <v>1854</v>
      </c>
      <c r="I36" s="114">
        <v>1867</v>
      </c>
      <c r="J36" s="114">
        <v>1936</v>
      </c>
      <c r="K36" s="318">
        <v>-135</v>
      </c>
      <c r="L36" s="116">
        <v>-6.973140495867769</v>
      </c>
    </row>
    <row r="37" spans="1:12" s="110" customFormat="1" ht="15" customHeight="1" x14ac:dyDescent="0.2">
      <c r="A37" s="120"/>
      <c r="B37" s="119"/>
      <c r="C37" s="258" t="s">
        <v>107</v>
      </c>
      <c r="E37" s="113">
        <v>60.676855895196503</v>
      </c>
      <c r="F37" s="114">
        <v>2779</v>
      </c>
      <c r="G37" s="114">
        <v>2893</v>
      </c>
      <c r="H37" s="114">
        <v>2798</v>
      </c>
      <c r="I37" s="114">
        <v>2926</v>
      </c>
      <c r="J37" s="140">
        <v>2919</v>
      </c>
      <c r="K37" s="114">
        <v>-140</v>
      </c>
      <c r="L37" s="116">
        <v>-4.7961630695443649</v>
      </c>
    </row>
    <row r="38" spans="1:12" s="110" customFormat="1" ht="15" customHeight="1" x14ac:dyDescent="0.2">
      <c r="A38" s="120"/>
      <c r="B38" s="119" t="s">
        <v>328</v>
      </c>
      <c r="C38" s="258"/>
      <c r="E38" s="113">
        <v>45.662978996312333</v>
      </c>
      <c r="F38" s="114">
        <v>8544</v>
      </c>
      <c r="G38" s="114">
        <v>8776</v>
      </c>
      <c r="H38" s="114">
        <v>8690</v>
      </c>
      <c r="I38" s="114">
        <v>8747</v>
      </c>
      <c r="J38" s="140">
        <v>8981</v>
      </c>
      <c r="K38" s="114">
        <v>-437</v>
      </c>
      <c r="L38" s="116">
        <v>-4.8658278588130495</v>
      </c>
    </row>
    <row r="39" spans="1:12" s="110" customFormat="1" ht="15" customHeight="1" x14ac:dyDescent="0.2">
      <c r="A39" s="120"/>
      <c r="B39" s="119"/>
      <c r="C39" s="258" t="s">
        <v>106</v>
      </c>
      <c r="E39" s="113">
        <v>38.167134831460672</v>
      </c>
      <c r="F39" s="115">
        <v>3261</v>
      </c>
      <c r="G39" s="114">
        <v>3323</v>
      </c>
      <c r="H39" s="114">
        <v>3326</v>
      </c>
      <c r="I39" s="114">
        <v>3327</v>
      </c>
      <c r="J39" s="140">
        <v>3478</v>
      </c>
      <c r="K39" s="114">
        <v>-217</v>
      </c>
      <c r="L39" s="116">
        <v>-6.2392179413456006</v>
      </c>
    </row>
    <row r="40" spans="1:12" s="110" customFormat="1" ht="15" customHeight="1" x14ac:dyDescent="0.2">
      <c r="A40" s="120"/>
      <c r="B40" s="119"/>
      <c r="C40" s="258" t="s">
        <v>107</v>
      </c>
      <c r="E40" s="113">
        <v>61.832865168539328</v>
      </c>
      <c r="F40" s="115">
        <v>5283</v>
      </c>
      <c r="G40" s="114">
        <v>5453</v>
      </c>
      <c r="H40" s="114">
        <v>5364</v>
      </c>
      <c r="I40" s="114">
        <v>5420</v>
      </c>
      <c r="J40" s="140">
        <v>5503</v>
      </c>
      <c r="K40" s="114">
        <v>-220</v>
      </c>
      <c r="L40" s="116">
        <v>-3.9978193712520445</v>
      </c>
    </row>
    <row r="41" spans="1:12" s="110" customFormat="1" ht="15" customHeight="1" x14ac:dyDescent="0.2">
      <c r="A41" s="120"/>
      <c r="B41" s="320" t="s">
        <v>515</v>
      </c>
      <c r="C41" s="258"/>
      <c r="E41" s="113">
        <v>4.9382716049382713</v>
      </c>
      <c r="F41" s="115">
        <v>924</v>
      </c>
      <c r="G41" s="114">
        <v>953</v>
      </c>
      <c r="H41" s="114">
        <v>945</v>
      </c>
      <c r="I41" s="114">
        <v>932</v>
      </c>
      <c r="J41" s="140">
        <v>902</v>
      </c>
      <c r="K41" s="114">
        <v>22</v>
      </c>
      <c r="L41" s="116">
        <v>2.4390243902439024</v>
      </c>
    </row>
    <row r="42" spans="1:12" s="110" customFormat="1" ht="15" customHeight="1" x14ac:dyDescent="0.2">
      <c r="A42" s="120"/>
      <c r="B42" s="119"/>
      <c r="C42" s="268" t="s">
        <v>106</v>
      </c>
      <c r="D42" s="182"/>
      <c r="E42" s="113">
        <v>47.727272727272727</v>
      </c>
      <c r="F42" s="115">
        <v>441</v>
      </c>
      <c r="G42" s="114">
        <v>454</v>
      </c>
      <c r="H42" s="114">
        <v>442</v>
      </c>
      <c r="I42" s="114">
        <v>423</v>
      </c>
      <c r="J42" s="140">
        <v>428</v>
      </c>
      <c r="K42" s="114">
        <v>13</v>
      </c>
      <c r="L42" s="116">
        <v>3.0373831775700935</v>
      </c>
    </row>
    <row r="43" spans="1:12" s="110" customFormat="1" ht="15" customHeight="1" x14ac:dyDescent="0.2">
      <c r="A43" s="120"/>
      <c r="B43" s="119"/>
      <c r="C43" s="268" t="s">
        <v>107</v>
      </c>
      <c r="D43" s="182"/>
      <c r="E43" s="113">
        <v>52.272727272727273</v>
      </c>
      <c r="F43" s="115">
        <v>483</v>
      </c>
      <c r="G43" s="114">
        <v>499</v>
      </c>
      <c r="H43" s="114">
        <v>503</v>
      </c>
      <c r="I43" s="114">
        <v>509</v>
      </c>
      <c r="J43" s="140">
        <v>474</v>
      </c>
      <c r="K43" s="114">
        <v>9</v>
      </c>
      <c r="L43" s="116">
        <v>1.8987341772151898</v>
      </c>
    </row>
    <row r="44" spans="1:12" s="110" customFormat="1" ht="15" customHeight="1" x14ac:dyDescent="0.2">
      <c r="A44" s="120"/>
      <c r="B44" s="119" t="s">
        <v>205</v>
      </c>
      <c r="C44" s="268"/>
      <c r="D44" s="182"/>
      <c r="E44" s="113">
        <v>24.92116936561381</v>
      </c>
      <c r="F44" s="115">
        <v>4663</v>
      </c>
      <c r="G44" s="114">
        <v>5011</v>
      </c>
      <c r="H44" s="114">
        <v>4973</v>
      </c>
      <c r="I44" s="114">
        <v>5003</v>
      </c>
      <c r="J44" s="140">
        <v>5958</v>
      </c>
      <c r="K44" s="114">
        <v>-1295</v>
      </c>
      <c r="L44" s="116">
        <v>-21.735481705270224</v>
      </c>
    </row>
    <row r="45" spans="1:12" s="110" customFormat="1" ht="15" customHeight="1" x14ac:dyDescent="0.2">
      <c r="A45" s="120"/>
      <c r="B45" s="119"/>
      <c r="C45" s="268" t="s">
        <v>106</v>
      </c>
      <c r="D45" s="182"/>
      <c r="E45" s="113">
        <v>36.092644220458929</v>
      </c>
      <c r="F45" s="115">
        <v>1683</v>
      </c>
      <c r="G45" s="114">
        <v>1801</v>
      </c>
      <c r="H45" s="114">
        <v>1770</v>
      </c>
      <c r="I45" s="114">
        <v>1793</v>
      </c>
      <c r="J45" s="140">
        <v>2359</v>
      </c>
      <c r="K45" s="114">
        <v>-676</v>
      </c>
      <c r="L45" s="116">
        <v>-28.656210258584146</v>
      </c>
    </row>
    <row r="46" spans="1:12" s="110" customFormat="1" ht="15" customHeight="1" x14ac:dyDescent="0.2">
      <c r="A46" s="123"/>
      <c r="B46" s="124"/>
      <c r="C46" s="260" t="s">
        <v>107</v>
      </c>
      <c r="D46" s="261"/>
      <c r="E46" s="125">
        <v>63.907355779541071</v>
      </c>
      <c r="F46" s="143">
        <v>2980</v>
      </c>
      <c r="G46" s="144">
        <v>3210</v>
      </c>
      <c r="H46" s="144">
        <v>3203</v>
      </c>
      <c r="I46" s="144">
        <v>3210</v>
      </c>
      <c r="J46" s="145">
        <v>3599</v>
      </c>
      <c r="K46" s="144">
        <v>-619</v>
      </c>
      <c r="L46" s="146">
        <v>-17.199222006112809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18711</v>
      </c>
      <c r="E11" s="114">
        <v>19523</v>
      </c>
      <c r="F11" s="114">
        <v>19260</v>
      </c>
      <c r="G11" s="114">
        <v>19475</v>
      </c>
      <c r="H11" s="140">
        <v>20696</v>
      </c>
      <c r="I11" s="115">
        <v>-1985</v>
      </c>
      <c r="J11" s="116">
        <v>-9.5912253575570166</v>
      </c>
    </row>
    <row r="12" spans="1:15" s="110" customFormat="1" ht="24.95" customHeight="1" x14ac:dyDescent="0.2">
      <c r="A12" s="193" t="s">
        <v>132</v>
      </c>
      <c r="B12" s="194" t="s">
        <v>133</v>
      </c>
      <c r="C12" s="113">
        <v>8.5511196622307731E-2</v>
      </c>
      <c r="D12" s="115">
        <v>16</v>
      </c>
      <c r="E12" s="114">
        <v>18</v>
      </c>
      <c r="F12" s="114">
        <v>22</v>
      </c>
      <c r="G12" s="114">
        <v>34</v>
      </c>
      <c r="H12" s="140">
        <v>16</v>
      </c>
      <c r="I12" s="115">
        <v>0</v>
      </c>
      <c r="J12" s="116">
        <v>0</v>
      </c>
    </row>
    <row r="13" spans="1:15" s="110" customFormat="1" ht="24.95" customHeight="1" x14ac:dyDescent="0.2">
      <c r="A13" s="193" t="s">
        <v>134</v>
      </c>
      <c r="B13" s="199" t="s">
        <v>214</v>
      </c>
      <c r="C13" s="113">
        <v>0.21377799155576932</v>
      </c>
      <c r="D13" s="115">
        <v>40</v>
      </c>
      <c r="E13" s="114">
        <v>37</v>
      </c>
      <c r="F13" s="114">
        <v>39</v>
      </c>
      <c r="G13" s="114">
        <v>41</v>
      </c>
      <c r="H13" s="140">
        <v>38</v>
      </c>
      <c r="I13" s="115">
        <v>2</v>
      </c>
      <c r="J13" s="116">
        <v>5.2631578947368425</v>
      </c>
    </row>
    <row r="14" spans="1:15" s="287" customFormat="1" ht="24.95" customHeight="1" x14ac:dyDescent="0.2">
      <c r="A14" s="193" t="s">
        <v>215</v>
      </c>
      <c r="B14" s="199" t="s">
        <v>137</v>
      </c>
      <c r="C14" s="113">
        <v>3.6181925070813961</v>
      </c>
      <c r="D14" s="115">
        <v>677</v>
      </c>
      <c r="E14" s="114">
        <v>706</v>
      </c>
      <c r="F14" s="114">
        <v>703</v>
      </c>
      <c r="G14" s="114">
        <v>663</v>
      </c>
      <c r="H14" s="140">
        <v>636</v>
      </c>
      <c r="I14" s="115">
        <v>41</v>
      </c>
      <c r="J14" s="116">
        <v>6.4465408805031448</v>
      </c>
      <c r="K14" s="110"/>
      <c r="L14" s="110"/>
      <c r="M14" s="110"/>
      <c r="N14" s="110"/>
      <c r="O14" s="110"/>
    </row>
    <row r="15" spans="1:15" s="110" customFormat="1" ht="24.95" customHeight="1" x14ac:dyDescent="0.2">
      <c r="A15" s="193" t="s">
        <v>216</v>
      </c>
      <c r="B15" s="199" t="s">
        <v>217</v>
      </c>
      <c r="C15" s="113">
        <v>1.6193682860349528</v>
      </c>
      <c r="D15" s="115">
        <v>303</v>
      </c>
      <c r="E15" s="114">
        <v>311</v>
      </c>
      <c r="F15" s="114">
        <v>309</v>
      </c>
      <c r="G15" s="114">
        <v>294</v>
      </c>
      <c r="H15" s="140">
        <v>290</v>
      </c>
      <c r="I15" s="115">
        <v>13</v>
      </c>
      <c r="J15" s="116">
        <v>4.4827586206896548</v>
      </c>
    </row>
    <row r="16" spans="1:15" s="287" customFormat="1" ht="24.95" customHeight="1" x14ac:dyDescent="0.2">
      <c r="A16" s="193" t="s">
        <v>218</v>
      </c>
      <c r="B16" s="199" t="s">
        <v>141</v>
      </c>
      <c r="C16" s="113">
        <v>1.4109347442680775</v>
      </c>
      <c r="D16" s="115">
        <v>264</v>
      </c>
      <c r="E16" s="114">
        <v>287</v>
      </c>
      <c r="F16" s="114">
        <v>288</v>
      </c>
      <c r="G16" s="114">
        <v>272</v>
      </c>
      <c r="H16" s="140">
        <v>275</v>
      </c>
      <c r="I16" s="115">
        <v>-11</v>
      </c>
      <c r="J16" s="116">
        <v>-4</v>
      </c>
      <c r="K16" s="110"/>
      <c r="L16" s="110"/>
      <c r="M16" s="110"/>
      <c r="N16" s="110"/>
      <c r="O16" s="110"/>
    </row>
    <row r="17" spans="1:15" s="110" customFormat="1" ht="24.95" customHeight="1" x14ac:dyDescent="0.2">
      <c r="A17" s="193" t="s">
        <v>142</v>
      </c>
      <c r="B17" s="199" t="s">
        <v>220</v>
      </c>
      <c r="C17" s="113">
        <v>0.58788947677836567</v>
      </c>
      <c r="D17" s="115">
        <v>110</v>
      </c>
      <c r="E17" s="114">
        <v>108</v>
      </c>
      <c r="F17" s="114">
        <v>106</v>
      </c>
      <c r="G17" s="114">
        <v>97</v>
      </c>
      <c r="H17" s="140">
        <v>71</v>
      </c>
      <c r="I17" s="115">
        <v>39</v>
      </c>
      <c r="J17" s="116">
        <v>54.929577464788736</v>
      </c>
    </row>
    <row r="18" spans="1:15" s="287" customFormat="1" ht="24.95" customHeight="1" x14ac:dyDescent="0.2">
      <c r="A18" s="201" t="s">
        <v>144</v>
      </c>
      <c r="B18" s="202" t="s">
        <v>145</v>
      </c>
      <c r="C18" s="113">
        <v>5.2215274437496664</v>
      </c>
      <c r="D18" s="115">
        <v>977</v>
      </c>
      <c r="E18" s="114">
        <v>963</v>
      </c>
      <c r="F18" s="114">
        <v>1010</v>
      </c>
      <c r="G18" s="114">
        <v>994</v>
      </c>
      <c r="H18" s="140">
        <v>938</v>
      </c>
      <c r="I18" s="115">
        <v>39</v>
      </c>
      <c r="J18" s="116">
        <v>4.157782515991471</v>
      </c>
      <c r="K18" s="110"/>
      <c r="L18" s="110"/>
      <c r="M18" s="110"/>
      <c r="N18" s="110"/>
      <c r="O18" s="110"/>
    </row>
    <row r="19" spans="1:15" s="110" customFormat="1" ht="24.95" customHeight="1" x14ac:dyDescent="0.2">
      <c r="A19" s="193" t="s">
        <v>146</v>
      </c>
      <c r="B19" s="199" t="s">
        <v>147</v>
      </c>
      <c r="C19" s="113">
        <v>16.888461332905777</v>
      </c>
      <c r="D19" s="115">
        <v>3160</v>
      </c>
      <c r="E19" s="114">
        <v>3308</v>
      </c>
      <c r="F19" s="114">
        <v>3180</v>
      </c>
      <c r="G19" s="114">
        <v>3252</v>
      </c>
      <c r="H19" s="140">
        <v>3225</v>
      </c>
      <c r="I19" s="115">
        <v>-65</v>
      </c>
      <c r="J19" s="116">
        <v>-2.0155038759689923</v>
      </c>
    </row>
    <row r="20" spans="1:15" s="287" customFormat="1" ht="24.95" customHeight="1" x14ac:dyDescent="0.2">
      <c r="A20" s="193" t="s">
        <v>148</v>
      </c>
      <c r="B20" s="199" t="s">
        <v>149</v>
      </c>
      <c r="C20" s="113">
        <v>3.3242477686922132</v>
      </c>
      <c r="D20" s="115">
        <v>622</v>
      </c>
      <c r="E20" s="114">
        <v>661</v>
      </c>
      <c r="F20" s="114">
        <v>628</v>
      </c>
      <c r="G20" s="114">
        <v>648</v>
      </c>
      <c r="H20" s="140">
        <v>670</v>
      </c>
      <c r="I20" s="115">
        <v>-48</v>
      </c>
      <c r="J20" s="116">
        <v>-7.1641791044776122</v>
      </c>
      <c r="K20" s="110"/>
      <c r="L20" s="110"/>
      <c r="M20" s="110"/>
      <c r="N20" s="110"/>
      <c r="O20" s="110"/>
    </row>
    <row r="21" spans="1:15" s="110" customFormat="1" ht="24.95" customHeight="1" x14ac:dyDescent="0.2">
      <c r="A21" s="201" t="s">
        <v>150</v>
      </c>
      <c r="B21" s="202" t="s">
        <v>151</v>
      </c>
      <c r="C21" s="113">
        <v>11.041633263855486</v>
      </c>
      <c r="D21" s="115">
        <v>2066</v>
      </c>
      <c r="E21" s="114">
        <v>2338</v>
      </c>
      <c r="F21" s="114">
        <v>2259</v>
      </c>
      <c r="G21" s="114">
        <v>2314</v>
      </c>
      <c r="H21" s="140">
        <v>2210</v>
      </c>
      <c r="I21" s="115">
        <v>-144</v>
      </c>
      <c r="J21" s="116">
        <v>-6.5158371040723981</v>
      </c>
    </row>
    <row r="22" spans="1:15" s="110" customFormat="1" ht="24.95" customHeight="1" x14ac:dyDescent="0.2">
      <c r="A22" s="201" t="s">
        <v>152</v>
      </c>
      <c r="B22" s="199" t="s">
        <v>153</v>
      </c>
      <c r="C22" s="113">
        <v>1.3628346961680295</v>
      </c>
      <c r="D22" s="115">
        <v>255</v>
      </c>
      <c r="E22" s="114">
        <v>257</v>
      </c>
      <c r="F22" s="114">
        <v>252</v>
      </c>
      <c r="G22" s="114">
        <v>226</v>
      </c>
      <c r="H22" s="140">
        <v>220</v>
      </c>
      <c r="I22" s="115">
        <v>35</v>
      </c>
      <c r="J22" s="116">
        <v>15.909090909090908</v>
      </c>
    </row>
    <row r="23" spans="1:15" s="110" customFormat="1" ht="24.95" customHeight="1" x14ac:dyDescent="0.2">
      <c r="A23" s="193" t="s">
        <v>154</v>
      </c>
      <c r="B23" s="199" t="s">
        <v>155</v>
      </c>
      <c r="C23" s="113">
        <v>0.91924536368980814</v>
      </c>
      <c r="D23" s="115">
        <v>172</v>
      </c>
      <c r="E23" s="114">
        <v>174</v>
      </c>
      <c r="F23" s="114">
        <v>165</v>
      </c>
      <c r="G23" s="114">
        <v>167</v>
      </c>
      <c r="H23" s="140">
        <v>168</v>
      </c>
      <c r="I23" s="115">
        <v>4</v>
      </c>
      <c r="J23" s="116">
        <v>2.3809523809523809</v>
      </c>
    </row>
    <row r="24" spans="1:15" s="110" customFormat="1" ht="24.95" customHeight="1" x14ac:dyDescent="0.2">
      <c r="A24" s="193" t="s">
        <v>156</v>
      </c>
      <c r="B24" s="199" t="s">
        <v>221</v>
      </c>
      <c r="C24" s="113">
        <v>9.3527871305649075</v>
      </c>
      <c r="D24" s="115">
        <v>1750</v>
      </c>
      <c r="E24" s="114">
        <v>1776</v>
      </c>
      <c r="F24" s="114">
        <v>1758</v>
      </c>
      <c r="G24" s="114">
        <v>1720</v>
      </c>
      <c r="H24" s="140">
        <v>3253</v>
      </c>
      <c r="I24" s="115">
        <v>-1503</v>
      </c>
      <c r="J24" s="116">
        <v>-46.203504457423918</v>
      </c>
    </row>
    <row r="25" spans="1:15" s="110" customFormat="1" ht="24.95" customHeight="1" x14ac:dyDescent="0.2">
      <c r="A25" s="193" t="s">
        <v>222</v>
      </c>
      <c r="B25" s="204" t="s">
        <v>159</v>
      </c>
      <c r="C25" s="113">
        <v>22.91165624498958</v>
      </c>
      <c r="D25" s="115">
        <v>4287</v>
      </c>
      <c r="E25" s="114">
        <v>4446</v>
      </c>
      <c r="F25" s="114">
        <v>4380</v>
      </c>
      <c r="G25" s="114">
        <v>4453</v>
      </c>
      <c r="H25" s="140">
        <v>4430</v>
      </c>
      <c r="I25" s="115">
        <v>-143</v>
      </c>
      <c r="J25" s="116">
        <v>-3.2279909706546275</v>
      </c>
    </row>
    <row r="26" spans="1:15" s="110" customFormat="1" ht="24.95" customHeight="1" x14ac:dyDescent="0.2">
      <c r="A26" s="201">
        <v>782.78300000000002</v>
      </c>
      <c r="B26" s="203" t="s">
        <v>160</v>
      </c>
      <c r="C26" s="113">
        <v>0.66805622361177919</v>
      </c>
      <c r="D26" s="115">
        <v>125</v>
      </c>
      <c r="E26" s="114">
        <v>118</v>
      </c>
      <c r="F26" s="114">
        <v>112</v>
      </c>
      <c r="G26" s="114">
        <v>121</v>
      </c>
      <c r="H26" s="140">
        <v>118</v>
      </c>
      <c r="I26" s="115">
        <v>7</v>
      </c>
      <c r="J26" s="116">
        <v>5.9322033898305087</v>
      </c>
    </row>
    <row r="27" spans="1:15" s="110" customFormat="1" ht="24.95" customHeight="1" x14ac:dyDescent="0.2">
      <c r="A27" s="193" t="s">
        <v>161</v>
      </c>
      <c r="B27" s="199" t="s">
        <v>162</v>
      </c>
      <c r="C27" s="113">
        <v>0.10688899577788466</v>
      </c>
      <c r="D27" s="115">
        <v>20</v>
      </c>
      <c r="E27" s="114">
        <v>20</v>
      </c>
      <c r="F27" s="114">
        <v>21</v>
      </c>
      <c r="G27" s="114">
        <v>23</v>
      </c>
      <c r="H27" s="140">
        <v>23</v>
      </c>
      <c r="I27" s="115">
        <v>-3</v>
      </c>
      <c r="J27" s="116">
        <v>-13.043478260869565</v>
      </c>
    </row>
    <row r="28" spans="1:15" s="110" customFormat="1" ht="24.95" customHeight="1" x14ac:dyDescent="0.2">
      <c r="A28" s="193" t="s">
        <v>163</v>
      </c>
      <c r="B28" s="199" t="s">
        <v>164</v>
      </c>
      <c r="C28" s="113">
        <v>1.5979904868793757</v>
      </c>
      <c r="D28" s="115">
        <v>299</v>
      </c>
      <c r="E28" s="114">
        <v>315</v>
      </c>
      <c r="F28" s="114">
        <v>329</v>
      </c>
      <c r="G28" s="114">
        <v>319</v>
      </c>
      <c r="H28" s="140">
        <v>308</v>
      </c>
      <c r="I28" s="115">
        <v>-9</v>
      </c>
      <c r="J28" s="116">
        <v>-2.9220779220779223</v>
      </c>
    </row>
    <row r="29" spans="1:15" s="110" customFormat="1" ht="24.95" customHeight="1" x14ac:dyDescent="0.2">
      <c r="A29" s="193">
        <v>86</v>
      </c>
      <c r="B29" s="199" t="s">
        <v>165</v>
      </c>
      <c r="C29" s="113">
        <v>5.2803163914275029</v>
      </c>
      <c r="D29" s="115">
        <v>988</v>
      </c>
      <c r="E29" s="114">
        <v>997</v>
      </c>
      <c r="F29" s="114">
        <v>985</v>
      </c>
      <c r="G29" s="114">
        <v>1010</v>
      </c>
      <c r="H29" s="140">
        <v>998</v>
      </c>
      <c r="I29" s="115">
        <v>-10</v>
      </c>
      <c r="J29" s="116">
        <v>-1.002004008016032</v>
      </c>
    </row>
    <row r="30" spans="1:15" s="110" customFormat="1" ht="24.95" customHeight="1" x14ac:dyDescent="0.2">
      <c r="A30" s="193">
        <v>87.88</v>
      </c>
      <c r="B30" s="204" t="s">
        <v>166</v>
      </c>
      <c r="C30" s="113">
        <v>5.168082945860724</v>
      </c>
      <c r="D30" s="115">
        <v>967</v>
      </c>
      <c r="E30" s="114">
        <v>958</v>
      </c>
      <c r="F30" s="114">
        <v>951</v>
      </c>
      <c r="G30" s="114">
        <v>1014</v>
      </c>
      <c r="H30" s="140">
        <v>1008</v>
      </c>
      <c r="I30" s="115">
        <v>-41</v>
      </c>
      <c r="J30" s="116">
        <v>-4.0674603174603172</v>
      </c>
    </row>
    <row r="31" spans="1:15" s="110" customFormat="1" ht="24.95" customHeight="1" x14ac:dyDescent="0.2">
      <c r="A31" s="193" t="s">
        <v>167</v>
      </c>
      <c r="B31" s="199" t="s">
        <v>168</v>
      </c>
      <c r="C31" s="113">
        <v>12.238790016567794</v>
      </c>
      <c r="D31" s="115">
        <v>2290</v>
      </c>
      <c r="E31" s="114">
        <v>2431</v>
      </c>
      <c r="F31" s="114">
        <v>2466</v>
      </c>
      <c r="G31" s="114">
        <v>2476</v>
      </c>
      <c r="H31" s="140">
        <v>2437</v>
      </c>
      <c r="I31" s="115">
        <v>-147</v>
      </c>
      <c r="J31" s="116">
        <v>-6.0320065654493229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8.5511196622307731E-2</v>
      </c>
      <c r="D34" s="115">
        <v>16</v>
      </c>
      <c r="E34" s="114">
        <v>18</v>
      </c>
      <c r="F34" s="114">
        <v>22</v>
      </c>
      <c r="G34" s="114">
        <v>34</v>
      </c>
      <c r="H34" s="140">
        <v>16</v>
      </c>
      <c r="I34" s="115">
        <v>0</v>
      </c>
      <c r="J34" s="116">
        <v>0</v>
      </c>
    </row>
    <row r="35" spans="1:10" s="110" customFormat="1" ht="24.95" customHeight="1" x14ac:dyDescent="0.2">
      <c r="A35" s="292" t="s">
        <v>171</v>
      </c>
      <c r="B35" s="293" t="s">
        <v>172</v>
      </c>
      <c r="C35" s="113">
        <v>9.0534979423868318</v>
      </c>
      <c r="D35" s="115">
        <v>1694</v>
      </c>
      <c r="E35" s="114">
        <v>1706</v>
      </c>
      <c r="F35" s="114">
        <v>1752</v>
      </c>
      <c r="G35" s="114">
        <v>1698</v>
      </c>
      <c r="H35" s="140">
        <v>1612</v>
      </c>
      <c r="I35" s="115">
        <v>82</v>
      </c>
      <c r="J35" s="116">
        <v>5.0868486352357323</v>
      </c>
    </row>
    <row r="36" spans="1:10" s="110" customFormat="1" ht="24.95" customHeight="1" x14ac:dyDescent="0.2">
      <c r="A36" s="294" t="s">
        <v>173</v>
      </c>
      <c r="B36" s="295" t="s">
        <v>174</v>
      </c>
      <c r="C36" s="125">
        <v>90.860990860990867</v>
      </c>
      <c r="D36" s="143">
        <v>17001</v>
      </c>
      <c r="E36" s="144">
        <v>17799</v>
      </c>
      <c r="F36" s="144">
        <v>17486</v>
      </c>
      <c r="G36" s="144">
        <v>17743</v>
      </c>
      <c r="H36" s="145">
        <v>19068</v>
      </c>
      <c r="I36" s="143">
        <v>-2067</v>
      </c>
      <c r="J36" s="146">
        <v>-10.840151038388925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18711</v>
      </c>
      <c r="F11" s="264">
        <v>19523</v>
      </c>
      <c r="G11" s="264">
        <v>19260</v>
      </c>
      <c r="H11" s="264">
        <v>19475</v>
      </c>
      <c r="I11" s="265">
        <v>20696</v>
      </c>
      <c r="J11" s="263">
        <v>-1985</v>
      </c>
      <c r="K11" s="266">
        <v>-9.5912253575570166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47.854203409758966</v>
      </c>
      <c r="E13" s="115">
        <v>8954</v>
      </c>
      <c r="F13" s="114">
        <v>9309</v>
      </c>
      <c r="G13" s="114">
        <v>9215</v>
      </c>
      <c r="H13" s="114">
        <v>9258</v>
      </c>
      <c r="I13" s="140">
        <v>10543</v>
      </c>
      <c r="J13" s="115">
        <v>-1589</v>
      </c>
      <c r="K13" s="116">
        <v>-15.071611495779189</v>
      </c>
    </row>
    <row r="14" spans="1:15" ht="15.95" customHeight="1" x14ac:dyDescent="0.2">
      <c r="A14" s="306" t="s">
        <v>230</v>
      </c>
      <c r="B14" s="307"/>
      <c r="C14" s="308"/>
      <c r="D14" s="113">
        <v>41.611886056330498</v>
      </c>
      <c r="E14" s="115">
        <v>7786</v>
      </c>
      <c r="F14" s="114">
        <v>8157</v>
      </c>
      <c r="G14" s="114">
        <v>8017</v>
      </c>
      <c r="H14" s="114">
        <v>8212</v>
      </c>
      <c r="I14" s="140">
        <v>8216</v>
      </c>
      <c r="J14" s="115">
        <v>-430</v>
      </c>
      <c r="K14" s="116">
        <v>-5.2336903602726386</v>
      </c>
    </row>
    <row r="15" spans="1:15" ht="15.95" customHeight="1" x14ac:dyDescent="0.2">
      <c r="A15" s="306" t="s">
        <v>231</v>
      </c>
      <c r="B15" s="307"/>
      <c r="C15" s="308"/>
      <c r="D15" s="113">
        <v>4.7084602640158195</v>
      </c>
      <c r="E15" s="115">
        <v>881</v>
      </c>
      <c r="F15" s="114">
        <v>921</v>
      </c>
      <c r="G15" s="114">
        <v>912</v>
      </c>
      <c r="H15" s="114">
        <v>890</v>
      </c>
      <c r="I15" s="140">
        <v>868</v>
      </c>
      <c r="J15" s="115">
        <v>13</v>
      </c>
      <c r="K15" s="116">
        <v>1.4976958525345623</v>
      </c>
    </row>
    <row r="16" spans="1:15" ht="15.95" customHeight="1" x14ac:dyDescent="0.2">
      <c r="A16" s="306" t="s">
        <v>232</v>
      </c>
      <c r="B16" s="307"/>
      <c r="C16" s="308"/>
      <c r="D16" s="113">
        <v>2.1751910640799528</v>
      </c>
      <c r="E16" s="115">
        <v>407</v>
      </c>
      <c r="F16" s="114">
        <v>411</v>
      </c>
      <c r="G16" s="114">
        <v>406</v>
      </c>
      <c r="H16" s="114">
        <v>398</v>
      </c>
      <c r="I16" s="140">
        <v>367</v>
      </c>
      <c r="J16" s="115">
        <v>40</v>
      </c>
      <c r="K16" s="116">
        <v>10.899182561307901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0.15498904387793278</v>
      </c>
      <c r="E18" s="115">
        <v>29</v>
      </c>
      <c r="F18" s="114">
        <v>28</v>
      </c>
      <c r="G18" s="114">
        <v>32</v>
      </c>
      <c r="H18" s="114">
        <v>34</v>
      </c>
      <c r="I18" s="140">
        <v>36</v>
      </c>
      <c r="J18" s="115">
        <v>-7</v>
      </c>
      <c r="K18" s="116">
        <v>-19.444444444444443</v>
      </c>
    </row>
    <row r="19" spans="1:11" ht="14.1" customHeight="1" x14ac:dyDescent="0.2">
      <c r="A19" s="306" t="s">
        <v>235</v>
      </c>
      <c r="B19" s="307" t="s">
        <v>236</v>
      </c>
      <c r="C19" s="308"/>
      <c r="D19" s="113">
        <v>8.0166746833413502E-2</v>
      </c>
      <c r="E19" s="115">
        <v>15</v>
      </c>
      <c r="F19" s="114">
        <v>15</v>
      </c>
      <c r="G19" s="114">
        <v>18</v>
      </c>
      <c r="H19" s="114">
        <v>20</v>
      </c>
      <c r="I19" s="140">
        <v>21</v>
      </c>
      <c r="J19" s="115">
        <v>-6</v>
      </c>
      <c r="K19" s="116">
        <v>-28.571428571428573</v>
      </c>
    </row>
    <row r="20" spans="1:11" ht="14.1" customHeight="1" x14ac:dyDescent="0.2">
      <c r="A20" s="306">
        <v>12</v>
      </c>
      <c r="B20" s="307" t="s">
        <v>237</v>
      </c>
      <c r="C20" s="308"/>
      <c r="D20" s="113">
        <v>0.9352787130564908</v>
      </c>
      <c r="E20" s="115">
        <v>175</v>
      </c>
      <c r="F20" s="114">
        <v>174</v>
      </c>
      <c r="G20" s="114">
        <v>182</v>
      </c>
      <c r="H20" s="114">
        <v>178</v>
      </c>
      <c r="I20" s="140">
        <v>152</v>
      </c>
      <c r="J20" s="115">
        <v>23</v>
      </c>
      <c r="K20" s="116">
        <v>15.131578947368421</v>
      </c>
    </row>
    <row r="21" spans="1:11" ht="14.1" customHeight="1" x14ac:dyDescent="0.2">
      <c r="A21" s="306">
        <v>21</v>
      </c>
      <c r="B21" s="307" t="s">
        <v>238</v>
      </c>
      <c r="C21" s="308"/>
      <c r="D21" s="113">
        <v>0.10688899577788466</v>
      </c>
      <c r="E21" s="115">
        <v>20</v>
      </c>
      <c r="F21" s="114">
        <v>17</v>
      </c>
      <c r="G21" s="114">
        <v>14</v>
      </c>
      <c r="H21" s="114">
        <v>20</v>
      </c>
      <c r="I21" s="140">
        <v>20</v>
      </c>
      <c r="J21" s="115">
        <v>0</v>
      </c>
      <c r="K21" s="116">
        <v>0</v>
      </c>
    </row>
    <row r="22" spans="1:11" ht="14.1" customHeight="1" x14ac:dyDescent="0.2">
      <c r="A22" s="306">
        <v>22</v>
      </c>
      <c r="B22" s="307" t="s">
        <v>239</v>
      </c>
      <c r="C22" s="308"/>
      <c r="D22" s="113">
        <v>0.29394473838918284</v>
      </c>
      <c r="E22" s="115">
        <v>55</v>
      </c>
      <c r="F22" s="114">
        <v>45</v>
      </c>
      <c r="G22" s="114">
        <v>49</v>
      </c>
      <c r="H22" s="114">
        <v>48</v>
      </c>
      <c r="I22" s="140">
        <v>46</v>
      </c>
      <c r="J22" s="115">
        <v>9</v>
      </c>
      <c r="K22" s="116">
        <v>19.565217391304348</v>
      </c>
    </row>
    <row r="23" spans="1:11" ht="14.1" customHeight="1" x14ac:dyDescent="0.2">
      <c r="A23" s="306">
        <v>23</v>
      </c>
      <c r="B23" s="307" t="s">
        <v>240</v>
      </c>
      <c r="C23" s="308"/>
      <c r="D23" s="113">
        <v>0.16567794345572123</v>
      </c>
      <c r="E23" s="115">
        <v>31</v>
      </c>
      <c r="F23" s="114">
        <v>36</v>
      </c>
      <c r="G23" s="114">
        <v>40</v>
      </c>
      <c r="H23" s="114">
        <v>45</v>
      </c>
      <c r="I23" s="140">
        <v>48</v>
      </c>
      <c r="J23" s="115">
        <v>-17</v>
      </c>
      <c r="K23" s="116">
        <v>-35.416666666666664</v>
      </c>
    </row>
    <row r="24" spans="1:11" ht="14.1" customHeight="1" x14ac:dyDescent="0.2">
      <c r="A24" s="306">
        <v>24</v>
      </c>
      <c r="B24" s="307" t="s">
        <v>241</v>
      </c>
      <c r="C24" s="308"/>
      <c r="D24" s="113">
        <v>0.92458981347870239</v>
      </c>
      <c r="E24" s="115">
        <v>173</v>
      </c>
      <c r="F24" s="114">
        <v>167</v>
      </c>
      <c r="G24" s="114">
        <v>171</v>
      </c>
      <c r="H24" s="114">
        <v>165</v>
      </c>
      <c r="I24" s="140">
        <v>168</v>
      </c>
      <c r="J24" s="115">
        <v>5</v>
      </c>
      <c r="K24" s="116">
        <v>2.9761904761904763</v>
      </c>
    </row>
    <row r="25" spans="1:11" ht="14.1" customHeight="1" x14ac:dyDescent="0.2">
      <c r="A25" s="306">
        <v>25</v>
      </c>
      <c r="B25" s="307" t="s">
        <v>242</v>
      </c>
      <c r="C25" s="308"/>
      <c r="D25" s="113">
        <v>1.3093901982790872</v>
      </c>
      <c r="E25" s="115">
        <v>245</v>
      </c>
      <c r="F25" s="114">
        <v>256</v>
      </c>
      <c r="G25" s="114">
        <v>262</v>
      </c>
      <c r="H25" s="114">
        <v>266</v>
      </c>
      <c r="I25" s="140">
        <v>280</v>
      </c>
      <c r="J25" s="115">
        <v>-35</v>
      </c>
      <c r="K25" s="116">
        <v>-12.5</v>
      </c>
    </row>
    <row r="26" spans="1:11" ht="14.1" customHeight="1" x14ac:dyDescent="0.2">
      <c r="A26" s="306">
        <v>26</v>
      </c>
      <c r="B26" s="307" t="s">
        <v>243</v>
      </c>
      <c r="C26" s="308"/>
      <c r="D26" s="113">
        <v>0.70546737213403876</v>
      </c>
      <c r="E26" s="115">
        <v>132</v>
      </c>
      <c r="F26" s="114">
        <v>132</v>
      </c>
      <c r="G26" s="114">
        <v>125</v>
      </c>
      <c r="H26" s="114">
        <v>127</v>
      </c>
      <c r="I26" s="140">
        <v>122</v>
      </c>
      <c r="J26" s="115">
        <v>10</v>
      </c>
      <c r="K26" s="116">
        <v>8.1967213114754092</v>
      </c>
    </row>
    <row r="27" spans="1:11" ht="14.1" customHeight="1" x14ac:dyDescent="0.2">
      <c r="A27" s="306">
        <v>27</v>
      </c>
      <c r="B27" s="307" t="s">
        <v>244</v>
      </c>
      <c r="C27" s="308"/>
      <c r="D27" s="113">
        <v>0.1924001924001924</v>
      </c>
      <c r="E27" s="115">
        <v>36</v>
      </c>
      <c r="F27" s="114">
        <v>40</v>
      </c>
      <c r="G27" s="114">
        <v>42</v>
      </c>
      <c r="H27" s="114">
        <v>40</v>
      </c>
      <c r="I27" s="140">
        <v>38</v>
      </c>
      <c r="J27" s="115">
        <v>-2</v>
      </c>
      <c r="K27" s="116">
        <v>-5.2631578947368425</v>
      </c>
    </row>
    <row r="28" spans="1:11" ht="14.1" customHeight="1" x14ac:dyDescent="0.2">
      <c r="A28" s="306">
        <v>28</v>
      </c>
      <c r="B28" s="307" t="s">
        <v>245</v>
      </c>
      <c r="C28" s="308"/>
      <c r="D28" s="113">
        <v>0.23515579071134626</v>
      </c>
      <c r="E28" s="115">
        <v>44</v>
      </c>
      <c r="F28" s="114">
        <v>42</v>
      </c>
      <c r="G28" s="114">
        <v>42</v>
      </c>
      <c r="H28" s="114">
        <v>48</v>
      </c>
      <c r="I28" s="140">
        <v>51</v>
      </c>
      <c r="J28" s="115">
        <v>-7</v>
      </c>
      <c r="K28" s="116">
        <v>-13.725490196078431</v>
      </c>
    </row>
    <row r="29" spans="1:11" ht="14.1" customHeight="1" x14ac:dyDescent="0.2">
      <c r="A29" s="306">
        <v>29</v>
      </c>
      <c r="B29" s="307" t="s">
        <v>246</v>
      </c>
      <c r="C29" s="308"/>
      <c r="D29" s="113">
        <v>2.3515579071134627</v>
      </c>
      <c r="E29" s="115">
        <v>440</v>
      </c>
      <c r="F29" s="114">
        <v>490</v>
      </c>
      <c r="G29" s="114">
        <v>468</v>
      </c>
      <c r="H29" s="114">
        <v>491</v>
      </c>
      <c r="I29" s="140">
        <v>478</v>
      </c>
      <c r="J29" s="115">
        <v>-38</v>
      </c>
      <c r="K29" s="116">
        <v>-7.9497907949790791</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2.0469242691464915</v>
      </c>
      <c r="E31" s="115">
        <v>383</v>
      </c>
      <c r="F31" s="114">
        <v>421</v>
      </c>
      <c r="G31" s="114">
        <v>405</v>
      </c>
      <c r="H31" s="114">
        <v>431</v>
      </c>
      <c r="I31" s="140">
        <v>416</v>
      </c>
      <c r="J31" s="115">
        <v>-33</v>
      </c>
      <c r="K31" s="116">
        <v>-7.9326923076923075</v>
      </c>
    </row>
    <row r="32" spans="1:11" ht="14.1" customHeight="1" x14ac:dyDescent="0.2">
      <c r="A32" s="306">
        <v>31</v>
      </c>
      <c r="B32" s="307" t="s">
        <v>251</v>
      </c>
      <c r="C32" s="308"/>
      <c r="D32" s="113">
        <v>0.14430014430014429</v>
      </c>
      <c r="E32" s="115">
        <v>27</v>
      </c>
      <c r="F32" s="114">
        <v>28</v>
      </c>
      <c r="G32" s="114">
        <v>29</v>
      </c>
      <c r="H32" s="114">
        <v>23</v>
      </c>
      <c r="I32" s="140">
        <v>24</v>
      </c>
      <c r="J32" s="115">
        <v>3</v>
      </c>
      <c r="K32" s="116">
        <v>12.5</v>
      </c>
    </row>
    <row r="33" spans="1:11" ht="14.1" customHeight="1" x14ac:dyDescent="0.2">
      <c r="A33" s="306">
        <v>32</v>
      </c>
      <c r="B33" s="307" t="s">
        <v>252</v>
      </c>
      <c r="C33" s="308"/>
      <c r="D33" s="113">
        <v>1.2452568008123563</v>
      </c>
      <c r="E33" s="115">
        <v>233</v>
      </c>
      <c r="F33" s="114">
        <v>242</v>
      </c>
      <c r="G33" s="114">
        <v>270</v>
      </c>
      <c r="H33" s="114">
        <v>243</v>
      </c>
      <c r="I33" s="140">
        <v>207</v>
      </c>
      <c r="J33" s="115">
        <v>26</v>
      </c>
      <c r="K33" s="116">
        <v>12.560386473429952</v>
      </c>
    </row>
    <row r="34" spans="1:11" ht="14.1" customHeight="1" x14ac:dyDescent="0.2">
      <c r="A34" s="306">
        <v>33</v>
      </c>
      <c r="B34" s="307" t="s">
        <v>253</v>
      </c>
      <c r="C34" s="308"/>
      <c r="D34" s="113">
        <v>0.46496713163379833</v>
      </c>
      <c r="E34" s="115">
        <v>87</v>
      </c>
      <c r="F34" s="114">
        <v>80</v>
      </c>
      <c r="G34" s="114">
        <v>83</v>
      </c>
      <c r="H34" s="114">
        <v>95</v>
      </c>
      <c r="I34" s="140">
        <v>97</v>
      </c>
      <c r="J34" s="115">
        <v>-10</v>
      </c>
      <c r="K34" s="116">
        <v>-10.309278350515465</v>
      </c>
    </row>
    <row r="35" spans="1:11" ht="14.1" customHeight="1" x14ac:dyDescent="0.2">
      <c r="A35" s="306">
        <v>34</v>
      </c>
      <c r="B35" s="307" t="s">
        <v>254</v>
      </c>
      <c r="C35" s="308"/>
      <c r="D35" s="113">
        <v>3.1265031265031267</v>
      </c>
      <c r="E35" s="115">
        <v>585</v>
      </c>
      <c r="F35" s="114">
        <v>584</v>
      </c>
      <c r="G35" s="114">
        <v>583</v>
      </c>
      <c r="H35" s="114">
        <v>585</v>
      </c>
      <c r="I35" s="140">
        <v>593</v>
      </c>
      <c r="J35" s="115">
        <v>-8</v>
      </c>
      <c r="K35" s="116">
        <v>-1.3490725126475549</v>
      </c>
    </row>
    <row r="36" spans="1:11" ht="14.1" customHeight="1" x14ac:dyDescent="0.2">
      <c r="A36" s="306">
        <v>41</v>
      </c>
      <c r="B36" s="307" t="s">
        <v>255</v>
      </c>
      <c r="C36" s="308"/>
      <c r="D36" s="113">
        <v>5.8788947677836566E-2</v>
      </c>
      <c r="E36" s="115">
        <v>11</v>
      </c>
      <c r="F36" s="114">
        <v>13</v>
      </c>
      <c r="G36" s="114">
        <v>14</v>
      </c>
      <c r="H36" s="114">
        <v>12</v>
      </c>
      <c r="I36" s="140">
        <v>12</v>
      </c>
      <c r="J36" s="115">
        <v>-1</v>
      </c>
      <c r="K36" s="116">
        <v>-8.3333333333333339</v>
      </c>
    </row>
    <row r="37" spans="1:11" ht="14.1" customHeight="1" x14ac:dyDescent="0.2">
      <c r="A37" s="306">
        <v>42</v>
      </c>
      <c r="B37" s="307" t="s">
        <v>256</v>
      </c>
      <c r="C37" s="308"/>
      <c r="D37" s="113">
        <v>2.6722248944471165E-2</v>
      </c>
      <c r="E37" s="115">
        <v>5</v>
      </c>
      <c r="F37" s="114">
        <v>5</v>
      </c>
      <c r="G37" s="114">
        <v>5</v>
      </c>
      <c r="H37" s="114">
        <v>6</v>
      </c>
      <c r="I37" s="140">
        <v>8</v>
      </c>
      <c r="J37" s="115">
        <v>-3</v>
      </c>
      <c r="K37" s="116">
        <v>-37.5</v>
      </c>
    </row>
    <row r="38" spans="1:11" ht="14.1" customHeight="1" x14ac:dyDescent="0.2">
      <c r="A38" s="306">
        <v>43</v>
      </c>
      <c r="B38" s="307" t="s">
        <v>257</v>
      </c>
      <c r="C38" s="308"/>
      <c r="D38" s="113">
        <v>0.35273368606701938</v>
      </c>
      <c r="E38" s="115">
        <v>66</v>
      </c>
      <c r="F38" s="114">
        <v>65</v>
      </c>
      <c r="G38" s="114">
        <v>70</v>
      </c>
      <c r="H38" s="114">
        <v>64</v>
      </c>
      <c r="I38" s="140">
        <v>59</v>
      </c>
      <c r="J38" s="115">
        <v>7</v>
      </c>
      <c r="K38" s="116">
        <v>11.864406779661017</v>
      </c>
    </row>
    <row r="39" spans="1:11" ht="14.1" customHeight="1" x14ac:dyDescent="0.2">
      <c r="A39" s="306">
        <v>51</v>
      </c>
      <c r="B39" s="307" t="s">
        <v>258</v>
      </c>
      <c r="C39" s="308"/>
      <c r="D39" s="113">
        <v>3.7945593501149055</v>
      </c>
      <c r="E39" s="115">
        <v>710</v>
      </c>
      <c r="F39" s="114">
        <v>747</v>
      </c>
      <c r="G39" s="114">
        <v>727</v>
      </c>
      <c r="H39" s="114">
        <v>726</v>
      </c>
      <c r="I39" s="140">
        <v>2270</v>
      </c>
      <c r="J39" s="115">
        <v>-1560</v>
      </c>
      <c r="K39" s="116">
        <v>-68.722466960352421</v>
      </c>
    </row>
    <row r="40" spans="1:11" ht="14.1" customHeight="1" x14ac:dyDescent="0.2">
      <c r="A40" s="306" t="s">
        <v>259</v>
      </c>
      <c r="B40" s="307" t="s">
        <v>260</v>
      </c>
      <c r="C40" s="308"/>
      <c r="D40" s="113">
        <v>3.554059109614665</v>
      </c>
      <c r="E40" s="115">
        <v>665</v>
      </c>
      <c r="F40" s="114">
        <v>696</v>
      </c>
      <c r="G40" s="114">
        <v>677</v>
      </c>
      <c r="H40" s="114">
        <v>675</v>
      </c>
      <c r="I40" s="140">
        <v>2219</v>
      </c>
      <c r="J40" s="115">
        <v>-1554</v>
      </c>
      <c r="K40" s="116">
        <v>-70.031545741324919</v>
      </c>
    </row>
    <row r="41" spans="1:11" ht="14.1" customHeight="1" x14ac:dyDescent="0.2">
      <c r="A41" s="306"/>
      <c r="B41" s="307" t="s">
        <v>261</v>
      </c>
      <c r="C41" s="308"/>
      <c r="D41" s="113">
        <v>2.1858799636577415</v>
      </c>
      <c r="E41" s="115">
        <v>409</v>
      </c>
      <c r="F41" s="114">
        <v>444</v>
      </c>
      <c r="G41" s="114">
        <v>438</v>
      </c>
      <c r="H41" s="114">
        <v>441</v>
      </c>
      <c r="I41" s="140">
        <v>454</v>
      </c>
      <c r="J41" s="115">
        <v>-45</v>
      </c>
      <c r="K41" s="116">
        <v>-9.9118942731277535</v>
      </c>
    </row>
    <row r="42" spans="1:11" ht="14.1" customHeight="1" x14ac:dyDescent="0.2">
      <c r="A42" s="306">
        <v>52</v>
      </c>
      <c r="B42" s="307" t="s">
        <v>262</v>
      </c>
      <c r="C42" s="308"/>
      <c r="D42" s="113">
        <v>4.0617818395596172</v>
      </c>
      <c r="E42" s="115">
        <v>760</v>
      </c>
      <c r="F42" s="114">
        <v>787</v>
      </c>
      <c r="G42" s="114">
        <v>775</v>
      </c>
      <c r="H42" s="114">
        <v>794</v>
      </c>
      <c r="I42" s="140">
        <v>796</v>
      </c>
      <c r="J42" s="115">
        <v>-36</v>
      </c>
      <c r="K42" s="116">
        <v>-4.5226130653266328</v>
      </c>
    </row>
    <row r="43" spans="1:11" ht="14.1" customHeight="1" x14ac:dyDescent="0.2">
      <c r="A43" s="306" t="s">
        <v>263</v>
      </c>
      <c r="B43" s="307" t="s">
        <v>264</v>
      </c>
      <c r="C43" s="308"/>
      <c r="D43" s="113">
        <v>3.9762706429373096</v>
      </c>
      <c r="E43" s="115">
        <v>744</v>
      </c>
      <c r="F43" s="114">
        <v>771</v>
      </c>
      <c r="G43" s="114">
        <v>762</v>
      </c>
      <c r="H43" s="114">
        <v>782</v>
      </c>
      <c r="I43" s="140">
        <v>785</v>
      </c>
      <c r="J43" s="115">
        <v>-41</v>
      </c>
      <c r="K43" s="116">
        <v>-5.2229299363057322</v>
      </c>
    </row>
    <row r="44" spans="1:11" ht="14.1" customHeight="1" x14ac:dyDescent="0.2">
      <c r="A44" s="306">
        <v>53</v>
      </c>
      <c r="B44" s="307" t="s">
        <v>265</v>
      </c>
      <c r="C44" s="308"/>
      <c r="D44" s="113">
        <v>1.9026241248463471</v>
      </c>
      <c r="E44" s="115">
        <v>356</v>
      </c>
      <c r="F44" s="114">
        <v>376</v>
      </c>
      <c r="G44" s="114">
        <v>393</v>
      </c>
      <c r="H44" s="114">
        <v>406</v>
      </c>
      <c r="I44" s="140">
        <v>423</v>
      </c>
      <c r="J44" s="115">
        <v>-67</v>
      </c>
      <c r="K44" s="116">
        <v>-15.839243498817966</v>
      </c>
    </row>
    <row r="45" spans="1:11" ht="14.1" customHeight="1" x14ac:dyDescent="0.2">
      <c r="A45" s="306" t="s">
        <v>266</v>
      </c>
      <c r="B45" s="307" t="s">
        <v>267</v>
      </c>
      <c r="C45" s="308"/>
      <c r="D45" s="113">
        <v>1.8652129763240874</v>
      </c>
      <c r="E45" s="115">
        <v>349</v>
      </c>
      <c r="F45" s="114">
        <v>368</v>
      </c>
      <c r="G45" s="114">
        <v>383</v>
      </c>
      <c r="H45" s="114">
        <v>398</v>
      </c>
      <c r="I45" s="140">
        <v>415</v>
      </c>
      <c r="J45" s="115">
        <v>-66</v>
      </c>
      <c r="K45" s="116">
        <v>-15.903614457831326</v>
      </c>
    </row>
    <row r="46" spans="1:11" ht="14.1" customHeight="1" x14ac:dyDescent="0.2">
      <c r="A46" s="306">
        <v>54</v>
      </c>
      <c r="B46" s="307" t="s">
        <v>268</v>
      </c>
      <c r="C46" s="308"/>
      <c r="D46" s="113">
        <v>24.135535246646359</v>
      </c>
      <c r="E46" s="115">
        <v>4516</v>
      </c>
      <c r="F46" s="114">
        <v>4607</v>
      </c>
      <c r="G46" s="114">
        <v>4621</v>
      </c>
      <c r="H46" s="114">
        <v>4591</v>
      </c>
      <c r="I46" s="140">
        <v>4537</v>
      </c>
      <c r="J46" s="115">
        <v>-21</v>
      </c>
      <c r="K46" s="116">
        <v>-0.46286092131364337</v>
      </c>
    </row>
    <row r="47" spans="1:11" ht="14.1" customHeight="1" x14ac:dyDescent="0.2">
      <c r="A47" s="306">
        <v>61</v>
      </c>
      <c r="B47" s="307" t="s">
        <v>269</v>
      </c>
      <c r="C47" s="308"/>
      <c r="D47" s="113">
        <v>1.2025012025012025</v>
      </c>
      <c r="E47" s="115">
        <v>225</v>
      </c>
      <c r="F47" s="114">
        <v>254</v>
      </c>
      <c r="G47" s="114">
        <v>247</v>
      </c>
      <c r="H47" s="114">
        <v>237</v>
      </c>
      <c r="I47" s="140">
        <v>199</v>
      </c>
      <c r="J47" s="115">
        <v>26</v>
      </c>
      <c r="K47" s="116">
        <v>13.06532663316583</v>
      </c>
    </row>
    <row r="48" spans="1:11" ht="14.1" customHeight="1" x14ac:dyDescent="0.2">
      <c r="A48" s="306">
        <v>62</v>
      </c>
      <c r="B48" s="307" t="s">
        <v>270</v>
      </c>
      <c r="C48" s="308"/>
      <c r="D48" s="113">
        <v>11.923467479023035</v>
      </c>
      <c r="E48" s="115">
        <v>2231</v>
      </c>
      <c r="F48" s="114">
        <v>2377</v>
      </c>
      <c r="G48" s="114">
        <v>2252</v>
      </c>
      <c r="H48" s="114">
        <v>2309</v>
      </c>
      <c r="I48" s="140">
        <v>2284</v>
      </c>
      <c r="J48" s="115">
        <v>-53</v>
      </c>
      <c r="K48" s="116">
        <v>-2.320490367775832</v>
      </c>
    </row>
    <row r="49" spans="1:11" ht="14.1" customHeight="1" x14ac:dyDescent="0.2">
      <c r="A49" s="306">
        <v>63</v>
      </c>
      <c r="B49" s="307" t="s">
        <v>271</v>
      </c>
      <c r="C49" s="308"/>
      <c r="D49" s="113">
        <v>11.228689006466784</v>
      </c>
      <c r="E49" s="115">
        <v>2101</v>
      </c>
      <c r="F49" s="114">
        <v>2379</v>
      </c>
      <c r="G49" s="114">
        <v>2235</v>
      </c>
      <c r="H49" s="114">
        <v>2326</v>
      </c>
      <c r="I49" s="140">
        <v>2235</v>
      </c>
      <c r="J49" s="115">
        <v>-134</v>
      </c>
      <c r="K49" s="116">
        <v>-5.9955257270693512</v>
      </c>
    </row>
    <row r="50" spans="1:11" ht="14.1" customHeight="1" x14ac:dyDescent="0.2">
      <c r="A50" s="306" t="s">
        <v>272</v>
      </c>
      <c r="B50" s="307" t="s">
        <v>273</v>
      </c>
      <c r="C50" s="308"/>
      <c r="D50" s="113">
        <v>0.27256693923360592</v>
      </c>
      <c r="E50" s="115">
        <v>51</v>
      </c>
      <c r="F50" s="114">
        <v>56</v>
      </c>
      <c r="G50" s="114">
        <v>60</v>
      </c>
      <c r="H50" s="114">
        <v>56</v>
      </c>
      <c r="I50" s="140">
        <v>54</v>
      </c>
      <c r="J50" s="115">
        <v>-3</v>
      </c>
      <c r="K50" s="116">
        <v>-5.5555555555555554</v>
      </c>
    </row>
    <row r="51" spans="1:11" ht="14.1" customHeight="1" x14ac:dyDescent="0.2">
      <c r="A51" s="306" t="s">
        <v>274</v>
      </c>
      <c r="B51" s="307" t="s">
        <v>275</v>
      </c>
      <c r="C51" s="308"/>
      <c r="D51" s="113">
        <v>10.459088236866014</v>
      </c>
      <c r="E51" s="115">
        <v>1957</v>
      </c>
      <c r="F51" s="114">
        <v>2226</v>
      </c>
      <c r="G51" s="114">
        <v>2085</v>
      </c>
      <c r="H51" s="114">
        <v>2174</v>
      </c>
      <c r="I51" s="140">
        <v>2085</v>
      </c>
      <c r="J51" s="115">
        <v>-128</v>
      </c>
      <c r="K51" s="116">
        <v>-6.1390887290167866</v>
      </c>
    </row>
    <row r="52" spans="1:11" ht="14.1" customHeight="1" x14ac:dyDescent="0.2">
      <c r="A52" s="306">
        <v>71</v>
      </c>
      <c r="B52" s="307" t="s">
        <v>276</v>
      </c>
      <c r="C52" s="308"/>
      <c r="D52" s="113">
        <v>11.234033456255679</v>
      </c>
      <c r="E52" s="115">
        <v>2102</v>
      </c>
      <c r="F52" s="114">
        <v>2101</v>
      </c>
      <c r="G52" s="114">
        <v>2111</v>
      </c>
      <c r="H52" s="114">
        <v>2115</v>
      </c>
      <c r="I52" s="140">
        <v>2046</v>
      </c>
      <c r="J52" s="115">
        <v>56</v>
      </c>
      <c r="K52" s="116">
        <v>2.7370478983382207</v>
      </c>
    </row>
    <row r="53" spans="1:11" ht="14.1" customHeight="1" x14ac:dyDescent="0.2">
      <c r="A53" s="306" t="s">
        <v>277</v>
      </c>
      <c r="B53" s="307" t="s">
        <v>278</v>
      </c>
      <c r="C53" s="308"/>
      <c r="D53" s="113">
        <v>0.71081182192293302</v>
      </c>
      <c r="E53" s="115">
        <v>133</v>
      </c>
      <c r="F53" s="114">
        <v>127</v>
      </c>
      <c r="G53" s="114">
        <v>129</v>
      </c>
      <c r="H53" s="114">
        <v>132</v>
      </c>
      <c r="I53" s="140">
        <v>130</v>
      </c>
      <c r="J53" s="115">
        <v>3</v>
      </c>
      <c r="K53" s="116">
        <v>2.3076923076923075</v>
      </c>
    </row>
    <row r="54" spans="1:11" ht="14.1" customHeight="1" x14ac:dyDescent="0.2">
      <c r="A54" s="306" t="s">
        <v>279</v>
      </c>
      <c r="B54" s="307" t="s">
        <v>280</v>
      </c>
      <c r="C54" s="308"/>
      <c r="D54" s="113">
        <v>10.325476992143658</v>
      </c>
      <c r="E54" s="115">
        <v>1932</v>
      </c>
      <c r="F54" s="114">
        <v>1931</v>
      </c>
      <c r="G54" s="114">
        <v>1936</v>
      </c>
      <c r="H54" s="114">
        <v>1935</v>
      </c>
      <c r="I54" s="140">
        <v>1873</v>
      </c>
      <c r="J54" s="115">
        <v>59</v>
      </c>
      <c r="K54" s="116">
        <v>3.1500266951414844</v>
      </c>
    </row>
    <row r="55" spans="1:11" ht="14.1" customHeight="1" x14ac:dyDescent="0.2">
      <c r="A55" s="306">
        <v>72</v>
      </c>
      <c r="B55" s="307" t="s">
        <v>281</v>
      </c>
      <c r="C55" s="308"/>
      <c r="D55" s="113">
        <v>1.0582010582010581</v>
      </c>
      <c r="E55" s="115">
        <v>198</v>
      </c>
      <c r="F55" s="114">
        <v>203</v>
      </c>
      <c r="G55" s="114">
        <v>187</v>
      </c>
      <c r="H55" s="114">
        <v>179</v>
      </c>
      <c r="I55" s="140">
        <v>183</v>
      </c>
      <c r="J55" s="115">
        <v>15</v>
      </c>
      <c r="K55" s="116">
        <v>8.1967213114754092</v>
      </c>
    </row>
    <row r="56" spans="1:11" ht="14.1" customHeight="1" x14ac:dyDescent="0.2">
      <c r="A56" s="306" t="s">
        <v>282</v>
      </c>
      <c r="B56" s="307" t="s">
        <v>283</v>
      </c>
      <c r="C56" s="308"/>
      <c r="D56" s="113">
        <v>0.24584469028913472</v>
      </c>
      <c r="E56" s="115">
        <v>46</v>
      </c>
      <c r="F56" s="114">
        <v>44</v>
      </c>
      <c r="G56" s="114">
        <v>41</v>
      </c>
      <c r="H56" s="114">
        <v>42</v>
      </c>
      <c r="I56" s="140">
        <v>41</v>
      </c>
      <c r="J56" s="115">
        <v>5</v>
      </c>
      <c r="K56" s="116">
        <v>12.195121951219512</v>
      </c>
    </row>
    <row r="57" spans="1:11" ht="14.1" customHeight="1" x14ac:dyDescent="0.2">
      <c r="A57" s="306" t="s">
        <v>284</v>
      </c>
      <c r="B57" s="307" t="s">
        <v>285</v>
      </c>
      <c r="C57" s="308"/>
      <c r="D57" s="113">
        <v>0.55582277804500024</v>
      </c>
      <c r="E57" s="115">
        <v>104</v>
      </c>
      <c r="F57" s="114">
        <v>108</v>
      </c>
      <c r="G57" s="114">
        <v>101</v>
      </c>
      <c r="H57" s="114">
        <v>98</v>
      </c>
      <c r="I57" s="140">
        <v>102</v>
      </c>
      <c r="J57" s="115">
        <v>2</v>
      </c>
      <c r="K57" s="116">
        <v>1.9607843137254901</v>
      </c>
    </row>
    <row r="58" spans="1:11" ht="14.1" customHeight="1" x14ac:dyDescent="0.2">
      <c r="A58" s="306">
        <v>73</v>
      </c>
      <c r="B58" s="307" t="s">
        <v>286</v>
      </c>
      <c r="C58" s="308"/>
      <c r="D58" s="113">
        <v>0.44358933247822135</v>
      </c>
      <c r="E58" s="115">
        <v>83</v>
      </c>
      <c r="F58" s="114">
        <v>79</v>
      </c>
      <c r="G58" s="114">
        <v>82</v>
      </c>
      <c r="H58" s="114">
        <v>88</v>
      </c>
      <c r="I58" s="140">
        <v>89</v>
      </c>
      <c r="J58" s="115">
        <v>-6</v>
      </c>
      <c r="K58" s="116">
        <v>-6.7415730337078648</v>
      </c>
    </row>
    <row r="59" spans="1:11" ht="14.1" customHeight="1" x14ac:dyDescent="0.2">
      <c r="A59" s="306" t="s">
        <v>287</v>
      </c>
      <c r="B59" s="307" t="s">
        <v>288</v>
      </c>
      <c r="C59" s="308"/>
      <c r="D59" s="113">
        <v>0.25653358986692321</v>
      </c>
      <c r="E59" s="115">
        <v>48</v>
      </c>
      <c r="F59" s="114">
        <v>44</v>
      </c>
      <c r="G59" s="114">
        <v>45</v>
      </c>
      <c r="H59" s="114">
        <v>51</v>
      </c>
      <c r="I59" s="140">
        <v>60</v>
      </c>
      <c r="J59" s="115">
        <v>-12</v>
      </c>
      <c r="K59" s="116">
        <v>-20</v>
      </c>
    </row>
    <row r="60" spans="1:11" ht="14.1" customHeight="1" x14ac:dyDescent="0.2">
      <c r="A60" s="306">
        <v>81</v>
      </c>
      <c r="B60" s="307" t="s">
        <v>289</v>
      </c>
      <c r="C60" s="308"/>
      <c r="D60" s="113">
        <v>3.7678371011704344</v>
      </c>
      <c r="E60" s="115">
        <v>705</v>
      </c>
      <c r="F60" s="114">
        <v>707</v>
      </c>
      <c r="G60" s="114">
        <v>704</v>
      </c>
      <c r="H60" s="114">
        <v>726</v>
      </c>
      <c r="I60" s="140">
        <v>725</v>
      </c>
      <c r="J60" s="115">
        <v>-20</v>
      </c>
      <c r="K60" s="116">
        <v>-2.7586206896551726</v>
      </c>
    </row>
    <row r="61" spans="1:11" ht="14.1" customHeight="1" x14ac:dyDescent="0.2">
      <c r="A61" s="306" t="s">
        <v>290</v>
      </c>
      <c r="B61" s="307" t="s">
        <v>291</v>
      </c>
      <c r="C61" s="308"/>
      <c r="D61" s="113">
        <v>1.261290150179039</v>
      </c>
      <c r="E61" s="115">
        <v>236</v>
      </c>
      <c r="F61" s="114">
        <v>244</v>
      </c>
      <c r="G61" s="114">
        <v>243</v>
      </c>
      <c r="H61" s="114">
        <v>262</v>
      </c>
      <c r="I61" s="140">
        <v>257</v>
      </c>
      <c r="J61" s="115">
        <v>-21</v>
      </c>
      <c r="K61" s="116">
        <v>-8.1712062256809332</v>
      </c>
    </row>
    <row r="62" spans="1:11" ht="14.1" customHeight="1" x14ac:dyDescent="0.2">
      <c r="A62" s="306" t="s">
        <v>292</v>
      </c>
      <c r="B62" s="307" t="s">
        <v>293</v>
      </c>
      <c r="C62" s="308"/>
      <c r="D62" s="113">
        <v>1.5231681898348566</v>
      </c>
      <c r="E62" s="115">
        <v>285</v>
      </c>
      <c r="F62" s="114">
        <v>280</v>
      </c>
      <c r="G62" s="114">
        <v>275</v>
      </c>
      <c r="H62" s="114">
        <v>281</v>
      </c>
      <c r="I62" s="140">
        <v>284</v>
      </c>
      <c r="J62" s="115">
        <v>1</v>
      </c>
      <c r="K62" s="116">
        <v>0.352112676056338</v>
      </c>
    </row>
    <row r="63" spans="1:11" ht="14.1" customHeight="1" x14ac:dyDescent="0.2">
      <c r="A63" s="306"/>
      <c r="B63" s="307" t="s">
        <v>294</v>
      </c>
      <c r="C63" s="308"/>
      <c r="D63" s="113">
        <v>1.330767997434664</v>
      </c>
      <c r="E63" s="115">
        <v>249</v>
      </c>
      <c r="F63" s="114">
        <v>243</v>
      </c>
      <c r="G63" s="114">
        <v>241</v>
      </c>
      <c r="H63" s="114">
        <v>245</v>
      </c>
      <c r="I63" s="140">
        <v>247</v>
      </c>
      <c r="J63" s="115">
        <v>2</v>
      </c>
      <c r="K63" s="116">
        <v>0.80971659919028338</v>
      </c>
    </row>
    <row r="64" spans="1:11" ht="14.1" customHeight="1" x14ac:dyDescent="0.2">
      <c r="A64" s="306" t="s">
        <v>295</v>
      </c>
      <c r="B64" s="307" t="s">
        <v>296</v>
      </c>
      <c r="C64" s="308"/>
      <c r="D64" s="113">
        <v>8.0166746833413502E-2</v>
      </c>
      <c r="E64" s="115">
        <v>15</v>
      </c>
      <c r="F64" s="114">
        <v>15</v>
      </c>
      <c r="G64" s="114">
        <v>16</v>
      </c>
      <c r="H64" s="114">
        <v>16</v>
      </c>
      <c r="I64" s="140">
        <v>17</v>
      </c>
      <c r="J64" s="115">
        <v>-2</v>
      </c>
      <c r="K64" s="116">
        <v>-11.764705882352942</v>
      </c>
    </row>
    <row r="65" spans="1:11" ht="14.1" customHeight="1" x14ac:dyDescent="0.2">
      <c r="A65" s="306" t="s">
        <v>297</v>
      </c>
      <c r="B65" s="307" t="s">
        <v>298</v>
      </c>
      <c r="C65" s="308"/>
      <c r="D65" s="113">
        <v>0.5611672278338945</v>
      </c>
      <c r="E65" s="115">
        <v>105</v>
      </c>
      <c r="F65" s="114">
        <v>107</v>
      </c>
      <c r="G65" s="114">
        <v>111</v>
      </c>
      <c r="H65" s="114">
        <v>106</v>
      </c>
      <c r="I65" s="140">
        <v>110</v>
      </c>
      <c r="J65" s="115">
        <v>-5</v>
      </c>
      <c r="K65" s="116">
        <v>-4.5454545454545459</v>
      </c>
    </row>
    <row r="66" spans="1:11" ht="14.1" customHeight="1" x14ac:dyDescent="0.2">
      <c r="A66" s="306">
        <v>82</v>
      </c>
      <c r="B66" s="307" t="s">
        <v>299</v>
      </c>
      <c r="C66" s="308"/>
      <c r="D66" s="113">
        <v>2.2500133611244721</v>
      </c>
      <c r="E66" s="115">
        <v>421</v>
      </c>
      <c r="F66" s="114">
        <v>481</v>
      </c>
      <c r="G66" s="114">
        <v>488</v>
      </c>
      <c r="H66" s="114">
        <v>492</v>
      </c>
      <c r="I66" s="140">
        <v>500</v>
      </c>
      <c r="J66" s="115">
        <v>-79</v>
      </c>
      <c r="K66" s="116">
        <v>-15.8</v>
      </c>
    </row>
    <row r="67" spans="1:11" ht="14.1" customHeight="1" x14ac:dyDescent="0.2">
      <c r="A67" s="306" t="s">
        <v>300</v>
      </c>
      <c r="B67" s="307" t="s">
        <v>301</v>
      </c>
      <c r="C67" s="308"/>
      <c r="D67" s="113">
        <v>0.86045641601197154</v>
      </c>
      <c r="E67" s="115">
        <v>161</v>
      </c>
      <c r="F67" s="114">
        <v>164</v>
      </c>
      <c r="G67" s="114">
        <v>171</v>
      </c>
      <c r="H67" s="114">
        <v>179</v>
      </c>
      <c r="I67" s="140">
        <v>184</v>
      </c>
      <c r="J67" s="115">
        <v>-23</v>
      </c>
      <c r="K67" s="116">
        <v>-12.5</v>
      </c>
    </row>
    <row r="68" spans="1:11" ht="14.1" customHeight="1" x14ac:dyDescent="0.2">
      <c r="A68" s="306" t="s">
        <v>302</v>
      </c>
      <c r="B68" s="307" t="s">
        <v>303</v>
      </c>
      <c r="C68" s="308"/>
      <c r="D68" s="113">
        <v>0.86045641601197154</v>
      </c>
      <c r="E68" s="115">
        <v>161</v>
      </c>
      <c r="F68" s="114">
        <v>220</v>
      </c>
      <c r="G68" s="114">
        <v>223</v>
      </c>
      <c r="H68" s="114">
        <v>213</v>
      </c>
      <c r="I68" s="140">
        <v>220</v>
      </c>
      <c r="J68" s="115">
        <v>-59</v>
      </c>
      <c r="K68" s="116">
        <v>-26.818181818181817</v>
      </c>
    </row>
    <row r="69" spans="1:11" ht="14.1" customHeight="1" x14ac:dyDescent="0.2">
      <c r="A69" s="306">
        <v>83</v>
      </c>
      <c r="B69" s="307" t="s">
        <v>304</v>
      </c>
      <c r="C69" s="308"/>
      <c r="D69" s="113">
        <v>4.0885040885040889</v>
      </c>
      <c r="E69" s="115">
        <v>765</v>
      </c>
      <c r="F69" s="114">
        <v>792</v>
      </c>
      <c r="G69" s="114">
        <v>773</v>
      </c>
      <c r="H69" s="114">
        <v>817</v>
      </c>
      <c r="I69" s="140">
        <v>798</v>
      </c>
      <c r="J69" s="115">
        <v>-33</v>
      </c>
      <c r="K69" s="116">
        <v>-4.1353383458646613</v>
      </c>
    </row>
    <row r="70" spans="1:11" ht="14.1" customHeight="1" x14ac:dyDescent="0.2">
      <c r="A70" s="306" t="s">
        <v>305</v>
      </c>
      <c r="B70" s="307" t="s">
        <v>306</v>
      </c>
      <c r="C70" s="308"/>
      <c r="D70" s="113">
        <v>1.7102239324461546</v>
      </c>
      <c r="E70" s="115">
        <v>320</v>
      </c>
      <c r="F70" s="114">
        <v>328</v>
      </c>
      <c r="G70" s="114">
        <v>316</v>
      </c>
      <c r="H70" s="114">
        <v>352</v>
      </c>
      <c r="I70" s="140">
        <v>334</v>
      </c>
      <c r="J70" s="115">
        <v>-14</v>
      </c>
      <c r="K70" s="116">
        <v>-4.1916167664670656</v>
      </c>
    </row>
    <row r="71" spans="1:11" ht="14.1" customHeight="1" x14ac:dyDescent="0.2">
      <c r="A71" s="306"/>
      <c r="B71" s="307" t="s">
        <v>307</v>
      </c>
      <c r="C71" s="308"/>
      <c r="D71" s="113">
        <v>0.90321201432312548</v>
      </c>
      <c r="E71" s="115">
        <v>169</v>
      </c>
      <c r="F71" s="114">
        <v>180</v>
      </c>
      <c r="G71" s="114">
        <v>176</v>
      </c>
      <c r="H71" s="114">
        <v>202</v>
      </c>
      <c r="I71" s="140">
        <v>199</v>
      </c>
      <c r="J71" s="115">
        <v>-30</v>
      </c>
      <c r="K71" s="116">
        <v>-15.075376884422111</v>
      </c>
    </row>
    <row r="72" spans="1:11" ht="14.1" customHeight="1" x14ac:dyDescent="0.2">
      <c r="A72" s="306">
        <v>84</v>
      </c>
      <c r="B72" s="307" t="s">
        <v>308</v>
      </c>
      <c r="C72" s="308"/>
      <c r="D72" s="113">
        <v>1.0902677569344237</v>
      </c>
      <c r="E72" s="115">
        <v>204</v>
      </c>
      <c r="F72" s="114">
        <v>208</v>
      </c>
      <c r="G72" s="114">
        <v>221</v>
      </c>
      <c r="H72" s="114">
        <v>222</v>
      </c>
      <c r="I72" s="140">
        <v>222</v>
      </c>
      <c r="J72" s="115">
        <v>-18</v>
      </c>
      <c r="K72" s="116">
        <v>-8.1081081081081088</v>
      </c>
    </row>
    <row r="73" spans="1:11" ht="14.1" customHeight="1" x14ac:dyDescent="0.2">
      <c r="A73" s="306" t="s">
        <v>309</v>
      </c>
      <c r="B73" s="307" t="s">
        <v>310</v>
      </c>
      <c r="C73" s="308"/>
      <c r="D73" s="113">
        <v>0.21912244134466358</v>
      </c>
      <c r="E73" s="115">
        <v>41</v>
      </c>
      <c r="F73" s="114">
        <v>39</v>
      </c>
      <c r="G73" s="114">
        <v>42</v>
      </c>
      <c r="H73" s="114">
        <v>48</v>
      </c>
      <c r="I73" s="140">
        <v>48</v>
      </c>
      <c r="J73" s="115">
        <v>-7</v>
      </c>
      <c r="K73" s="116">
        <v>-14.583333333333334</v>
      </c>
    </row>
    <row r="74" spans="1:11" ht="14.1" customHeight="1" x14ac:dyDescent="0.2">
      <c r="A74" s="306" t="s">
        <v>311</v>
      </c>
      <c r="B74" s="307" t="s">
        <v>312</v>
      </c>
      <c r="C74" s="308"/>
      <c r="D74" s="113">
        <v>1.60333493666827E-2</v>
      </c>
      <c r="E74" s="115">
        <v>3</v>
      </c>
      <c r="F74" s="114">
        <v>3</v>
      </c>
      <c r="G74" s="114">
        <v>3</v>
      </c>
      <c r="H74" s="114">
        <v>4</v>
      </c>
      <c r="I74" s="140">
        <v>5</v>
      </c>
      <c r="J74" s="115">
        <v>-2</v>
      </c>
      <c r="K74" s="116">
        <v>-40</v>
      </c>
    </row>
    <row r="75" spans="1:11" ht="14.1" customHeight="1" x14ac:dyDescent="0.2">
      <c r="A75" s="306" t="s">
        <v>313</v>
      </c>
      <c r="B75" s="307" t="s">
        <v>314</v>
      </c>
      <c r="C75" s="308"/>
      <c r="D75" s="113">
        <v>4.2755598311153865E-2</v>
      </c>
      <c r="E75" s="115">
        <v>8</v>
      </c>
      <c r="F75" s="114">
        <v>6</v>
      </c>
      <c r="G75" s="114">
        <v>8</v>
      </c>
      <c r="H75" s="114">
        <v>11</v>
      </c>
      <c r="I75" s="140">
        <v>7</v>
      </c>
      <c r="J75" s="115">
        <v>1</v>
      </c>
      <c r="K75" s="116">
        <v>14.285714285714286</v>
      </c>
    </row>
    <row r="76" spans="1:11" ht="14.1" customHeight="1" x14ac:dyDescent="0.2">
      <c r="A76" s="306">
        <v>91</v>
      </c>
      <c r="B76" s="307" t="s">
        <v>315</v>
      </c>
      <c r="C76" s="308"/>
      <c r="D76" s="113">
        <v>0.53444497888942333</v>
      </c>
      <c r="E76" s="115">
        <v>100</v>
      </c>
      <c r="F76" s="114">
        <v>105</v>
      </c>
      <c r="G76" s="114">
        <v>99</v>
      </c>
      <c r="H76" s="114">
        <v>87</v>
      </c>
      <c r="I76" s="140">
        <v>93</v>
      </c>
      <c r="J76" s="115">
        <v>7</v>
      </c>
      <c r="K76" s="116">
        <v>7.5268817204301079</v>
      </c>
    </row>
    <row r="77" spans="1:11" ht="14.1" customHeight="1" x14ac:dyDescent="0.2">
      <c r="A77" s="306">
        <v>92</v>
      </c>
      <c r="B77" s="307" t="s">
        <v>316</v>
      </c>
      <c r="C77" s="308"/>
      <c r="D77" s="113">
        <v>0.39014483458927901</v>
      </c>
      <c r="E77" s="115">
        <v>73</v>
      </c>
      <c r="F77" s="114">
        <v>66</v>
      </c>
      <c r="G77" s="114">
        <v>70</v>
      </c>
      <c r="H77" s="114">
        <v>76</v>
      </c>
      <c r="I77" s="140">
        <v>90</v>
      </c>
      <c r="J77" s="115">
        <v>-17</v>
      </c>
      <c r="K77" s="116">
        <v>-18.888888888888889</v>
      </c>
    </row>
    <row r="78" spans="1:11" ht="14.1" customHeight="1" x14ac:dyDescent="0.2">
      <c r="A78" s="306">
        <v>93</v>
      </c>
      <c r="B78" s="307" t="s">
        <v>317</v>
      </c>
      <c r="C78" s="308"/>
      <c r="D78" s="113">
        <v>7.4822297044519273E-2</v>
      </c>
      <c r="E78" s="115">
        <v>14</v>
      </c>
      <c r="F78" s="114">
        <v>12</v>
      </c>
      <c r="G78" s="114">
        <v>15</v>
      </c>
      <c r="H78" s="114">
        <v>13</v>
      </c>
      <c r="I78" s="140">
        <v>12</v>
      </c>
      <c r="J78" s="115">
        <v>2</v>
      </c>
      <c r="K78" s="116">
        <v>16.666666666666668</v>
      </c>
    </row>
    <row r="79" spans="1:11" ht="14.1" customHeight="1" x14ac:dyDescent="0.2">
      <c r="A79" s="306">
        <v>94</v>
      </c>
      <c r="B79" s="307" t="s">
        <v>318</v>
      </c>
      <c r="C79" s="308"/>
      <c r="D79" s="113">
        <v>0.34204478648923092</v>
      </c>
      <c r="E79" s="115">
        <v>64</v>
      </c>
      <c r="F79" s="114">
        <v>68</v>
      </c>
      <c r="G79" s="114">
        <v>65</v>
      </c>
      <c r="H79" s="114">
        <v>59</v>
      </c>
      <c r="I79" s="140">
        <v>48</v>
      </c>
      <c r="J79" s="115">
        <v>16</v>
      </c>
      <c r="K79" s="116">
        <v>33.333333333333336</v>
      </c>
    </row>
    <row r="80" spans="1:11" ht="14.1" customHeight="1" x14ac:dyDescent="0.2">
      <c r="A80" s="306" t="s">
        <v>319</v>
      </c>
      <c r="B80" s="307" t="s">
        <v>320</v>
      </c>
      <c r="C80" s="308"/>
      <c r="D80" s="113">
        <v>3.2066698733365401E-2</v>
      </c>
      <c r="E80" s="115">
        <v>6</v>
      </c>
      <c r="F80" s="114">
        <v>5</v>
      </c>
      <c r="G80" s="114">
        <v>4</v>
      </c>
      <c r="H80" s="114">
        <v>5</v>
      </c>
      <c r="I80" s="140">
        <v>5</v>
      </c>
      <c r="J80" s="115">
        <v>1</v>
      </c>
      <c r="K80" s="116">
        <v>20</v>
      </c>
    </row>
    <row r="81" spans="1:11" ht="14.1" customHeight="1" x14ac:dyDescent="0.2">
      <c r="A81" s="310" t="s">
        <v>321</v>
      </c>
      <c r="B81" s="311" t="s">
        <v>333</v>
      </c>
      <c r="C81" s="312"/>
      <c r="D81" s="125">
        <v>3.6502592058147614</v>
      </c>
      <c r="E81" s="143">
        <v>683</v>
      </c>
      <c r="F81" s="144">
        <v>725</v>
      </c>
      <c r="G81" s="144">
        <v>710</v>
      </c>
      <c r="H81" s="144">
        <v>717</v>
      </c>
      <c r="I81" s="145">
        <v>702</v>
      </c>
      <c r="J81" s="143">
        <v>-19</v>
      </c>
      <c r="K81" s="146">
        <v>-2.7065527065527064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5285</v>
      </c>
      <c r="G12" s="536">
        <v>6682</v>
      </c>
      <c r="H12" s="536">
        <v>7148</v>
      </c>
      <c r="I12" s="536">
        <v>4777</v>
      </c>
      <c r="J12" s="537">
        <v>5514</v>
      </c>
      <c r="K12" s="538">
        <v>-229</v>
      </c>
      <c r="L12" s="349">
        <v>-4.1530649256438155</v>
      </c>
    </row>
    <row r="13" spans="1:17" s="110" customFormat="1" ht="15" customHeight="1" x14ac:dyDescent="0.2">
      <c r="A13" s="350" t="s">
        <v>344</v>
      </c>
      <c r="B13" s="351" t="s">
        <v>345</v>
      </c>
      <c r="C13" s="347"/>
      <c r="D13" s="347"/>
      <c r="E13" s="348"/>
      <c r="F13" s="536">
        <v>3170</v>
      </c>
      <c r="G13" s="536">
        <v>2903</v>
      </c>
      <c r="H13" s="536">
        <v>4232</v>
      </c>
      <c r="I13" s="536">
        <v>2883</v>
      </c>
      <c r="J13" s="537">
        <v>3283</v>
      </c>
      <c r="K13" s="538">
        <v>-113</v>
      </c>
      <c r="L13" s="349">
        <v>-3.441973804447152</v>
      </c>
    </row>
    <row r="14" spans="1:17" s="110" customFormat="1" ht="22.5" customHeight="1" x14ac:dyDescent="0.2">
      <c r="A14" s="350"/>
      <c r="B14" s="351" t="s">
        <v>346</v>
      </c>
      <c r="C14" s="347"/>
      <c r="D14" s="347"/>
      <c r="E14" s="348"/>
      <c r="F14" s="536">
        <v>2115</v>
      </c>
      <c r="G14" s="536">
        <v>3779</v>
      </c>
      <c r="H14" s="536">
        <v>2916</v>
      </c>
      <c r="I14" s="536">
        <v>1894</v>
      </c>
      <c r="J14" s="537">
        <v>2231</v>
      </c>
      <c r="K14" s="538">
        <v>-116</v>
      </c>
      <c r="L14" s="349">
        <v>-5.1994621246077992</v>
      </c>
    </row>
    <row r="15" spans="1:17" s="110" customFormat="1" ht="15" customHeight="1" x14ac:dyDescent="0.2">
      <c r="A15" s="350" t="s">
        <v>347</v>
      </c>
      <c r="B15" s="351" t="s">
        <v>108</v>
      </c>
      <c r="C15" s="347"/>
      <c r="D15" s="347"/>
      <c r="E15" s="348"/>
      <c r="F15" s="536">
        <v>1088</v>
      </c>
      <c r="G15" s="536">
        <v>1368</v>
      </c>
      <c r="H15" s="536">
        <v>2542</v>
      </c>
      <c r="I15" s="536">
        <v>1096</v>
      </c>
      <c r="J15" s="537">
        <v>1174</v>
      </c>
      <c r="K15" s="538">
        <v>-86</v>
      </c>
      <c r="L15" s="349">
        <v>-7.3253833049403747</v>
      </c>
    </row>
    <row r="16" spans="1:17" s="110" customFormat="1" ht="15" customHeight="1" x14ac:dyDescent="0.2">
      <c r="A16" s="350"/>
      <c r="B16" s="351" t="s">
        <v>109</v>
      </c>
      <c r="C16" s="347"/>
      <c r="D16" s="347"/>
      <c r="E16" s="348"/>
      <c r="F16" s="536">
        <v>3618</v>
      </c>
      <c r="G16" s="536">
        <v>4426</v>
      </c>
      <c r="H16" s="536">
        <v>4096</v>
      </c>
      <c r="I16" s="536">
        <v>3257</v>
      </c>
      <c r="J16" s="537">
        <v>3743</v>
      </c>
      <c r="K16" s="538">
        <v>-125</v>
      </c>
      <c r="L16" s="349">
        <v>-3.3395671920919048</v>
      </c>
    </row>
    <row r="17" spans="1:12" s="110" customFormat="1" ht="15" customHeight="1" x14ac:dyDescent="0.2">
      <c r="A17" s="350"/>
      <c r="B17" s="351" t="s">
        <v>110</v>
      </c>
      <c r="C17" s="347"/>
      <c r="D17" s="347"/>
      <c r="E17" s="348"/>
      <c r="F17" s="536">
        <v>533</v>
      </c>
      <c r="G17" s="536">
        <v>821</v>
      </c>
      <c r="H17" s="536">
        <v>458</v>
      </c>
      <c r="I17" s="536">
        <v>387</v>
      </c>
      <c r="J17" s="537">
        <v>533</v>
      </c>
      <c r="K17" s="538">
        <v>0</v>
      </c>
      <c r="L17" s="349">
        <v>0</v>
      </c>
    </row>
    <row r="18" spans="1:12" s="110" customFormat="1" ht="15" customHeight="1" x14ac:dyDescent="0.2">
      <c r="A18" s="350"/>
      <c r="B18" s="351" t="s">
        <v>111</v>
      </c>
      <c r="C18" s="347"/>
      <c r="D18" s="347"/>
      <c r="E18" s="348"/>
      <c r="F18" s="536">
        <v>46</v>
      </c>
      <c r="G18" s="536">
        <v>67</v>
      </c>
      <c r="H18" s="536">
        <v>52</v>
      </c>
      <c r="I18" s="536">
        <v>37</v>
      </c>
      <c r="J18" s="537">
        <v>64</v>
      </c>
      <c r="K18" s="538">
        <v>-18</v>
      </c>
      <c r="L18" s="349">
        <v>-28.125</v>
      </c>
    </row>
    <row r="19" spans="1:12" s="110" customFormat="1" ht="15" customHeight="1" x14ac:dyDescent="0.2">
      <c r="A19" s="118" t="s">
        <v>113</v>
      </c>
      <c r="B19" s="119" t="s">
        <v>181</v>
      </c>
      <c r="C19" s="347"/>
      <c r="D19" s="347"/>
      <c r="E19" s="348"/>
      <c r="F19" s="536">
        <v>3284</v>
      </c>
      <c r="G19" s="536">
        <v>3573</v>
      </c>
      <c r="H19" s="536">
        <v>4810</v>
      </c>
      <c r="I19" s="536">
        <v>2802</v>
      </c>
      <c r="J19" s="537">
        <v>3521</v>
      </c>
      <c r="K19" s="538">
        <v>-237</v>
      </c>
      <c r="L19" s="349">
        <v>-6.7310423175234311</v>
      </c>
    </row>
    <row r="20" spans="1:12" s="110" customFormat="1" ht="15" customHeight="1" x14ac:dyDescent="0.2">
      <c r="A20" s="118"/>
      <c r="B20" s="119" t="s">
        <v>182</v>
      </c>
      <c r="C20" s="347"/>
      <c r="D20" s="347"/>
      <c r="E20" s="348"/>
      <c r="F20" s="536">
        <v>2001</v>
      </c>
      <c r="G20" s="536">
        <v>3109</v>
      </c>
      <c r="H20" s="536">
        <v>2338</v>
      </c>
      <c r="I20" s="536">
        <v>1975</v>
      </c>
      <c r="J20" s="537">
        <v>1993</v>
      </c>
      <c r="K20" s="538">
        <v>8</v>
      </c>
      <c r="L20" s="349">
        <v>0.4014049172102358</v>
      </c>
    </row>
    <row r="21" spans="1:12" s="110" customFormat="1" ht="15" customHeight="1" x14ac:dyDescent="0.2">
      <c r="A21" s="118" t="s">
        <v>113</v>
      </c>
      <c r="B21" s="119" t="s">
        <v>116</v>
      </c>
      <c r="C21" s="347"/>
      <c r="D21" s="347"/>
      <c r="E21" s="348"/>
      <c r="F21" s="536">
        <v>3809</v>
      </c>
      <c r="G21" s="536">
        <v>5146</v>
      </c>
      <c r="H21" s="536">
        <v>5320</v>
      </c>
      <c r="I21" s="536">
        <v>3340</v>
      </c>
      <c r="J21" s="537">
        <v>4050</v>
      </c>
      <c r="K21" s="538">
        <v>-241</v>
      </c>
      <c r="L21" s="349">
        <v>-5.9506172839506171</v>
      </c>
    </row>
    <row r="22" spans="1:12" s="110" customFormat="1" ht="15" customHeight="1" x14ac:dyDescent="0.2">
      <c r="A22" s="118"/>
      <c r="B22" s="119" t="s">
        <v>117</v>
      </c>
      <c r="C22" s="347"/>
      <c r="D22" s="347"/>
      <c r="E22" s="348"/>
      <c r="F22" s="536">
        <v>1465</v>
      </c>
      <c r="G22" s="536">
        <v>1521</v>
      </c>
      <c r="H22" s="536">
        <v>1813</v>
      </c>
      <c r="I22" s="536">
        <v>1432</v>
      </c>
      <c r="J22" s="537">
        <v>1457</v>
      </c>
      <c r="K22" s="538">
        <v>8</v>
      </c>
      <c r="L22" s="349">
        <v>0.54907343857240909</v>
      </c>
    </row>
    <row r="23" spans="1:12" s="110" customFormat="1" ht="15" customHeight="1" x14ac:dyDescent="0.2">
      <c r="A23" s="352" t="s">
        <v>347</v>
      </c>
      <c r="B23" s="353" t="s">
        <v>193</v>
      </c>
      <c r="C23" s="354"/>
      <c r="D23" s="354"/>
      <c r="E23" s="355"/>
      <c r="F23" s="539">
        <v>102</v>
      </c>
      <c r="G23" s="539">
        <v>361</v>
      </c>
      <c r="H23" s="539">
        <v>1259</v>
      </c>
      <c r="I23" s="539">
        <v>144</v>
      </c>
      <c r="J23" s="540">
        <v>173</v>
      </c>
      <c r="K23" s="541">
        <v>-71</v>
      </c>
      <c r="L23" s="356">
        <v>-41.040462427745666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36.799999999999997</v>
      </c>
      <c r="G25" s="542">
        <v>33.299999999999997</v>
      </c>
      <c r="H25" s="542">
        <v>41.3</v>
      </c>
      <c r="I25" s="542">
        <v>36.200000000000003</v>
      </c>
      <c r="J25" s="542">
        <v>35.799999999999997</v>
      </c>
      <c r="K25" s="543" t="s">
        <v>349</v>
      </c>
      <c r="L25" s="364">
        <v>1</v>
      </c>
    </row>
    <row r="26" spans="1:12" s="110" customFormat="1" ht="15" customHeight="1" x14ac:dyDescent="0.2">
      <c r="A26" s="365" t="s">
        <v>105</v>
      </c>
      <c r="B26" s="366" t="s">
        <v>345</v>
      </c>
      <c r="C26" s="362"/>
      <c r="D26" s="362"/>
      <c r="E26" s="363"/>
      <c r="F26" s="542">
        <v>30.4</v>
      </c>
      <c r="G26" s="542">
        <v>31.6</v>
      </c>
      <c r="H26" s="542">
        <v>34.1</v>
      </c>
      <c r="I26" s="542">
        <v>28.6</v>
      </c>
      <c r="J26" s="544">
        <v>32</v>
      </c>
      <c r="K26" s="543" t="s">
        <v>349</v>
      </c>
      <c r="L26" s="364">
        <v>-1.6000000000000014</v>
      </c>
    </row>
    <row r="27" spans="1:12" s="110" customFormat="1" ht="15" customHeight="1" x14ac:dyDescent="0.2">
      <c r="A27" s="365"/>
      <c r="B27" s="366" t="s">
        <v>346</v>
      </c>
      <c r="C27" s="362"/>
      <c r="D27" s="362"/>
      <c r="E27" s="363"/>
      <c r="F27" s="542">
        <v>46.5</v>
      </c>
      <c r="G27" s="542">
        <v>34.700000000000003</v>
      </c>
      <c r="H27" s="542">
        <v>52</v>
      </c>
      <c r="I27" s="542">
        <v>48.1</v>
      </c>
      <c r="J27" s="542">
        <v>41.4</v>
      </c>
      <c r="K27" s="543" t="s">
        <v>349</v>
      </c>
      <c r="L27" s="364">
        <v>5.1000000000000014</v>
      </c>
    </row>
    <row r="28" spans="1:12" s="110" customFormat="1" ht="15" customHeight="1" x14ac:dyDescent="0.2">
      <c r="A28" s="365" t="s">
        <v>113</v>
      </c>
      <c r="B28" s="366" t="s">
        <v>108</v>
      </c>
      <c r="C28" s="362"/>
      <c r="D28" s="362"/>
      <c r="E28" s="363"/>
      <c r="F28" s="542">
        <v>46.4</v>
      </c>
      <c r="G28" s="542">
        <v>52.6</v>
      </c>
      <c r="H28" s="542">
        <v>55.1</v>
      </c>
      <c r="I28" s="542">
        <v>47</v>
      </c>
      <c r="J28" s="542">
        <v>48.7</v>
      </c>
      <c r="K28" s="543" t="s">
        <v>349</v>
      </c>
      <c r="L28" s="364">
        <v>-2.3000000000000043</v>
      </c>
    </row>
    <row r="29" spans="1:12" s="110" customFormat="1" ht="11.25" x14ac:dyDescent="0.2">
      <c r="A29" s="365"/>
      <c r="B29" s="366" t="s">
        <v>109</v>
      </c>
      <c r="C29" s="362"/>
      <c r="D29" s="362"/>
      <c r="E29" s="363"/>
      <c r="F29" s="542">
        <v>34.5</v>
      </c>
      <c r="G29" s="542">
        <v>32</v>
      </c>
      <c r="H29" s="542">
        <v>37.299999999999997</v>
      </c>
      <c r="I29" s="542">
        <v>33.4</v>
      </c>
      <c r="J29" s="544">
        <v>31.9</v>
      </c>
      <c r="K29" s="543" t="s">
        <v>349</v>
      </c>
      <c r="L29" s="364">
        <v>2.6000000000000014</v>
      </c>
    </row>
    <row r="30" spans="1:12" s="110" customFormat="1" ht="15" customHeight="1" x14ac:dyDescent="0.2">
      <c r="A30" s="365"/>
      <c r="B30" s="366" t="s">
        <v>110</v>
      </c>
      <c r="C30" s="362"/>
      <c r="D30" s="362"/>
      <c r="E30" s="363"/>
      <c r="F30" s="542">
        <v>35.6</v>
      </c>
      <c r="G30" s="542">
        <v>16</v>
      </c>
      <c r="H30" s="542">
        <v>37.4</v>
      </c>
      <c r="I30" s="542">
        <v>32.1</v>
      </c>
      <c r="J30" s="542">
        <v>38.1</v>
      </c>
      <c r="K30" s="543" t="s">
        <v>349</v>
      </c>
      <c r="L30" s="364">
        <v>-2.5</v>
      </c>
    </row>
    <row r="31" spans="1:12" s="110" customFormat="1" ht="15" customHeight="1" x14ac:dyDescent="0.2">
      <c r="A31" s="365"/>
      <c r="B31" s="366" t="s">
        <v>111</v>
      </c>
      <c r="C31" s="362"/>
      <c r="D31" s="362"/>
      <c r="E31" s="363"/>
      <c r="F31" s="542">
        <v>28.3</v>
      </c>
      <c r="G31" s="542">
        <v>23.9</v>
      </c>
      <c r="H31" s="542">
        <v>46.2</v>
      </c>
      <c r="I31" s="542">
        <v>27</v>
      </c>
      <c r="J31" s="542">
        <v>39.1</v>
      </c>
      <c r="K31" s="543" t="s">
        <v>349</v>
      </c>
      <c r="L31" s="364">
        <v>-10.8</v>
      </c>
    </row>
    <row r="32" spans="1:12" s="110" customFormat="1" ht="15" customHeight="1" x14ac:dyDescent="0.2">
      <c r="A32" s="367" t="s">
        <v>113</v>
      </c>
      <c r="B32" s="368" t="s">
        <v>181</v>
      </c>
      <c r="C32" s="362"/>
      <c r="D32" s="362"/>
      <c r="E32" s="363"/>
      <c r="F32" s="542">
        <v>29.8</v>
      </c>
      <c r="G32" s="542">
        <v>25.7</v>
      </c>
      <c r="H32" s="542">
        <v>30.5</v>
      </c>
      <c r="I32" s="542">
        <v>27</v>
      </c>
      <c r="J32" s="544">
        <v>29.3</v>
      </c>
      <c r="K32" s="543" t="s">
        <v>349</v>
      </c>
      <c r="L32" s="364">
        <v>0.5</v>
      </c>
    </row>
    <row r="33" spans="1:12" s="110" customFormat="1" ht="15" customHeight="1" x14ac:dyDescent="0.2">
      <c r="A33" s="367"/>
      <c r="B33" s="368" t="s">
        <v>182</v>
      </c>
      <c r="C33" s="362"/>
      <c r="D33" s="362"/>
      <c r="E33" s="363"/>
      <c r="F33" s="542">
        <v>47.8</v>
      </c>
      <c r="G33" s="542">
        <v>41.1</v>
      </c>
      <c r="H33" s="542">
        <v>57.5</v>
      </c>
      <c r="I33" s="542">
        <v>48.5</v>
      </c>
      <c r="J33" s="542">
        <v>46.7</v>
      </c>
      <c r="K33" s="543" t="s">
        <v>349</v>
      </c>
      <c r="L33" s="364">
        <v>1.0999999999999943</v>
      </c>
    </row>
    <row r="34" spans="1:12" s="369" customFormat="1" ht="15" customHeight="1" x14ac:dyDescent="0.2">
      <c r="A34" s="367" t="s">
        <v>113</v>
      </c>
      <c r="B34" s="368" t="s">
        <v>116</v>
      </c>
      <c r="C34" s="362"/>
      <c r="D34" s="362"/>
      <c r="E34" s="363"/>
      <c r="F34" s="542">
        <v>37.799999999999997</v>
      </c>
      <c r="G34" s="542">
        <v>29.9</v>
      </c>
      <c r="H34" s="542">
        <v>42.2</v>
      </c>
      <c r="I34" s="542">
        <v>38.299999999999997</v>
      </c>
      <c r="J34" s="542">
        <v>36.299999999999997</v>
      </c>
      <c r="K34" s="543" t="s">
        <v>349</v>
      </c>
      <c r="L34" s="364">
        <v>1.5</v>
      </c>
    </row>
    <row r="35" spans="1:12" s="369" customFormat="1" ht="11.25" x14ac:dyDescent="0.2">
      <c r="A35" s="370"/>
      <c r="B35" s="371" t="s">
        <v>117</v>
      </c>
      <c r="C35" s="372"/>
      <c r="D35" s="372"/>
      <c r="E35" s="373"/>
      <c r="F35" s="545">
        <v>34.200000000000003</v>
      </c>
      <c r="G35" s="545">
        <v>44.4</v>
      </c>
      <c r="H35" s="545">
        <v>38.9</v>
      </c>
      <c r="I35" s="545">
        <v>31.5</v>
      </c>
      <c r="J35" s="546">
        <v>34.299999999999997</v>
      </c>
      <c r="K35" s="547" t="s">
        <v>349</v>
      </c>
      <c r="L35" s="374">
        <v>-9.9999999999994316E-2</v>
      </c>
    </row>
    <row r="36" spans="1:12" s="369" customFormat="1" ht="15.95" customHeight="1" x14ac:dyDescent="0.2">
      <c r="A36" s="375" t="s">
        <v>350</v>
      </c>
      <c r="B36" s="376"/>
      <c r="C36" s="377"/>
      <c r="D36" s="376"/>
      <c r="E36" s="378"/>
      <c r="F36" s="548">
        <v>5140</v>
      </c>
      <c r="G36" s="548">
        <v>6276</v>
      </c>
      <c r="H36" s="548">
        <v>5701</v>
      </c>
      <c r="I36" s="548">
        <v>4602</v>
      </c>
      <c r="J36" s="548">
        <v>5288</v>
      </c>
      <c r="K36" s="549">
        <v>-148</v>
      </c>
      <c r="L36" s="380">
        <v>-2.798789712556732</v>
      </c>
    </row>
    <row r="37" spans="1:12" s="369" customFormat="1" ht="15.95" customHeight="1" x14ac:dyDescent="0.2">
      <c r="A37" s="381"/>
      <c r="B37" s="382" t="s">
        <v>113</v>
      </c>
      <c r="C37" s="382" t="s">
        <v>351</v>
      </c>
      <c r="D37" s="382"/>
      <c r="E37" s="383"/>
      <c r="F37" s="548">
        <v>1892</v>
      </c>
      <c r="G37" s="548">
        <v>2090</v>
      </c>
      <c r="H37" s="548">
        <v>2356</v>
      </c>
      <c r="I37" s="548">
        <v>1665</v>
      </c>
      <c r="J37" s="548">
        <v>1893</v>
      </c>
      <c r="K37" s="549">
        <v>-1</v>
      </c>
      <c r="L37" s="380">
        <v>-5.2826201796090863E-2</v>
      </c>
    </row>
    <row r="38" spans="1:12" s="369" customFormat="1" ht="15.95" customHeight="1" x14ac:dyDescent="0.2">
      <c r="A38" s="381"/>
      <c r="B38" s="384" t="s">
        <v>105</v>
      </c>
      <c r="C38" s="384" t="s">
        <v>106</v>
      </c>
      <c r="D38" s="385"/>
      <c r="E38" s="383"/>
      <c r="F38" s="548">
        <v>3101</v>
      </c>
      <c r="G38" s="548">
        <v>2765</v>
      </c>
      <c r="H38" s="548">
        <v>3398</v>
      </c>
      <c r="I38" s="548">
        <v>2813</v>
      </c>
      <c r="J38" s="550">
        <v>3145</v>
      </c>
      <c r="K38" s="549">
        <v>-44</v>
      </c>
      <c r="L38" s="380">
        <v>-1.3990461049284579</v>
      </c>
    </row>
    <row r="39" spans="1:12" s="369" customFormat="1" ht="15.95" customHeight="1" x14ac:dyDescent="0.2">
      <c r="A39" s="381"/>
      <c r="B39" s="385"/>
      <c r="C39" s="382" t="s">
        <v>352</v>
      </c>
      <c r="D39" s="385"/>
      <c r="E39" s="383"/>
      <c r="F39" s="548">
        <v>943</v>
      </c>
      <c r="G39" s="548">
        <v>873</v>
      </c>
      <c r="H39" s="548">
        <v>1158</v>
      </c>
      <c r="I39" s="548">
        <v>804</v>
      </c>
      <c r="J39" s="548">
        <v>1006</v>
      </c>
      <c r="K39" s="549">
        <v>-63</v>
      </c>
      <c r="L39" s="380">
        <v>-6.2624254473161036</v>
      </c>
    </row>
    <row r="40" spans="1:12" s="369" customFormat="1" ht="15.95" customHeight="1" x14ac:dyDescent="0.2">
      <c r="A40" s="381"/>
      <c r="B40" s="384"/>
      <c r="C40" s="384" t="s">
        <v>107</v>
      </c>
      <c r="D40" s="385"/>
      <c r="E40" s="383"/>
      <c r="F40" s="548">
        <v>2039</v>
      </c>
      <c r="G40" s="548">
        <v>3511</v>
      </c>
      <c r="H40" s="548">
        <v>2303</v>
      </c>
      <c r="I40" s="548">
        <v>1789</v>
      </c>
      <c r="J40" s="548">
        <v>2143</v>
      </c>
      <c r="K40" s="549">
        <v>-104</v>
      </c>
      <c r="L40" s="380">
        <v>-4.8530097993467098</v>
      </c>
    </row>
    <row r="41" spans="1:12" s="369" customFormat="1" ht="24" customHeight="1" x14ac:dyDescent="0.2">
      <c r="A41" s="381"/>
      <c r="B41" s="385"/>
      <c r="C41" s="382" t="s">
        <v>352</v>
      </c>
      <c r="D41" s="385"/>
      <c r="E41" s="383"/>
      <c r="F41" s="548">
        <v>949</v>
      </c>
      <c r="G41" s="548">
        <v>1217</v>
      </c>
      <c r="H41" s="548">
        <v>1198</v>
      </c>
      <c r="I41" s="548">
        <v>861</v>
      </c>
      <c r="J41" s="550">
        <v>887</v>
      </c>
      <c r="K41" s="549">
        <v>62</v>
      </c>
      <c r="L41" s="380">
        <v>6.9898534385569331</v>
      </c>
    </row>
    <row r="42" spans="1:12" s="110" customFormat="1" ht="15" customHeight="1" x14ac:dyDescent="0.2">
      <c r="A42" s="381"/>
      <c r="B42" s="384" t="s">
        <v>113</v>
      </c>
      <c r="C42" s="384" t="s">
        <v>353</v>
      </c>
      <c r="D42" s="385"/>
      <c r="E42" s="383"/>
      <c r="F42" s="548">
        <v>976</v>
      </c>
      <c r="G42" s="548">
        <v>1053</v>
      </c>
      <c r="H42" s="548">
        <v>1252</v>
      </c>
      <c r="I42" s="548">
        <v>983</v>
      </c>
      <c r="J42" s="548">
        <v>998</v>
      </c>
      <c r="K42" s="549">
        <v>-22</v>
      </c>
      <c r="L42" s="380">
        <v>-2.2044088176352705</v>
      </c>
    </row>
    <row r="43" spans="1:12" s="110" customFormat="1" ht="15" customHeight="1" x14ac:dyDescent="0.2">
      <c r="A43" s="381"/>
      <c r="B43" s="385"/>
      <c r="C43" s="382" t="s">
        <v>352</v>
      </c>
      <c r="D43" s="385"/>
      <c r="E43" s="383"/>
      <c r="F43" s="548">
        <v>453</v>
      </c>
      <c r="G43" s="548">
        <v>554</v>
      </c>
      <c r="H43" s="548">
        <v>690</v>
      </c>
      <c r="I43" s="548">
        <v>462</v>
      </c>
      <c r="J43" s="548">
        <v>486</v>
      </c>
      <c r="K43" s="549">
        <v>-33</v>
      </c>
      <c r="L43" s="380">
        <v>-6.7901234567901234</v>
      </c>
    </row>
    <row r="44" spans="1:12" s="110" customFormat="1" ht="15" customHeight="1" x14ac:dyDescent="0.2">
      <c r="A44" s="381"/>
      <c r="B44" s="384"/>
      <c r="C44" s="366" t="s">
        <v>109</v>
      </c>
      <c r="D44" s="385"/>
      <c r="E44" s="383"/>
      <c r="F44" s="548">
        <v>3585</v>
      </c>
      <c r="G44" s="548">
        <v>4335</v>
      </c>
      <c r="H44" s="548">
        <v>3940</v>
      </c>
      <c r="I44" s="548">
        <v>3196</v>
      </c>
      <c r="J44" s="550">
        <v>3693</v>
      </c>
      <c r="K44" s="549">
        <v>-108</v>
      </c>
      <c r="L44" s="380">
        <v>-2.9244516653127537</v>
      </c>
    </row>
    <row r="45" spans="1:12" s="110" customFormat="1" ht="15" customHeight="1" x14ac:dyDescent="0.2">
      <c r="A45" s="381"/>
      <c r="B45" s="385"/>
      <c r="C45" s="382" t="s">
        <v>352</v>
      </c>
      <c r="D45" s="385"/>
      <c r="E45" s="383"/>
      <c r="F45" s="548">
        <v>1236</v>
      </c>
      <c r="G45" s="548">
        <v>1389</v>
      </c>
      <c r="H45" s="548">
        <v>1471</v>
      </c>
      <c r="I45" s="548">
        <v>1069</v>
      </c>
      <c r="J45" s="548">
        <v>1179</v>
      </c>
      <c r="K45" s="549">
        <v>57</v>
      </c>
      <c r="L45" s="380">
        <v>4.8346055979643765</v>
      </c>
    </row>
    <row r="46" spans="1:12" s="110" customFormat="1" ht="15" customHeight="1" x14ac:dyDescent="0.2">
      <c r="A46" s="381"/>
      <c r="B46" s="384"/>
      <c r="C46" s="366" t="s">
        <v>110</v>
      </c>
      <c r="D46" s="385"/>
      <c r="E46" s="383"/>
      <c r="F46" s="548">
        <v>533</v>
      </c>
      <c r="G46" s="548">
        <v>821</v>
      </c>
      <c r="H46" s="548">
        <v>457</v>
      </c>
      <c r="I46" s="548">
        <v>386</v>
      </c>
      <c r="J46" s="548">
        <v>533</v>
      </c>
      <c r="K46" s="549">
        <v>0</v>
      </c>
      <c r="L46" s="380">
        <v>0</v>
      </c>
    </row>
    <row r="47" spans="1:12" s="110" customFormat="1" ht="15" customHeight="1" x14ac:dyDescent="0.2">
      <c r="A47" s="381"/>
      <c r="B47" s="385"/>
      <c r="C47" s="382" t="s">
        <v>352</v>
      </c>
      <c r="D47" s="385"/>
      <c r="E47" s="383"/>
      <c r="F47" s="548">
        <v>190</v>
      </c>
      <c r="G47" s="548">
        <v>131</v>
      </c>
      <c r="H47" s="548">
        <v>171</v>
      </c>
      <c r="I47" s="548">
        <v>124</v>
      </c>
      <c r="J47" s="550">
        <v>203</v>
      </c>
      <c r="K47" s="549">
        <v>-13</v>
      </c>
      <c r="L47" s="380">
        <v>-6.4039408866995071</v>
      </c>
    </row>
    <row r="48" spans="1:12" s="110" customFormat="1" ht="15" customHeight="1" x14ac:dyDescent="0.2">
      <c r="A48" s="381"/>
      <c r="B48" s="385"/>
      <c r="C48" s="366" t="s">
        <v>111</v>
      </c>
      <c r="D48" s="386"/>
      <c r="E48" s="387"/>
      <c r="F48" s="548">
        <v>46</v>
      </c>
      <c r="G48" s="548">
        <v>67</v>
      </c>
      <c r="H48" s="548">
        <v>52</v>
      </c>
      <c r="I48" s="548">
        <v>37</v>
      </c>
      <c r="J48" s="548">
        <v>64</v>
      </c>
      <c r="K48" s="549">
        <v>-18</v>
      </c>
      <c r="L48" s="380">
        <v>-28.125</v>
      </c>
    </row>
    <row r="49" spans="1:12" s="110" customFormat="1" ht="15" customHeight="1" x14ac:dyDescent="0.2">
      <c r="A49" s="381"/>
      <c r="B49" s="385"/>
      <c r="C49" s="382" t="s">
        <v>352</v>
      </c>
      <c r="D49" s="385"/>
      <c r="E49" s="383"/>
      <c r="F49" s="548">
        <v>13</v>
      </c>
      <c r="G49" s="548">
        <v>16</v>
      </c>
      <c r="H49" s="548">
        <v>24</v>
      </c>
      <c r="I49" s="548">
        <v>10</v>
      </c>
      <c r="J49" s="548">
        <v>25</v>
      </c>
      <c r="K49" s="549">
        <v>-12</v>
      </c>
      <c r="L49" s="380">
        <v>-48</v>
      </c>
    </row>
    <row r="50" spans="1:12" s="110" customFormat="1" ht="15" customHeight="1" x14ac:dyDescent="0.2">
      <c r="A50" s="381"/>
      <c r="B50" s="384" t="s">
        <v>113</v>
      </c>
      <c r="C50" s="382" t="s">
        <v>181</v>
      </c>
      <c r="D50" s="385"/>
      <c r="E50" s="383"/>
      <c r="F50" s="548">
        <v>3147</v>
      </c>
      <c r="G50" s="548">
        <v>3188</v>
      </c>
      <c r="H50" s="548">
        <v>3412</v>
      </c>
      <c r="I50" s="548">
        <v>2639</v>
      </c>
      <c r="J50" s="550">
        <v>3304</v>
      </c>
      <c r="K50" s="549">
        <v>-157</v>
      </c>
      <c r="L50" s="380">
        <v>-4.7518159806295399</v>
      </c>
    </row>
    <row r="51" spans="1:12" s="110" customFormat="1" ht="15" customHeight="1" x14ac:dyDescent="0.2">
      <c r="A51" s="381"/>
      <c r="B51" s="385"/>
      <c r="C51" s="382" t="s">
        <v>352</v>
      </c>
      <c r="D51" s="385"/>
      <c r="E51" s="383"/>
      <c r="F51" s="548">
        <v>939</v>
      </c>
      <c r="G51" s="548">
        <v>820</v>
      </c>
      <c r="H51" s="548">
        <v>1040</v>
      </c>
      <c r="I51" s="548">
        <v>713</v>
      </c>
      <c r="J51" s="548">
        <v>967</v>
      </c>
      <c r="K51" s="549">
        <v>-28</v>
      </c>
      <c r="L51" s="380">
        <v>-2.8955532574974145</v>
      </c>
    </row>
    <row r="52" spans="1:12" s="110" customFormat="1" ht="15" customHeight="1" x14ac:dyDescent="0.2">
      <c r="A52" s="381"/>
      <c r="B52" s="384"/>
      <c r="C52" s="382" t="s">
        <v>182</v>
      </c>
      <c r="D52" s="385"/>
      <c r="E52" s="383"/>
      <c r="F52" s="548">
        <v>1993</v>
      </c>
      <c r="G52" s="548">
        <v>3088</v>
      </c>
      <c r="H52" s="548">
        <v>2289</v>
      </c>
      <c r="I52" s="548">
        <v>1963</v>
      </c>
      <c r="J52" s="548">
        <v>1984</v>
      </c>
      <c r="K52" s="549">
        <v>9</v>
      </c>
      <c r="L52" s="380">
        <v>0.4536290322580645</v>
      </c>
    </row>
    <row r="53" spans="1:12" s="269" customFormat="1" ht="11.25" customHeight="1" x14ac:dyDescent="0.2">
      <c r="A53" s="381"/>
      <c r="B53" s="385"/>
      <c r="C53" s="382" t="s">
        <v>352</v>
      </c>
      <c r="D53" s="385"/>
      <c r="E53" s="383"/>
      <c r="F53" s="548">
        <v>953</v>
      </c>
      <c r="G53" s="548">
        <v>1270</v>
      </c>
      <c r="H53" s="548">
        <v>1316</v>
      </c>
      <c r="I53" s="548">
        <v>952</v>
      </c>
      <c r="J53" s="550">
        <v>926</v>
      </c>
      <c r="K53" s="549">
        <v>27</v>
      </c>
      <c r="L53" s="380">
        <v>2.9157667386609072</v>
      </c>
    </row>
    <row r="54" spans="1:12" s="151" customFormat="1" ht="12.75" customHeight="1" x14ac:dyDescent="0.2">
      <c r="A54" s="381"/>
      <c r="B54" s="384" t="s">
        <v>113</v>
      </c>
      <c r="C54" s="384" t="s">
        <v>116</v>
      </c>
      <c r="D54" s="385"/>
      <c r="E54" s="383"/>
      <c r="F54" s="548">
        <v>3697</v>
      </c>
      <c r="G54" s="548">
        <v>4820</v>
      </c>
      <c r="H54" s="548">
        <v>4073</v>
      </c>
      <c r="I54" s="548">
        <v>3191</v>
      </c>
      <c r="J54" s="548">
        <v>3861</v>
      </c>
      <c r="K54" s="549">
        <v>-164</v>
      </c>
      <c r="L54" s="380">
        <v>-4.2476042476042473</v>
      </c>
    </row>
    <row r="55" spans="1:12" ht="11.25" x14ac:dyDescent="0.2">
      <c r="A55" s="381"/>
      <c r="B55" s="385"/>
      <c r="C55" s="382" t="s">
        <v>352</v>
      </c>
      <c r="D55" s="385"/>
      <c r="E55" s="383"/>
      <c r="F55" s="548">
        <v>1397</v>
      </c>
      <c r="G55" s="548">
        <v>1443</v>
      </c>
      <c r="H55" s="548">
        <v>1717</v>
      </c>
      <c r="I55" s="548">
        <v>1221</v>
      </c>
      <c r="J55" s="548">
        <v>1403</v>
      </c>
      <c r="K55" s="549">
        <v>-6</v>
      </c>
      <c r="L55" s="380">
        <v>-0.42765502494654312</v>
      </c>
    </row>
    <row r="56" spans="1:12" ht="14.25" customHeight="1" x14ac:dyDescent="0.2">
      <c r="A56" s="381"/>
      <c r="B56" s="385"/>
      <c r="C56" s="384" t="s">
        <v>117</v>
      </c>
      <c r="D56" s="385"/>
      <c r="E56" s="383"/>
      <c r="F56" s="548">
        <v>1433</v>
      </c>
      <c r="G56" s="548">
        <v>1443</v>
      </c>
      <c r="H56" s="548">
        <v>1615</v>
      </c>
      <c r="I56" s="548">
        <v>1406</v>
      </c>
      <c r="J56" s="548">
        <v>1422</v>
      </c>
      <c r="K56" s="549">
        <v>11</v>
      </c>
      <c r="L56" s="380">
        <v>0.77355836849507731</v>
      </c>
    </row>
    <row r="57" spans="1:12" ht="18.75" customHeight="1" x14ac:dyDescent="0.2">
      <c r="A57" s="388"/>
      <c r="B57" s="389"/>
      <c r="C57" s="390" t="s">
        <v>352</v>
      </c>
      <c r="D57" s="389"/>
      <c r="E57" s="391"/>
      <c r="F57" s="551">
        <v>490</v>
      </c>
      <c r="G57" s="552">
        <v>641</v>
      </c>
      <c r="H57" s="552">
        <v>628</v>
      </c>
      <c r="I57" s="552">
        <v>443</v>
      </c>
      <c r="J57" s="552">
        <v>488</v>
      </c>
      <c r="K57" s="553">
        <f t="shared" ref="K57" si="0">IF(OR(F57=".",J57=".")=TRUE,".",IF(OR(F57="*",J57="*")=TRUE,"*",IF(AND(F57="-",J57="-")=TRUE,"-",IF(AND(ISNUMBER(J57),ISNUMBER(F57))=TRUE,IF(F57-J57=0,0,F57-J57),IF(ISNUMBER(F57)=TRUE,F57,-J57)))))</f>
        <v>2</v>
      </c>
      <c r="L57" s="392">
        <f t="shared" ref="L57" si="1">IF(K57 =".",".",IF(K57 ="*","*",IF(K57="-","-",IF(K57=0,0,IF(OR(J57="-",J57=".",F57="-",F57=".")=TRUE,"X",IF(J57=0,"0,0",IF(ABS(K57*100/J57)&gt;250,".X",(K57*100/J57))))))))</f>
        <v>0.4098360655737705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5285</v>
      </c>
      <c r="E11" s="114">
        <v>6682</v>
      </c>
      <c r="F11" s="114">
        <v>7148</v>
      </c>
      <c r="G11" s="114">
        <v>4777</v>
      </c>
      <c r="H11" s="140">
        <v>5514</v>
      </c>
      <c r="I11" s="115">
        <v>-229</v>
      </c>
      <c r="J11" s="116">
        <v>-4.1530649256438155</v>
      </c>
    </row>
    <row r="12" spans="1:15" s="110" customFormat="1" ht="24.95" customHeight="1" x14ac:dyDescent="0.2">
      <c r="A12" s="193" t="s">
        <v>132</v>
      </c>
      <c r="B12" s="194" t="s">
        <v>133</v>
      </c>
      <c r="C12" s="113">
        <v>0.17029328287606432</v>
      </c>
      <c r="D12" s="115">
        <v>9</v>
      </c>
      <c r="E12" s="114">
        <v>3</v>
      </c>
      <c r="F12" s="114">
        <v>7</v>
      </c>
      <c r="G12" s="114">
        <v>5</v>
      </c>
      <c r="H12" s="140">
        <v>7</v>
      </c>
      <c r="I12" s="115">
        <v>2</v>
      </c>
      <c r="J12" s="116">
        <v>28.571428571428573</v>
      </c>
    </row>
    <row r="13" spans="1:15" s="110" customFormat="1" ht="24.95" customHeight="1" x14ac:dyDescent="0.2">
      <c r="A13" s="193" t="s">
        <v>134</v>
      </c>
      <c r="B13" s="199" t="s">
        <v>214</v>
      </c>
      <c r="C13" s="113">
        <v>1.1920529801324504</v>
      </c>
      <c r="D13" s="115">
        <v>63</v>
      </c>
      <c r="E13" s="114">
        <v>52</v>
      </c>
      <c r="F13" s="114">
        <v>111</v>
      </c>
      <c r="G13" s="114">
        <v>73</v>
      </c>
      <c r="H13" s="140">
        <v>75</v>
      </c>
      <c r="I13" s="115">
        <v>-12</v>
      </c>
      <c r="J13" s="116">
        <v>-16</v>
      </c>
    </row>
    <row r="14" spans="1:15" s="287" customFormat="1" ht="24.95" customHeight="1" x14ac:dyDescent="0.2">
      <c r="A14" s="193" t="s">
        <v>215</v>
      </c>
      <c r="B14" s="199" t="s">
        <v>137</v>
      </c>
      <c r="C14" s="113">
        <v>7.1901608325449384</v>
      </c>
      <c r="D14" s="115">
        <v>380</v>
      </c>
      <c r="E14" s="114">
        <v>266</v>
      </c>
      <c r="F14" s="114">
        <v>618</v>
      </c>
      <c r="G14" s="114">
        <v>310</v>
      </c>
      <c r="H14" s="140">
        <v>382</v>
      </c>
      <c r="I14" s="115">
        <v>-2</v>
      </c>
      <c r="J14" s="116">
        <v>-0.52356020942408377</v>
      </c>
      <c r="K14" s="110"/>
      <c r="L14" s="110"/>
      <c r="M14" s="110"/>
      <c r="N14" s="110"/>
      <c r="O14" s="110"/>
    </row>
    <row r="15" spans="1:15" s="110" customFormat="1" ht="24.95" customHeight="1" x14ac:dyDescent="0.2">
      <c r="A15" s="193" t="s">
        <v>216</v>
      </c>
      <c r="B15" s="199" t="s">
        <v>217</v>
      </c>
      <c r="C15" s="113">
        <v>1.1542100283822139</v>
      </c>
      <c r="D15" s="115">
        <v>61</v>
      </c>
      <c r="E15" s="114">
        <v>78</v>
      </c>
      <c r="F15" s="114">
        <v>118</v>
      </c>
      <c r="G15" s="114">
        <v>64</v>
      </c>
      <c r="H15" s="140">
        <v>60</v>
      </c>
      <c r="I15" s="115">
        <v>1</v>
      </c>
      <c r="J15" s="116">
        <v>1.6666666666666667</v>
      </c>
    </row>
    <row r="16" spans="1:15" s="287" customFormat="1" ht="24.95" customHeight="1" x14ac:dyDescent="0.2">
      <c r="A16" s="193" t="s">
        <v>218</v>
      </c>
      <c r="B16" s="199" t="s">
        <v>141</v>
      </c>
      <c r="C16" s="113">
        <v>5.1466414380321668</v>
      </c>
      <c r="D16" s="115">
        <v>272</v>
      </c>
      <c r="E16" s="114">
        <v>161</v>
      </c>
      <c r="F16" s="114">
        <v>424</v>
      </c>
      <c r="G16" s="114">
        <v>204</v>
      </c>
      <c r="H16" s="140">
        <v>270</v>
      </c>
      <c r="I16" s="115">
        <v>2</v>
      </c>
      <c r="J16" s="116">
        <v>0.7407407407407407</v>
      </c>
      <c r="K16" s="110"/>
      <c r="L16" s="110"/>
      <c r="M16" s="110"/>
      <c r="N16" s="110"/>
      <c r="O16" s="110"/>
    </row>
    <row r="17" spans="1:15" s="110" customFormat="1" ht="24.95" customHeight="1" x14ac:dyDescent="0.2">
      <c r="A17" s="193" t="s">
        <v>142</v>
      </c>
      <c r="B17" s="199" t="s">
        <v>220</v>
      </c>
      <c r="C17" s="113">
        <v>0.88930936613055822</v>
      </c>
      <c r="D17" s="115">
        <v>47</v>
      </c>
      <c r="E17" s="114">
        <v>27</v>
      </c>
      <c r="F17" s="114">
        <v>76</v>
      </c>
      <c r="G17" s="114">
        <v>42</v>
      </c>
      <c r="H17" s="140">
        <v>52</v>
      </c>
      <c r="I17" s="115">
        <v>-5</v>
      </c>
      <c r="J17" s="116">
        <v>-9.615384615384615</v>
      </c>
    </row>
    <row r="18" spans="1:15" s="287" customFormat="1" ht="24.95" customHeight="1" x14ac:dyDescent="0.2">
      <c r="A18" s="201" t="s">
        <v>144</v>
      </c>
      <c r="B18" s="202" t="s">
        <v>145</v>
      </c>
      <c r="C18" s="113">
        <v>12.904446546830652</v>
      </c>
      <c r="D18" s="115">
        <v>682</v>
      </c>
      <c r="E18" s="114">
        <v>410</v>
      </c>
      <c r="F18" s="114">
        <v>900</v>
      </c>
      <c r="G18" s="114">
        <v>651</v>
      </c>
      <c r="H18" s="140">
        <v>750</v>
      </c>
      <c r="I18" s="115">
        <v>-68</v>
      </c>
      <c r="J18" s="116">
        <v>-9.0666666666666664</v>
      </c>
      <c r="K18" s="110"/>
      <c r="L18" s="110"/>
      <c r="M18" s="110"/>
      <c r="N18" s="110"/>
      <c r="O18" s="110"/>
    </row>
    <row r="19" spans="1:15" s="110" customFormat="1" ht="24.95" customHeight="1" x14ac:dyDescent="0.2">
      <c r="A19" s="193" t="s">
        <v>146</v>
      </c>
      <c r="B19" s="199" t="s">
        <v>147</v>
      </c>
      <c r="C19" s="113">
        <v>14.399243140964995</v>
      </c>
      <c r="D19" s="115">
        <v>761</v>
      </c>
      <c r="E19" s="114">
        <v>878</v>
      </c>
      <c r="F19" s="114">
        <v>1081</v>
      </c>
      <c r="G19" s="114">
        <v>740</v>
      </c>
      <c r="H19" s="140">
        <v>811</v>
      </c>
      <c r="I19" s="115">
        <v>-50</v>
      </c>
      <c r="J19" s="116">
        <v>-6.1652281134401976</v>
      </c>
    </row>
    <row r="20" spans="1:15" s="287" customFormat="1" ht="24.95" customHeight="1" x14ac:dyDescent="0.2">
      <c r="A20" s="193" t="s">
        <v>148</v>
      </c>
      <c r="B20" s="199" t="s">
        <v>149</v>
      </c>
      <c r="C20" s="113">
        <v>5.4872280037842955</v>
      </c>
      <c r="D20" s="115">
        <v>290</v>
      </c>
      <c r="E20" s="114">
        <v>277</v>
      </c>
      <c r="F20" s="114">
        <v>363</v>
      </c>
      <c r="G20" s="114">
        <v>243</v>
      </c>
      <c r="H20" s="140">
        <v>331</v>
      </c>
      <c r="I20" s="115">
        <v>-41</v>
      </c>
      <c r="J20" s="116">
        <v>-12.386706948640484</v>
      </c>
      <c r="K20" s="110"/>
      <c r="L20" s="110"/>
      <c r="M20" s="110"/>
      <c r="N20" s="110"/>
      <c r="O20" s="110"/>
    </row>
    <row r="21" spans="1:15" s="110" customFormat="1" ht="24.95" customHeight="1" x14ac:dyDescent="0.2">
      <c r="A21" s="201" t="s">
        <v>150</v>
      </c>
      <c r="B21" s="202" t="s">
        <v>151</v>
      </c>
      <c r="C21" s="113">
        <v>5.1087984862819296</v>
      </c>
      <c r="D21" s="115">
        <v>270</v>
      </c>
      <c r="E21" s="114">
        <v>394</v>
      </c>
      <c r="F21" s="114">
        <v>366</v>
      </c>
      <c r="G21" s="114">
        <v>295</v>
      </c>
      <c r="H21" s="140">
        <v>268</v>
      </c>
      <c r="I21" s="115">
        <v>2</v>
      </c>
      <c r="J21" s="116">
        <v>0.74626865671641796</v>
      </c>
    </row>
    <row r="22" spans="1:15" s="110" customFormat="1" ht="24.95" customHeight="1" x14ac:dyDescent="0.2">
      <c r="A22" s="201" t="s">
        <v>152</v>
      </c>
      <c r="B22" s="199" t="s">
        <v>153</v>
      </c>
      <c r="C22" s="113">
        <v>1.7786187322611164</v>
      </c>
      <c r="D22" s="115">
        <v>94</v>
      </c>
      <c r="E22" s="114">
        <v>78</v>
      </c>
      <c r="F22" s="114">
        <v>115</v>
      </c>
      <c r="G22" s="114">
        <v>54</v>
      </c>
      <c r="H22" s="140">
        <v>74</v>
      </c>
      <c r="I22" s="115">
        <v>20</v>
      </c>
      <c r="J22" s="116">
        <v>27.027027027027028</v>
      </c>
    </row>
    <row r="23" spans="1:15" s="110" customFormat="1" ht="24.95" customHeight="1" x14ac:dyDescent="0.2">
      <c r="A23" s="193" t="s">
        <v>154</v>
      </c>
      <c r="B23" s="199" t="s">
        <v>155</v>
      </c>
      <c r="C23" s="113">
        <v>0.62440870387890257</v>
      </c>
      <c r="D23" s="115">
        <v>33</v>
      </c>
      <c r="E23" s="114">
        <v>28</v>
      </c>
      <c r="F23" s="114">
        <v>82</v>
      </c>
      <c r="G23" s="114">
        <v>18</v>
      </c>
      <c r="H23" s="140">
        <v>23</v>
      </c>
      <c r="I23" s="115">
        <v>10</v>
      </c>
      <c r="J23" s="116">
        <v>43.478260869565219</v>
      </c>
    </row>
    <row r="24" spans="1:15" s="110" customFormat="1" ht="24.95" customHeight="1" x14ac:dyDescent="0.2">
      <c r="A24" s="193" t="s">
        <v>156</v>
      </c>
      <c r="B24" s="199" t="s">
        <v>221</v>
      </c>
      <c r="C24" s="113">
        <v>5.2601702932828758</v>
      </c>
      <c r="D24" s="115">
        <v>278</v>
      </c>
      <c r="E24" s="114">
        <v>464</v>
      </c>
      <c r="F24" s="114">
        <v>329</v>
      </c>
      <c r="G24" s="114">
        <v>242</v>
      </c>
      <c r="H24" s="140">
        <v>315</v>
      </c>
      <c r="I24" s="115">
        <v>-37</v>
      </c>
      <c r="J24" s="116">
        <v>-11.746031746031745</v>
      </c>
    </row>
    <row r="25" spans="1:15" s="110" customFormat="1" ht="24.95" customHeight="1" x14ac:dyDescent="0.2">
      <c r="A25" s="193" t="s">
        <v>222</v>
      </c>
      <c r="B25" s="204" t="s">
        <v>159</v>
      </c>
      <c r="C25" s="113">
        <v>18.713339640491959</v>
      </c>
      <c r="D25" s="115">
        <v>989</v>
      </c>
      <c r="E25" s="114">
        <v>682</v>
      </c>
      <c r="F25" s="114">
        <v>921</v>
      </c>
      <c r="G25" s="114">
        <v>663</v>
      </c>
      <c r="H25" s="140">
        <v>896</v>
      </c>
      <c r="I25" s="115">
        <v>93</v>
      </c>
      <c r="J25" s="116">
        <v>10.379464285714286</v>
      </c>
    </row>
    <row r="26" spans="1:15" s="110" customFormat="1" ht="24.95" customHeight="1" x14ac:dyDescent="0.2">
      <c r="A26" s="201">
        <v>782.78300000000002</v>
      </c>
      <c r="B26" s="203" t="s">
        <v>160</v>
      </c>
      <c r="C26" s="113">
        <v>6.2630085146641434</v>
      </c>
      <c r="D26" s="115">
        <v>331</v>
      </c>
      <c r="E26" s="114">
        <v>271</v>
      </c>
      <c r="F26" s="114">
        <v>499</v>
      </c>
      <c r="G26" s="114">
        <v>436</v>
      </c>
      <c r="H26" s="140">
        <v>426</v>
      </c>
      <c r="I26" s="115">
        <v>-95</v>
      </c>
      <c r="J26" s="116">
        <v>-22.300469483568076</v>
      </c>
    </row>
    <row r="27" spans="1:15" s="110" customFormat="1" ht="24.95" customHeight="1" x14ac:dyDescent="0.2">
      <c r="A27" s="193" t="s">
        <v>161</v>
      </c>
      <c r="B27" s="199" t="s">
        <v>162</v>
      </c>
      <c r="C27" s="113">
        <v>1.7596972563859981</v>
      </c>
      <c r="D27" s="115">
        <v>93</v>
      </c>
      <c r="E27" s="114">
        <v>49</v>
      </c>
      <c r="F27" s="114">
        <v>140</v>
      </c>
      <c r="G27" s="114">
        <v>65</v>
      </c>
      <c r="H27" s="140">
        <v>45</v>
      </c>
      <c r="I27" s="115">
        <v>48</v>
      </c>
      <c r="J27" s="116">
        <v>106.66666666666667</v>
      </c>
    </row>
    <row r="28" spans="1:15" s="110" customFormat="1" ht="24.95" customHeight="1" x14ac:dyDescent="0.2">
      <c r="A28" s="193" t="s">
        <v>163</v>
      </c>
      <c r="B28" s="199" t="s">
        <v>164</v>
      </c>
      <c r="C28" s="113">
        <v>2.2327341532639546</v>
      </c>
      <c r="D28" s="115">
        <v>118</v>
      </c>
      <c r="E28" s="114">
        <v>109</v>
      </c>
      <c r="F28" s="114">
        <v>238</v>
      </c>
      <c r="G28" s="114">
        <v>113</v>
      </c>
      <c r="H28" s="140">
        <v>144</v>
      </c>
      <c r="I28" s="115">
        <v>-26</v>
      </c>
      <c r="J28" s="116">
        <v>-18.055555555555557</v>
      </c>
    </row>
    <row r="29" spans="1:15" s="110" customFormat="1" ht="24.95" customHeight="1" x14ac:dyDescent="0.2">
      <c r="A29" s="193">
        <v>86</v>
      </c>
      <c r="B29" s="199" t="s">
        <v>165</v>
      </c>
      <c r="C29" s="113">
        <v>5.1466414380321668</v>
      </c>
      <c r="D29" s="115">
        <v>272</v>
      </c>
      <c r="E29" s="114">
        <v>1758</v>
      </c>
      <c r="F29" s="114">
        <v>428</v>
      </c>
      <c r="G29" s="114">
        <v>274</v>
      </c>
      <c r="H29" s="140">
        <v>349</v>
      </c>
      <c r="I29" s="115">
        <v>-77</v>
      </c>
      <c r="J29" s="116">
        <v>-22.063037249283667</v>
      </c>
    </row>
    <row r="30" spans="1:15" s="110" customFormat="1" ht="24.95" customHeight="1" x14ac:dyDescent="0.2">
      <c r="A30" s="193">
        <v>87.88</v>
      </c>
      <c r="B30" s="204" t="s">
        <v>166</v>
      </c>
      <c r="C30" s="113">
        <v>7.3604541154210033</v>
      </c>
      <c r="D30" s="115">
        <v>389</v>
      </c>
      <c r="E30" s="114">
        <v>764</v>
      </c>
      <c r="F30" s="114">
        <v>570</v>
      </c>
      <c r="G30" s="114">
        <v>352</v>
      </c>
      <c r="H30" s="140">
        <v>360</v>
      </c>
      <c r="I30" s="115">
        <v>29</v>
      </c>
      <c r="J30" s="116">
        <v>8.0555555555555554</v>
      </c>
    </row>
    <row r="31" spans="1:15" s="110" customFormat="1" ht="24.95" customHeight="1" x14ac:dyDescent="0.2">
      <c r="A31" s="193" t="s">
        <v>167</v>
      </c>
      <c r="B31" s="199" t="s">
        <v>168</v>
      </c>
      <c r="C31" s="113">
        <v>4.4087038789025543</v>
      </c>
      <c r="D31" s="115">
        <v>233</v>
      </c>
      <c r="E31" s="114">
        <v>199</v>
      </c>
      <c r="F31" s="114">
        <v>380</v>
      </c>
      <c r="G31" s="114">
        <v>243</v>
      </c>
      <c r="H31" s="140">
        <v>258</v>
      </c>
      <c r="I31" s="115">
        <v>-25</v>
      </c>
      <c r="J31" s="116">
        <v>-9.6899224806201545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0.17029328287606432</v>
      </c>
      <c r="D34" s="115">
        <v>9</v>
      </c>
      <c r="E34" s="114">
        <v>3</v>
      </c>
      <c r="F34" s="114">
        <v>7</v>
      </c>
      <c r="G34" s="114">
        <v>5</v>
      </c>
      <c r="H34" s="140">
        <v>7</v>
      </c>
      <c r="I34" s="115">
        <v>2</v>
      </c>
      <c r="J34" s="116">
        <v>28.571428571428573</v>
      </c>
    </row>
    <row r="35" spans="1:10" s="110" customFormat="1" ht="24.95" customHeight="1" x14ac:dyDescent="0.2">
      <c r="A35" s="292" t="s">
        <v>171</v>
      </c>
      <c r="B35" s="293" t="s">
        <v>172</v>
      </c>
      <c r="C35" s="113">
        <v>21.286660359508041</v>
      </c>
      <c r="D35" s="115">
        <v>1125</v>
      </c>
      <c r="E35" s="114">
        <v>728</v>
      </c>
      <c r="F35" s="114">
        <v>1629</v>
      </c>
      <c r="G35" s="114">
        <v>1034</v>
      </c>
      <c r="H35" s="140">
        <v>1207</v>
      </c>
      <c r="I35" s="115">
        <v>-82</v>
      </c>
      <c r="J35" s="116">
        <v>-6.793703396851698</v>
      </c>
    </row>
    <row r="36" spans="1:10" s="110" customFormat="1" ht="24.95" customHeight="1" x14ac:dyDescent="0.2">
      <c r="A36" s="294" t="s">
        <v>173</v>
      </c>
      <c r="B36" s="295" t="s">
        <v>174</v>
      </c>
      <c r="C36" s="125">
        <v>78.543046357615893</v>
      </c>
      <c r="D36" s="143">
        <v>4151</v>
      </c>
      <c r="E36" s="144">
        <v>5951</v>
      </c>
      <c r="F36" s="144">
        <v>5512</v>
      </c>
      <c r="G36" s="144">
        <v>3738</v>
      </c>
      <c r="H36" s="145">
        <v>4300</v>
      </c>
      <c r="I36" s="143">
        <v>-149</v>
      </c>
      <c r="J36" s="146">
        <v>-3.4651162790697674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5285</v>
      </c>
      <c r="F11" s="264">
        <v>6682</v>
      </c>
      <c r="G11" s="264">
        <v>7148</v>
      </c>
      <c r="H11" s="264">
        <v>4777</v>
      </c>
      <c r="I11" s="265">
        <v>5514</v>
      </c>
      <c r="J11" s="263">
        <v>-229</v>
      </c>
      <c r="K11" s="266">
        <v>-4.1530649256438155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25.922421948912014</v>
      </c>
      <c r="E13" s="115">
        <v>1370</v>
      </c>
      <c r="F13" s="114">
        <v>1766</v>
      </c>
      <c r="G13" s="114">
        <v>1688</v>
      </c>
      <c r="H13" s="114">
        <v>1342</v>
      </c>
      <c r="I13" s="140">
        <v>1395</v>
      </c>
      <c r="J13" s="115">
        <v>-25</v>
      </c>
      <c r="K13" s="116">
        <v>-1.7921146953405018</v>
      </c>
    </row>
    <row r="14" spans="1:15" ht="15.95" customHeight="1" x14ac:dyDescent="0.2">
      <c r="A14" s="306" t="s">
        <v>230</v>
      </c>
      <c r="B14" s="307"/>
      <c r="C14" s="308"/>
      <c r="D14" s="113">
        <v>58.353831598864708</v>
      </c>
      <c r="E14" s="115">
        <v>3084</v>
      </c>
      <c r="F14" s="114">
        <v>3848</v>
      </c>
      <c r="G14" s="114">
        <v>4406</v>
      </c>
      <c r="H14" s="114">
        <v>2791</v>
      </c>
      <c r="I14" s="140">
        <v>3225</v>
      </c>
      <c r="J14" s="115">
        <v>-141</v>
      </c>
      <c r="K14" s="116">
        <v>-4.3720930232558137</v>
      </c>
    </row>
    <row r="15" spans="1:15" ht="15.95" customHeight="1" x14ac:dyDescent="0.2">
      <c r="A15" s="306" t="s">
        <v>231</v>
      </c>
      <c r="B15" s="307"/>
      <c r="C15" s="308"/>
      <c r="D15" s="113">
        <v>7.5496688741721858</v>
      </c>
      <c r="E15" s="115">
        <v>399</v>
      </c>
      <c r="F15" s="114">
        <v>436</v>
      </c>
      <c r="G15" s="114">
        <v>451</v>
      </c>
      <c r="H15" s="114">
        <v>273</v>
      </c>
      <c r="I15" s="140">
        <v>390</v>
      </c>
      <c r="J15" s="115">
        <v>9</v>
      </c>
      <c r="K15" s="116">
        <v>2.3076923076923075</v>
      </c>
    </row>
    <row r="16" spans="1:15" ht="15.95" customHeight="1" x14ac:dyDescent="0.2">
      <c r="A16" s="306" t="s">
        <v>232</v>
      </c>
      <c r="B16" s="307"/>
      <c r="C16" s="308"/>
      <c r="D16" s="113">
        <v>7.4361400189214759</v>
      </c>
      <c r="E16" s="115">
        <v>393</v>
      </c>
      <c r="F16" s="114">
        <v>611</v>
      </c>
      <c r="G16" s="114">
        <v>546</v>
      </c>
      <c r="H16" s="114">
        <v>366</v>
      </c>
      <c r="I16" s="140">
        <v>469</v>
      </c>
      <c r="J16" s="115">
        <v>-76</v>
      </c>
      <c r="K16" s="116">
        <v>-16.204690831556505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0.20813623462630085</v>
      </c>
      <c r="E18" s="115">
        <v>11</v>
      </c>
      <c r="F18" s="114">
        <v>6</v>
      </c>
      <c r="G18" s="114">
        <v>20</v>
      </c>
      <c r="H18" s="114" t="s">
        <v>513</v>
      </c>
      <c r="I18" s="140" t="s">
        <v>513</v>
      </c>
      <c r="J18" s="115" t="s">
        <v>513</v>
      </c>
      <c r="K18" s="116" t="s">
        <v>513</v>
      </c>
    </row>
    <row r="19" spans="1:11" ht="14.1" customHeight="1" x14ac:dyDescent="0.2">
      <c r="A19" s="306" t="s">
        <v>235</v>
      </c>
      <c r="B19" s="307" t="s">
        <v>236</v>
      </c>
      <c r="C19" s="308"/>
      <c r="D19" s="113">
        <v>0.13245033112582782</v>
      </c>
      <c r="E19" s="115">
        <v>7</v>
      </c>
      <c r="F19" s="114">
        <v>4</v>
      </c>
      <c r="G19" s="114">
        <v>8</v>
      </c>
      <c r="H19" s="114" t="s">
        <v>513</v>
      </c>
      <c r="I19" s="140">
        <v>4</v>
      </c>
      <c r="J19" s="115">
        <v>3</v>
      </c>
      <c r="K19" s="116">
        <v>75</v>
      </c>
    </row>
    <row r="20" spans="1:11" ht="14.1" customHeight="1" x14ac:dyDescent="0.2">
      <c r="A20" s="306">
        <v>12</v>
      </c>
      <c r="B20" s="307" t="s">
        <v>237</v>
      </c>
      <c r="C20" s="308"/>
      <c r="D20" s="113">
        <v>1.3434247871333964</v>
      </c>
      <c r="E20" s="115">
        <v>71</v>
      </c>
      <c r="F20" s="114">
        <v>38</v>
      </c>
      <c r="G20" s="114">
        <v>49</v>
      </c>
      <c r="H20" s="114">
        <v>38</v>
      </c>
      <c r="I20" s="140">
        <v>54</v>
      </c>
      <c r="J20" s="115">
        <v>17</v>
      </c>
      <c r="K20" s="116">
        <v>31.481481481481481</v>
      </c>
    </row>
    <row r="21" spans="1:11" ht="14.1" customHeight="1" x14ac:dyDescent="0.2">
      <c r="A21" s="306">
        <v>21</v>
      </c>
      <c r="B21" s="307" t="s">
        <v>238</v>
      </c>
      <c r="C21" s="308"/>
      <c r="D21" s="113">
        <v>0.39735099337748342</v>
      </c>
      <c r="E21" s="115">
        <v>21</v>
      </c>
      <c r="F21" s="114" t="s">
        <v>513</v>
      </c>
      <c r="G21" s="114">
        <v>6</v>
      </c>
      <c r="H21" s="114">
        <v>11</v>
      </c>
      <c r="I21" s="140">
        <v>8</v>
      </c>
      <c r="J21" s="115">
        <v>13</v>
      </c>
      <c r="K21" s="116">
        <v>162.5</v>
      </c>
    </row>
    <row r="22" spans="1:11" ht="14.1" customHeight="1" x14ac:dyDescent="0.2">
      <c r="A22" s="306">
        <v>22</v>
      </c>
      <c r="B22" s="307" t="s">
        <v>239</v>
      </c>
      <c r="C22" s="308"/>
      <c r="D22" s="113">
        <v>1.5515610217596973</v>
      </c>
      <c r="E22" s="115">
        <v>82</v>
      </c>
      <c r="F22" s="114">
        <v>43</v>
      </c>
      <c r="G22" s="114">
        <v>105</v>
      </c>
      <c r="H22" s="114">
        <v>49</v>
      </c>
      <c r="I22" s="140">
        <v>117</v>
      </c>
      <c r="J22" s="115">
        <v>-35</v>
      </c>
      <c r="K22" s="116">
        <v>-29.914529914529915</v>
      </c>
    </row>
    <row r="23" spans="1:11" ht="14.1" customHeight="1" x14ac:dyDescent="0.2">
      <c r="A23" s="306">
        <v>23</v>
      </c>
      <c r="B23" s="307" t="s">
        <v>240</v>
      </c>
      <c r="C23" s="308"/>
      <c r="D23" s="113">
        <v>0.43519394512771997</v>
      </c>
      <c r="E23" s="115">
        <v>23</v>
      </c>
      <c r="F23" s="114">
        <v>13</v>
      </c>
      <c r="G23" s="114">
        <v>27</v>
      </c>
      <c r="H23" s="114">
        <v>12</v>
      </c>
      <c r="I23" s="140">
        <v>22</v>
      </c>
      <c r="J23" s="115">
        <v>1</v>
      </c>
      <c r="K23" s="116">
        <v>4.5454545454545459</v>
      </c>
    </row>
    <row r="24" spans="1:11" ht="14.1" customHeight="1" x14ac:dyDescent="0.2">
      <c r="A24" s="306">
        <v>24</v>
      </c>
      <c r="B24" s="307" t="s">
        <v>241</v>
      </c>
      <c r="C24" s="308"/>
      <c r="D24" s="113">
        <v>7.0009460737937559</v>
      </c>
      <c r="E24" s="115">
        <v>370</v>
      </c>
      <c r="F24" s="114">
        <v>155</v>
      </c>
      <c r="G24" s="114">
        <v>464</v>
      </c>
      <c r="H24" s="114">
        <v>262</v>
      </c>
      <c r="I24" s="140">
        <v>344</v>
      </c>
      <c r="J24" s="115">
        <v>26</v>
      </c>
      <c r="K24" s="116">
        <v>7.558139534883721</v>
      </c>
    </row>
    <row r="25" spans="1:11" ht="14.1" customHeight="1" x14ac:dyDescent="0.2">
      <c r="A25" s="306">
        <v>25</v>
      </c>
      <c r="B25" s="307" t="s">
        <v>242</v>
      </c>
      <c r="C25" s="308"/>
      <c r="D25" s="113">
        <v>4.1059602649006619</v>
      </c>
      <c r="E25" s="115">
        <v>217</v>
      </c>
      <c r="F25" s="114">
        <v>164</v>
      </c>
      <c r="G25" s="114">
        <v>263</v>
      </c>
      <c r="H25" s="114">
        <v>175</v>
      </c>
      <c r="I25" s="140">
        <v>241</v>
      </c>
      <c r="J25" s="115">
        <v>-24</v>
      </c>
      <c r="K25" s="116">
        <v>-9.9585062240663902</v>
      </c>
    </row>
    <row r="26" spans="1:11" ht="14.1" customHeight="1" x14ac:dyDescent="0.2">
      <c r="A26" s="306">
        <v>26</v>
      </c>
      <c r="B26" s="307" t="s">
        <v>243</v>
      </c>
      <c r="C26" s="308"/>
      <c r="D26" s="113">
        <v>2.6679280983916747</v>
      </c>
      <c r="E26" s="115">
        <v>141</v>
      </c>
      <c r="F26" s="114">
        <v>89</v>
      </c>
      <c r="G26" s="114">
        <v>231</v>
      </c>
      <c r="H26" s="114">
        <v>108</v>
      </c>
      <c r="I26" s="140">
        <v>152</v>
      </c>
      <c r="J26" s="115">
        <v>-11</v>
      </c>
      <c r="K26" s="116">
        <v>-7.2368421052631575</v>
      </c>
    </row>
    <row r="27" spans="1:11" ht="14.1" customHeight="1" x14ac:dyDescent="0.2">
      <c r="A27" s="306">
        <v>27</v>
      </c>
      <c r="B27" s="307" t="s">
        <v>244</v>
      </c>
      <c r="C27" s="308"/>
      <c r="D27" s="113">
        <v>1.5137180700094608</v>
      </c>
      <c r="E27" s="115">
        <v>80</v>
      </c>
      <c r="F27" s="114">
        <v>50</v>
      </c>
      <c r="G27" s="114">
        <v>85</v>
      </c>
      <c r="H27" s="114">
        <v>55</v>
      </c>
      <c r="I27" s="140">
        <v>70</v>
      </c>
      <c r="J27" s="115">
        <v>10</v>
      </c>
      <c r="K27" s="116">
        <v>14.285714285714286</v>
      </c>
    </row>
    <row r="28" spans="1:11" ht="14.1" customHeight="1" x14ac:dyDescent="0.2">
      <c r="A28" s="306">
        <v>28</v>
      </c>
      <c r="B28" s="307" t="s">
        <v>245</v>
      </c>
      <c r="C28" s="308"/>
      <c r="D28" s="113">
        <v>0.20813623462630085</v>
      </c>
      <c r="E28" s="115">
        <v>11</v>
      </c>
      <c r="F28" s="114">
        <v>37</v>
      </c>
      <c r="G28" s="114">
        <v>46</v>
      </c>
      <c r="H28" s="114">
        <v>37</v>
      </c>
      <c r="I28" s="140">
        <v>29</v>
      </c>
      <c r="J28" s="115">
        <v>-18</v>
      </c>
      <c r="K28" s="116">
        <v>-62.068965517241381</v>
      </c>
    </row>
    <row r="29" spans="1:11" ht="14.1" customHeight="1" x14ac:dyDescent="0.2">
      <c r="A29" s="306">
        <v>29</v>
      </c>
      <c r="B29" s="307" t="s">
        <v>246</v>
      </c>
      <c r="C29" s="308"/>
      <c r="D29" s="113">
        <v>2.0056764427625353</v>
      </c>
      <c r="E29" s="115">
        <v>106</v>
      </c>
      <c r="F29" s="114">
        <v>190</v>
      </c>
      <c r="G29" s="114">
        <v>137</v>
      </c>
      <c r="H29" s="114">
        <v>75</v>
      </c>
      <c r="I29" s="140">
        <v>118</v>
      </c>
      <c r="J29" s="115">
        <v>-12</v>
      </c>
      <c r="K29" s="116">
        <v>-10.169491525423728</v>
      </c>
    </row>
    <row r="30" spans="1:11" ht="14.1" customHeight="1" x14ac:dyDescent="0.2">
      <c r="A30" s="306" t="s">
        <v>247</v>
      </c>
      <c r="B30" s="307" t="s">
        <v>248</v>
      </c>
      <c r="C30" s="308"/>
      <c r="D30" s="113" t="s">
        <v>513</v>
      </c>
      <c r="E30" s="115" t="s">
        <v>513</v>
      </c>
      <c r="F30" s="114" t="s">
        <v>513</v>
      </c>
      <c r="G30" s="114" t="s">
        <v>513</v>
      </c>
      <c r="H30" s="114" t="s">
        <v>513</v>
      </c>
      <c r="I30" s="140">
        <v>25</v>
      </c>
      <c r="J30" s="115" t="s">
        <v>513</v>
      </c>
      <c r="K30" s="116" t="s">
        <v>513</v>
      </c>
    </row>
    <row r="31" spans="1:11" ht="14.1" customHeight="1" x14ac:dyDescent="0.2">
      <c r="A31" s="306" t="s">
        <v>249</v>
      </c>
      <c r="B31" s="307" t="s">
        <v>250</v>
      </c>
      <c r="C31" s="308"/>
      <c r="D31" s="113">
        <v>1.5515610217596973</v>
      </c>
      <c r="E31" s="115">
        <v>82</v>
      </c>
      <c r="F31" s="114">
        <v>165</v>
      </c>
      <c r="G31" s="114">
        <v>107</v>
      </c>
      <c r="H31" s="114">
        <v>61</v>
      </c>
      <c r="I31" s="140">
        <v>93</v>
      </c>
      <c r="J31" s="115">
        <v>-11</v>
      </c>
      <c r="K31" s="116">
        <v>-11.827956989247312</v>
      </c>
    </row>
    <row r="32" spans="1:11" ht="14.1" customHeight="1" x14ac:dyDescent="0.2">
      <c r="A32" s="306">
        <v>31</v>
      </c>
      <c r="B32" s="307" t="s">
        <v>251</v>
      </c>
      <c r="C32" s="308"/>
      <c r="D32" s="113">
        <v>0.49195837275307475</v>
      </c>
      <c r="E32" s="115">
        <v>26</v>
      </c>
      <c r="F32" s="114">
        <v>19</v>
      </c>
      <c r="G32" s="114">
        <v>40</v>
      </c>
      <c r="H32" s="114">
        <v>32</v>
      </c>
      <c r="I32" s="140">
        <v>45</v>
      </c>
      <c r="J32" s="115">
        <v>-19</v>
      </c>
      <c r="K32" s="116">
        <v>-42.222222222222221</v>
      </c>
    </row>
    <row r="33" spans="1:11" ht="14.1" customHeight="1" x14ac:dyDescent="0.2">
      <c r="A33" s="306">
        <v>32</v>
      </c>
      <c r="B33" s="307" t="s">
        <v>252</v>
      </c>
      <c r="C33" s="308"/>
      <c r="D33" s="113">
        <v>5.7332071901608321</v>
      </c>
      <c r="E33" s="115">
        <v>303</v>
      </c>
      <c r="F33" s="114">
        <v>191</v>
      </c>
      <c r="G33" s="114">
        <v>426</v>
      </c>
      <c r="H33" s="114">
        <v>376</v>
      </c>
      <c r="I33" s="140">
        <v>312</v>
      </c>
      <c r="J33" s="115">
        <v>-9</v>
      </c>
      <c r="K33" s="116">
        <v>-2.8846153846153846</v>
      </c>
    </row>
    <row r="34" spans="1:11" ht="14.1" customHeight="1" x14ac:dyDescent="0.2">
      <c r="A34" s="306">
        <v>33</v>
      </c>
      <c r="B34" s="307" t="s">
        <v>253</v>
      </c>
      <c r="C34" s="308"/>
      <c r="D34" s="113">
        <v>2.1381267738883634</v>
      </c>
      <c r="E34" s="115">
        <v>113</v>
      </c>
      <c r="F34" s="114">
        <v>60</v>
      </c>
      <c r="G34" s="114">
        <v>112</v>
      </c>
      <c r="H34" s="114">
        <v>135</v>
      </c>
      <c r="I34" s="140">
        <v>129</v>
      </c>
      <c r="J34" s="115">
        <v>-16</v>
      </c>
      <c r="K34" s="116">
        <v>-12.403100775193799</v>
      </c>
    </row>
    <row r="35" spans="1:11" ht="14.1" customHeight="1" x14ac:dyDescent="0.2">
      <c r="A35" s="306">
        <v>34</v>
      </c>
      <c r="B35" s="307" t="s">
        <v>254</v>
      </c>
      <c r="C35" s="308"/>
      <c r="D35" s="113">
        <v>2.270577105014191</v>
      </c>
      <c r="E35" s="115">
        <v>120</v>
      </c>
      <c r="F35" s="114">
        <v>110</v>
      </c>
      <c r="G35" s="114">
        <v>175</v>
      </c>
      <c r="H35" s="114">
        <v>105</v>
      </c>
      <c r="I35" s="140">
        <v>134</v>
      </c>
      <c r="J35" s="115">
        <v>-14</v>
      </c>
      <c r="K35" s="116">
        <v>-10.447761194029852</v>
      </c>
    </row>
    <row r="36" spans="1:11" ht="14.1" customHeight="1" x14ac:dyDescent="0.2">
      <c r="A36" s="306">
        <v>41</v>
      </c>
      <c r="B36" s="307" t="s">
        <v>255</v>
      </c>
      <c r="C36" s="308"/>
      <c r="D36" s="113">
        <v>0.60548722800378429</v>
      </c>
      <c r="E36" s="115">
        <v>32</v>
      </c>
      <c r="F36" s="114">
        <v>9</v>
      </c>
      <c r="G36" s="114">
        <v>55</v>
      </c>
      <c r="H36" s="114">
        <v>26</v>
      </c>
      <c r="I36" s="140">
        <v>53</v>
      </c>
      <c r="J36" s="115">
        <v>-21</v>
      </c>
      <c r="K36" s="116">
        <v>-39.622641509433961</v>
      </c>
    </row>
    <row r="37" spans="1:11" ht="14.1" customHeight="1" x14ac:dyDescent="0.2">
      <c r="A37" s="306">
        <v>42</v>
      </c>
      <c r="B37" s="307" t="s">
        <v>256</v>
      </c>
      <c r="C37" s="308"/>
      <c r="D37" s="113">
        <v>5.6764427625354781E-2</v>
      </c>
      <c r="E37" s="115">
        <v>3</v>
      </c>
      <c r="F37" s="114" t="s">
        <v>513</v>
      </c>
      <c r="G37" s="114">
        <v>5</v>
      </c>
      <c r="H37" s="114" t="s">
        <v>513</v>
      </c>
      <c r="I37" s="140" t="s">
        <v>513</v>
      </c>
      <c r="J37" s="115" t="s">
        <v>513</v>
      </c>
      <c r="K37" s="116" t="s">
        <v>513</v>
      </c>
    </row>
    <row r="38" spans="1:11" ht="14.1" customHeight="1" x14ac:dyDescent="0.2">
      <c r="A38" s="306">
        <v>43</v>
      </c>
      <c r="B38" s="307" t="s">
        <v>257</v>
      </c>
      <c r="C38" s="308"/>
      <c r="D38" s="113">
        <v>2.1002838221381266</v>
      </c>
      <c r="E38" s="115">
        <v>111</v>
      </c>
      <c r="F38" s="114">
        <v>75</v>
      </c>
      <c r="G38" s="114">
        <v>145</v>
      </c>
      <c r="H38" s="114">
        <v>43</v>
      </c>
      <c r="I38" s="140">
        <v>63</v>
      </c>
      <c r="J38" s="115">
        <v>48</v>
      </c>
      <c r="K38" s="116">
        <v>76.19047619047619</v>
      </c>
    </row>
    <row r="39" spans="1:11" ht="14.1" customHeight="1" x14ac:dyDescent="0.2">
      <c r="A39" s="306">
        <v>51</v>
      </c>
      <c r="B39" s="307" t="s">
        <v>258</v>
      </c>
      <c r="C39" s="308"/>
      <c r="D39" s="113">
        <v>5.411542100283822</v>
      </c>
      <c r="E39" s="115">
        <v>286</v>
      </c>
      <c r="F39" s="114">
        <v>264</v>
      </c>
      <c r="G39" s="114">
        <v>333</v>
      </c>
      <c r="H39" s="114">
        <v>229</v>
      </c>
      <c r="I39" s="140">
        <v>283</v>
      </c>
      <c r="J39" s="115">
        <v>3</v>
      </c>
      <c r="K39" s="116">
        <v>1.0600706713780919</v>
      </c>
    </row>
    <row r="40" spans="1:11" ht="14.1" customHeight="1" x14ac:dyDescent="0.2">
      <c r="A40" s="306" t="s">
        <v>259</v>
      </c>
      <c r="B40" s="307" t="s">
        <v>260</v>
      </c>
      <c r="C40" s="308"/>
      <c r="D40" s="113">
        <v>4.7303689687795645</v>
      </c>
      <c r="E40" s="115">
        <v>250</v>
      </c>
      <c r="F40" s="114">
        <v>239</v>
      </c>
      <c r="G40" s="114">
        <v>296</v>
      </c>
      <c r="H40" s="114">
        <v>196</v>
      </c>
      <c r="I40" s="140">
        <v>252</v>
      </c>
      <c r="J40" s="115">
        <v>-2</v>
      </c>
      <c r="K40" s="116">
        <v>-0.79365079365079361</v>
      </c>
    </row>
    <row r="41" spans="1:11" ht="14.1" customHeight="1" x14ac:dyDescent="0.2">
      <c r="A41" s="306"/>
      <c r="B41" s="307" t="s">
        <v>261</v>
      </c>
      <c r="C41" s="308"/>
      <c r="D41" s="113">
        <v>4.2384105960264904</v>
      </c>
      <c r="E41" s="115">
        <v>224</v>
      </c>
      <c r="F41" s="114">
        <v>190</v>
      </c>
      <c r="G41" s="114">
        <v>231</v>
      </c>
      <c r="H41" s="114">
        <v>171</v>
      </c>
      <c r="I41" s="140">
        <v>211</v>
      </c>
      <c r="J41" s="115">
        <v>13</v>
      </c>
      <c r="K41" s="116">
        <v>6.1611374407582939</v>
      </c>
    </row>
    <row r="42" spans="1:11" ht="14.1" customHeight="1" x14ac:dyDescent="0.2">
      <c r="A42" s="306">
        <v>52</v>
      </c>
      <c r="B42" s="307" t="s">
        <v>262</v>
      </c>
      <c r="C42" s="308"/>
      <c r="D42" s="113">
        <v>3.6518448438978242</v>
      </c>
      <c r="E42" s="115">
        <v>193</v>
      </c>
      <c r="F42" s="114">
        <v>214</v>
      </c>
      <c r="G42" s="114">
        <v>203</v>
      </c>
      <c r="H42" s="114">
        <v>197</v>
      </c>
      <c r="I42" s="140">
        <v>205</v>
      </c>
      <c r="J42" s="115">
        <v>-12</v>
      </c>
      <c r="K42" s="116">
        <v>-5.8536585365853657</v>
      </c>
    </row>
    <row r="43" spans="1:11" ht="14.1" customHeight="1" x14ac:dyDescent="0.2">
      <c r="A43" s="306" t="s">
        <v>263</v>
      </c>
      <c r="B43" s="307" t="s">
        <v>264</v>
      </c>
      <c r="C43" s="308"/>
      <c r="D43" s="113">
        <v>2.705771050141911</v>
      </c>
      <c r="E43" s="115">
        <v>143</v>
      </c>
      <c r="F43" s="114">
        <v>160</v>
      </c>
      <c r="G43" s="114">
        <v>137</v>
      </c>
      <c r="H43" s="114">
        <v>145</v>
      </c>
      <c r="I43" s="140">
        <v>163</v>
      </c>
      <c r="J43" s="115">
        <v>-20</v>
      </c>
      <c r="K43" s="116">
        <v>-12.269938650306749</v>
      </c>
    </row>
    <row r="44" spans="1:11" ht="14.1" customHeight="1" x14ac:dyDescent="0.2">
      <c r="A44" s="306">
        <v>53</v>
      </c>
      <c r="B44" s="307" t="s">
        <v>265</v>
      </c>
      <c r="C44" s="308"/>
      <c r="D44" s="113">
        <v>1.4001892147587511</v>
      </c>
      <c r="E44" s="115">
        <v>74</v>
      </c>
      <c r="F44" s="114">
        <v>81</v>
      </c>
      <c r="G44" s="114">
        <v>86</v>
      </c>
      <c r="H44" s="114">
        <v>50</v>
      </c>
      <c r="I44" s="140">
        <v>82</v>
      </c>
      <c r="J44" s="115">
        <v>-8</v>
      </c>
      <c r="K44" s="116">
        <v>-9.7560975609756095</v>
      </c>
    </row>
    <row r="45" spans="1:11" ht="14.1" customHeight="1" x14ac:dyDescent="0.2">
      <c r="A45" s="306" t="s">
        <v>266</v>
      </c>
      <c r="B45" s="307" t="s">
        <v>267</v>
      </c>
      <c r="C45" s="308"/>
      <c r="D45" s="113">
        <v>1.381267738883633</v>
      </c>
      <c r="E45" s="115">
        <v>73</v>
      </c>
      <c r="F45" s="114">
        <v>78</v>
      </c>
      <c r="G45" s="114">
        <v>83</v>
      </c>
      <c r="H45" s="114">
        <v>48</v>
      </c>
      <c r="I45" s="140">
        <v>79</v>
      </c>
      <c r="J45" s="115">
        <v>-6</v>
      </c>
      <c r="K45" s="116">
        <v>-7.5949367088607591</v>
      </c>
    </row>
    <row r="46" spans="1:11" ht="14.1" customHeight="1" x14ac:dyDescent="0.2">
      <c r="A46" s="306">
        <v>54</v>
      </c>
      <c r="B46" s="307" t="s">
        <v>268</v>
      </c>
      <c r="C46" s="308"/>
      <c r="D46" s="113">
        <v>8.9498580889309363</v>
      </c>
      <c r="E46" s="115">
        <v>473</v>
      </c>
      <c r="F46" s="114">
        <v>542</v>
      </c>
      <c r="G46" s="114">
        <v>472</v>
      </c>
      <c r="H46" s="114">
        <v>414</v>
      </c>
      <c r="I46" s="140">
        <v>449</v>
      </c>
      <c r="J46" s="115">
        <v>24</v>
      </c>
      <c r="K46" s="116">
        <v>5.3452115812917596</v>
      </c>
    </row>
    <row r="47" spans="1:11" ht="14.1" customHeight="1" x14ac:dyDescent="0.2">
      <c r="A47" s="306">
        <v>61</v>
      </c>
      <c r="B47" s="307" t="s">
        <v>269</v>
      </c>
      <c r="C47" s="308"/>
      <c r="D47" s="113">
        <v>1.6650898770104068</v>
      </c>
      <c r="E47" s="115">
        <v>88</v>
      </c>
      <c r="F47" s="114">
        <v>51</v>
      </c>
      <c r="G47" s="114">
        <v>111</v>
      </c>
      <c r="H47" s="114">
        <v>67</v>
      </c>
      <c r="I47" s="140">
        <v>85</v>
      </c>
      <c r="J47" s="115">
        <v>3</v>
      </c>
      <c r="K47" s="116">
        <v>3.5294117647058822</v>
      </c>
    </row>
    <row r="48" spans="1:11" ht="14.1" customHeight="1" x14ac:dyDescent="0.2">
      <c r="A48" s="306">
        <v>62</v>
      </c>
      <c r="B48" s="307" t="s">
        <v>270</v>
      </c>
      <c r="C48" s="308"/>
      <c r="D48" s="113">
        <v>9.7256385998107859</v>
      </c>
      <c r="E48" s="115">
        <v>514</v>
      </c>
      <c r="F48" s="114">
        <v>654</v>
      </c>
      <c r="G48" s="114">
        <v>819</v>
      </c>
      <c r="H48" s="114">
        <v>522</v>
      </c>
      <c r="I48" s="140">
        <v>561</v>
      </c>
      <c r="J48" s="115">
        <v>-47</v>
      </c>
      <c r="K48" s="116">
        <v>-8.37789661319073</v>
      </c>
    </row>
    <row r="49" spans="1:11" ht="14.1" customHeight="1" x14ac:dyDescent="0.2">
      <c r="A49" s="306">
        <v>63</v>
      </c>
      <c r="B49" s="307" t="s">
        <v>271</v>
      </c>
      <c r="C49" s="308"/>
      <c r="D49" s="113">
        <v>4.1059602649006619</v>
      </c>
      <c r="E49" s="115">
        <v>217</v>
      </c>
      <c r="F49" s="114">
        <v>327</v>
      </c>
      <c r="G49" s="114">
        <v>329</v>
      </c>
      <c r="H49" s="114">
        <v>272</v>
      </c>
      <c r="I49" s="140">
        <v>243</v>
      </c>
      <c r="J49" s="115">
        <v>-26</v>
      </c>
      <c r="K49" s="116">
        <v>-10.699588477366255</v>
      </c>
    </row>
    <row r="50" spans="1:11" ht="14.1" customHeight="1" x14ac:dyDescent="0.2">
      <c r="A50" s="306" t="s">
        <v>272</v>
      </c>
      <c r="B50" s="307" t="s">
        <v>273</v>
      </c>
      <c r="C50" s="308"/>
      <c r="D50" s="113">
        <v>0.43519394512771997</v>
      </c>
      <c r="E50" s="115">
        <v>23</v>
      </c>
      <c r="F50" s="114">
        <v>24</v>
      </c>
      <c r="G50" s="114">
        <v>31</v>
      </c>
      <c r="H50" s="114">
        <v>23</v>
      </c>
      <c r="I50" s="140">
        <v>35</v>
      </c>
      <c r="J50" s="115">
        <v>-12</v>
      </c>
      <c r="K50" s="116">
        <v>-34.285714285714285</v>
      </c>
    </row>
    <row r="51" spans="1:11" ht="14.1" customHeight="1" x14ac:dyDescent="0.2">
      <c r="A51" s="306" t="s">
        <v>274</v>
      </c>
      <c r="B51" s="307" t="s">
        <v>275</v>
      </c>
      <c r="C51" s="308"/>
      <c r="D51" s="113">
        <v>3.2923368022705772</v>
      </c>
      <c r="E51" s="115">
        <v>174</v>
      </c>
      <c r="F51" s="114">
        <v>277</v>
      </c>
      <c r="G51" s="114">
        <v>263</v>
      </c>
      <c r="H51" s="114">
        <v>215</v>
      </c>
      <c r="I51" s="140">
        <v>173</v>
      </c>
      <c r="J51" s="115">
        <v>1</v>
      </c>
      <c r="K51" s="116">
        <v>0.5780346820809249</v>
      </c>
    </row>
    <row r="52" spans="1:11" ht="14.1" customHeight="1" x14ac:dyDescent="0.2">
      <c r="A52" s="306">
        <v>71</v>
      </c>
      <c r="B52" s="307" t="s">
        <v>276</v>
      </c>
      <c r="C52" s="308"/>
      <c r="D52" s="113">
        <v>9.1390728476821188</v>
      </c>
      <c r="E52" s="115">
        <v>483</v>
      </c>
      <c r="F52" s="114">
        <v>468</v>
      </c>
      <c r="G52" s="114">
        <v>550</v>
      </c>
      <c r="H52" s="114">
        <v>398</v>
      </c>
      <c r="I52" s="140">
        <v>514</v>
      </c>
      <c r="J52" s="115">
        <v>-31</v>
      </c>
      <c r="K52" s="116">
        <v>-6.0311284046692606</v>
      </c>
    </row>
    <row r="53" spans="1:11" ht="14.1" customHeight="1" x14ac:dyDescent="0.2">
      <c r="A53" s="306" t="s">
        <v>277</v>
      </c>
      <c r="B53" s="307" t="s">
        <v>278</v>
      </c>
      <c r="C53" s="308"/>
      <c r="D53" s="113">
        <v>2.5543992431409648</v>
      </c>
      <c r="E53" s="115">
        <v>135</v>
      </c>
      <c r="F53" s="114">
        <v>90</v>
      </c>
      <c r="G53" s="114">
        <v>142</v>
      </c>
      <c r="H53" s="114">
        <v>93</v>
      </c>
      <c r="I53" s="140">
        <v>145</v>
      </c>
      <c r="J53" s="115">
        <v>-10</v>
      </c>
      <c r="K53" s="116">
        <v>-6.8965517241379306</v>
      </c>
    </row>
    <row r="54" spans="1:11" ht="14.1" customHeight="1" x14ac:dyDescent="0.2">
      <c r="A54" s="306" t="s">
        <v>279</v>
      </c>
      <c r="B54" s="307" t="s">
        <v>280</v>
      </c>
      <c r="C54" s="308"/>
      <c r="D54" s="113">
        <v>5.6953642384105958</v>
      </c>
      <c r="E54" s="115">
        <v>301</v>
      </c>
      <c r="F54" s="114">
        <v>338</v>
      </c>
      <c r="G54" s="114">
        <v>362</v>
      </c>
      <c r="H54" s="114">
        <v>272</v>
      </c>
      <c r="I54" s="140">
        <v>335</v>
      </c>
      <c r="J54" s="115">
        <v>-34</v>
      </c>
      <c r="K54" s="116">
        <v>-10.149253731343284</v>
      </c>
    </row>
    <row r="55" spans="1:11" ht="14.1" customHeight="1" x14ac:dyDescent="0.2">
      <c r="A55" s="306">
        <v>72</v>
      </c>
      <c r="B55" s="307" t="s">
        <v>281</v>
      </c>
      <c r="C55" s="308"/>
      <c r="D55" s="113">
        <v>1.381267738883633</v>
      </c>
      <c r="E55" s="115">
        <v>73</v>
      </c>
      <c r="F55" s="114">
        <v>60</v>
      </c>
      <c r="G55" s="114">
        <v>85</v>
      </c>
      <c r="H55" s="114">
        <v>52</v>
      </c>
      <c r="I55" s="140">
        <v>73</v>
      </c>
      <c r="J55" s="115">
        <v>0</v>
      </c>
      <c r="K55" s="116">
        <v>0</v>
      </c>
    </row>
    <row r="56" spans="1:11" ht="14.1" customHeight="1" x14ac:dyDescent="0.2">
      <c r="A56" s="306" t="s">
        <v>282</v>
      </c>
      <c r="B56" s="307" t="s">
        <v>283</v>
      </c>
      <c r="C56" s="308"/>
      <c r="D56" s="113">
        <v>0.47303689687795647</v>
      </c>
      <c r="E56" s="115">
        <v>25</v>
      </c>
      <c r="F56" s="114">
        <v>15</v>
      </c>
      <c r="G56" s="114">
        <v>38</v>
      </c>
      <c r="H56" s="114">
        <v>9</v>
      </c>
      <c r="I56" s="140">
        <v>17</v>
      </c>
      <c r="J56" s="115">
        <v>8</v>
      </c>
      <c r="K56" s="116">
        <v>47.058823529411768</v>
      </c>
    </row>
    <row r="57" spans="1:11" ht="14.1" customHeight="1" x14ac:dyDescent="0.2">
      <c r="A57" s="306" t="s">
        <v>284</v>
      </c>
      <c r="B57" s="307" t="s">
        <v>285</v>
      </c>
      <c r="C57" s="308"/>
      <c r="D57" s="113">
        <v>0.54872280037842946</v>
      </c>
      <c r="E57" s="115">
        <v>29</v>
      </c>
      <c r="F57" s="114">
        <v>34</v>
      </c>
      <c r="G57" s="114">
        <v>25</v>
      </c>
      <c r="H57" s="114">
        <v>28</v>
      </c>
      <c r="I57" s="140">
        <v>38</v>
      </c>
      <c r="J57" s="115">
        <v>-9</v>
      </c>
      <c r="K57" s="116">
        <v>-23.684210526315791</v>
      </c>
    </row>
    <row r="58" spans="1:11" ht="14.1" customHeight="1" x14ac:dyDescent="0.2">
      <c r="A58" s="306">
        <v>73</v>
      </c>
      <c r="B58" s="307" t="s">
        <v>286</v>
      </c>
      <c r="C58" s="308"/>
      <c r="D58" s="113">
        <v>1.0596026490066226</v>
      </c>
      <c r="E58" s="115">
        <v>56</v>
      </c>
      <c r="F58" s="114">
        <v>84</v>
      </c>
      <c r="G58" s="114">
        <v>147</v>
      </c>
      <c r="H58" s="114">
        <v>72</v>
      </c>
      <c r="I58" s="140">
        <v>88</v>
      </c>
      <c r="J58" s="115">
        <v>-32</v>
      </c>
      <c r="K58" s="116">
        <v>-36.363636363636367</v>
      </c>
    </row>
    <row r="59" spans="1:11" ht="14.1" customHeight="1" x14ac:dyDescent="0.2">
      <c r="A59" s="306" t="s">
        <v>287</v>
      </c>
      <c r="B59" s="307" t="s">
        <v>288</v>
      </c>
      <c r="C59" s="308"/>
      <c r="D59" s="113">
        <v>0.70009460737937557</v>
      </c>
      <c r="E59" s="115">
        <v>37</v>
      </c>
      <c r="F59" s="114">
        <v>65</v>
      </c>
      <c r="G59" s="114">
        <v>108</v>
      </c>
      <c r="H59" s="114">
        <v>63</v>
      </c>
      <c r="I59" s="140">
        <v>52</v>
      </c>
      <c r="J59" s="115">
        <v>-15</v>
      </c>
      <c r="K59" s="116">
        <v>-28.846153846153847</v>
      </c>
    </row>
    <row r="60" spans="1:11" ht="14.1" customHeight="1" x14ac:dyDescent="0.2">
      <c r="A60" s="306">
        <v>81</v>
      </c>
      <c r="B60" s="307" t="s">
        <v>289</v>
      </c>
      <c r="C60" s="308"/>
      <c r="D60" s="113">
        <v>6.0927152317880795</v>
      </c>
      <c r="E60" s="115">
        <v>322</v>
      </c>
      <c r="F60" s="114">
        <v>1620</v>
      </c>
      <c r="G60" s="114">
        <v>474</v>
      </c>
      <c r="H60" s="114">
        <v>313</v>
      </c>
      <c r="I60" s="140">
        <v>382</v>
      </c>
      <c r="J60" s="115">
        <v>-60</v>
      </c>
      <c r="K60" s="116">
        <v>-15.706806282722512</v>
      </c>
    </row>
    <row r="61" spans="1:11" ht="14.1" customHeight="1" x14ac:dyDescent="0.2">
      <c r="A61" s="306" t="s">
        <v>290</v>
      </c>
      <c r="B61" s="307" t="s">
        <v>291</v>
      </c>
      <c r="C61" s="308"/>
      <c r="D61" s="113">
        <v>2.1759697256385997</v>
      </c>
      <c r="E61" s="115">
        <v>115</v>
      </c>
      <c r="F61" s="114">
        <v>121</v>
      </c>
      <c r="G61" s="114">
        <v>187</v>
      </c>
      <c r="H61" s="114">
        <v>86</v>
      </c>
      <c r="I61" s="140">
        <v>137</v>
      </c>
      <c r="J61" s="115">
        <v>-22</v>
      </c>
      <c r="K61" s="116">
        <v>-16.058394160583941</v>
      </c>
    </row>
    <row r="62" spans="1:11" ht="14.1" customHeight="1" x14ac:dyDescent="0.2">
      <c r="A62" s="306" t="s">
        <v>292</v>
      </c>
      <c r="B62" s="307" t="s">
        <v>293</v>
      </c>
      <c r="C62" s="308"/>
      <c r="D62" s="113">
        <v>2.0435193945127721</v>
      </c>
      <c r="E62" s="115">
        <v>108</v>
      </c>
      <c r="F62" s="114">
        <v>1058</v>
      </c>
      <c r="G62" s="114">
        <v>181</v>
      </c>
      <c r="H62" s="114">
        <v>116</v>
      </c>
      <c r="I62" s="140">
        <v>128</v>
      </c>
      <c r="J62" s="115">
        <v>-20</v>
      </c>
      <c r="K62" s="116">
        <v>-15.625</v>
      </c>
    </row>
    <row r="63" spans="1:11" ht="14.1" customHeight="1" x14ac:dyDescent="0.2">
      <c r="A63" s="306"/>
      <c r="B63" s="307" t="s">
        <v>294</v>
      </c>
      <c r="C63" s="308"/>
      <c r="D63" s="113">
        <v>1.9299905392620624</v>
      </c>
      <c r="E63" s="115">
        <v>102</v>
      </c>
      <c r="F63" s="114">
        <v>982</v>
      </c>
      <c r="G63" s="114">
        <v>145</v>
      </c>
      <c r="H63" s="114">
        <v>96</v>
      </c>
      <c r="I63" s="140">
        <v>106</v>
      </c>
      <c r="J63" s="115">
        <v>-4</v>
      </c>
      <c r="K63" s="116">
        <v>-3.7735849056603774</v>
      </c>
    </row>
    <row r="64" spans="1:11" ht="14.1" customHeight="1" x14ac:dyDescent="0.2">
      <c r="A64" s="306" t="s">
        <v>295</v>
      </c>
      <c r="B64" s="307" t="s">
        <v>296</v>
      </c>
      <c r="C64" s="308"/>
      <c r="D64" s="113">
        <v>0.77578051087984867</v>
      </c>
      <c r="E64" s="115">
        <v>41</v>
      </c>
      <c r="F64" s="114">
        <v>255</v>
      </c>
      <c r="G64" s="114">
        <v>45</v>
      </c>
      <c r="H64" s="114">
        <v>52</v>
      </c>
      <c r="I64" s="140">
        <v>72</v>
      </c>
      <c r="J64" s="115">
        <v>-31</v>
      </c>
      <c r="K64" s="116">
        <v>-43.055555555555557</v>
      </c>
    </row>
    <row r="65" spans="1:11" ht="14.1" customHeight="1" x14ac:dyDescent="0.2">
      <c r="A65" s="306" t="s">
        <v>297</v>
      </c>
      <c r="B65" s="307" t="s">
        <v>298</v>
      </c>
      <c r="C65" s="308"/>
      <c r="D65" s="113">
        <v>0.54872280037842946</v>
      </c>
      <c r="E65" s="115">
        <v>29</v>
      </c>
      <c r="F65" s="114">
        <v>127</v>
      </c>
      <c r="G65" s="114">
        <v>18</v>
      </c>
      <c r="H65" s="114">
        <v>16</v>
      </c>
      <c r="I65" s="140">
        <v>16</v>
      </c>
      <c r="J65" s="115">
        <v>13</v>
      </c>
      <c r="K65" s="116">
        <v>81.25</v>
      </c>
    </row>
    <row r="66" spans="1:11" ht="14.1" customHeight="1" x14ac:dyDescent="0.2">
      <c r="A66" s="306">
        <v>82</v>
      </c>
      <c r="B66" s="307" t="s">
        <v>299</v>
      </c>
      <c r="C66" s="308"/>
      <c r="D66" s="113">
        <v>4.1627246925260168</v>
      </c>
      <c r="E66" s="115">
        <v>220</v>
      </c>
      <c r="F66" s="114">
        <v>472</v>
      </c>
      <c r="G66" s="114">
        <v>207</v>
      </c>
      <c r="H66" s="114">
        <v>216</v>
      </c>
      <c r="I66" s="140">
        <v>168</v>
      </c>
      <c r="J66" s="115">
        <v>52</v>
      </c>
      <c r="K66" s="116">
        <v>30.952380952380953</v>
      </c>
    </row>
    <row r="67" spans="1:11" ht="14.1" customHeight="1" x14ac:dyDescent="0.2">
      <c r="A67" s="306" t="s">
        <v>300</v>
      </c>
      <c r="B67" s="307" t="s">
        <v>301</v>
      </c>
      <c r="C67" s="308"/>
      <c r="D67" s="113">
        <v>2.7436140018921478</v>
      </c>
      <c r="E67" s="115">
        <v>145</v>
      </c>
      <c r="F67" s="114">
        <v>406</v>
      </c>
      <c r="G67" s="114">
        <v>111</v>
      </c>
      <c r="H67" s="114">
        <v>150</v>
      </c>
      <c r="I67" s="140">
        <v>102</v>
      </c>
      <c r="J67" s="115">
        <v>43</v>
      </c>
      <c r="K67" s="116">
        <v>42.156862745098039</v>
      </c>
    </row>
    <row r="68" spans="1:11" ht="14.1" customHeight="1" x14ac:dyDescent="0.2">
      <c r="A68" s="306" t="s">
        <v>302</v>
      </c>
      <c r="B68" s="307" t="s">
        <v>303</v>
      </c>
      <c r="C68" s="308"/>
      <c r="D68" s="113">
        <v>1.0406811731315042</v>
      </c>
      <c r="E68" s="115">
        <v>55</v>
      </c>
      <c r="F68" s="114">
        <v>48</v>
      </c>
      <c r="G68" s="114">
        <v>68</v>
      </c>
      <c r="H68" s="114">
        <v>43</v>
      </c>
      <c r="I68" s="140">
        <v>46</v>
      </c>
      <c r="J68" s="115">
        <v>9</v>
      </c>
      <c r="K68" s="116">
        <v>19.565217391304348</v>
      </c>
    </row>
    <row r="69" spans="1:11" ht="14.1" customHeight="1" x14ac:dyDescent="0.2">
      <c r="A69" s="306">
        <v>83</v>
      </c>
      <c r="B69" s="307" t="s">
        <v>304</v>
      </c>
      <c r="C69" s="308"/>
      <c r="D69" s="113">
        <v>3.5193945127719961</v>
      </c>
      <c r="E69" s="115">
        <v>186</v>
      </c>
      <c r="F69" s="114">
        <v>341</v>
      </c>
      <c r="G69" s="114">
        <v>527</v>
      </c>
      <c r="H69" s="114">
        <v>220</v>
      </c>
      <c r="I69" s="140">
        <v>205</v>
      </c>
      <c r="J69" s="115">
        <v>-19</v>
      </c>
      <c r="K69" s="116">
        <v>-9.2682926829268286</v>
      </c>
    </row>
    <row r="70" spans="1:11" ht="14.1" customHeight="1" x14ac:dyDescent="0.2">
      <c r="A70" s="306" t="s">
        <v>305</v>
      </c>
      <c r="B70" s="307" t="s">
        <v>306</v>
      </c>
      <c r="C70" s="308"/>
      <c r="D70" s="113">
        <v>2.3841059602649008</v>
      </c>
      <c r="E70" s="115">
        <v>126</v>
      </c>
      <c r="F70" s="114">
        <v>180</v>
      </c>
      <c r="G70" s="114">
        <v>412</v>
      </c>
      <c r="H70" s="114">
        <v>134</v>
      </c>
      <c r="I70" s="140">
        <v>134</v>
      </c>
      <c r="J70" s="115">
        <v>-8</v>
      </c>
      <c r="K70" s="116">
        <v>-5.9701492537313436</v>
      </c>
    </row>
    <row r="71" spans="1:11" ht="14.1" customHeight="1" x14ac:dyDescent="0.2">
      <c r="A71" s="306"/>
      <c r="B71" s="307" t="s">
        <v>307</v>
      </c>
      <c r="C71" s="308"/>
      <c r="D71" s="113">
        <v>0.92715231788079466</v>
      </c>
      <c r="E71" s="115">
        <v>49</v>
      </c>
      <c r="F71" s="114">
        <v>62</v>
      </c>
      <c r="G71" s="114">
        <v>187</v>
      </c>
      <c r="H71" s="114">
        <v>51</v>
      </c>
      <c r="I71" s="140">
        <v>64</v>
      </c>
      <c r="J71" s="115">
        <v>-15</v>
      </c>
      <c r="K71" s="116">
        <v>-23.4375</v>
      </c>
    </row>
    <row r="72" spans="1:11" ht="14.1" customHeight="1" x14ac:dyDescent="0.2">
      <c r="A72" s="306">
        <v>84</v>
      </c>
      <c r="B72" s="307" t="s">
        <v>308</v>
      </c>
      <c r="C72" s="308"/>
      <c r="D72" s="113">
        <v>1.4001892147587511</v>
      </c>
      <c r="E72" s="115">
        <v>74</v>
      </c>
      <c r="F72" s="114">
        <v>78</v>
      </c>
      <c r="G72" s="114">
        <v>92</v>
      </c>
      <c r="H72" s="114">
        <v>61</v>
      </c>
      <c r="I72" s="140">
        <v>89</v>
      </c>
      <c r="J72" s="115">
        <v>-15</v>
      </c>
      <c r="K72" s="116">
        <v>-16.853932584269664</v>
      </c>
    </row>
    <row r="73" spans="1:11" ht="14.1" customHeight="1" x14ac:dyDescent="0.2">
      <c r="A73" s="306" t="s">
        <v>309</v>
      </c>
      <c r="B73" s="307" t="s">
        <v>310</v>
      </c>
      <c r="C73" s="308"/>
      <c r="D73" s="113">
        <v>0.77578051087984867</v>
      </c>
      <c r="E73" s="115">
        <v>41</v>
      </c>
      <c r="F73" s="114">
        <v>39</v>
      </c>
      <c r="G73" s="114">
        <v>49</v>
      </c>
      <c r="H73" s="114">
        <v>29</v>
      </c>
      <c r="I73" s="140">
        <v>40</v>
      </c>
      <c r="J73" s="115">
        <v>1</v>
      </c>
      <c r="K73" s="116">
        <v>2.5</v>
      </c>
    </row>
    <row r="74" spans="1:11" ht="14.1" customHeight="1" x14ac:dyDescent="0.2">
      <c r="A74" s="306" t="s">
        <v>311</v>
      </c>
      <c r="B74" s="307" t="s">
        <v>312</v>
      </c>
      <c r="C74" s="308"/>
      <c r="D74" s="113">
        <v>0.20813623462630085</v>
      </c>
      <c r="E74" s="115">
        <v>11</v>
      </c>
      <c r="F74" s="114">
        <v>8</v>
      </c>
      <c r="G74" s="114">
        <v>18</v>
      </c>
      <c r="H74" s="114">
        <v>11</v>
      </c>
      <c r="I74" s="140">
        <v>25</v>
      </c>
      <c r="J74" s="115">
        <v>-14</v>
      </c>
      <c r="K74" s="116">
        <v>-56</v>
      </c>
    </row>
    <row r="75" spans="1:11" ht="14.1" customHeight="1" x14ac:dyDescent="0.2">
      <c r="A75" s="306" t="s">
        <v>313</v>
      </c>
      <c r="B75" s="307" t="s">
        <v>314</v>
      </c>
      <c r="C75" s="308"/>
      <c r="D75" s="113">
        <v>0.11352885525070956</v>
      </c>
      <c r="E75" s="115">
        <v>6</v>
      </c>
      <c r="F75" s="114">
        <v>5</v>
      </c>
      <c r="G75" s="114">
        <v>5</v>
      </c>
      <c r="H75" s="114">
        <v>4</v>
      </c>
      <c r="I75" s="140">
        <v>5</v>
      </c>
      <c r="J75" s="115">
        <v>1</v>
      </c>
      <c r="K75" s="116">
        <v>20</v>
      </c>
    </row>
    <row r="76" spans="1:11" ht="14.1" customHeight="1" x14ac:dyDescent="0.2">
      <c r="A76" s="306">
        <v>91</v>
      </c>
      <c r="B76" s="307" t="s">
        <v>315</v>
      </c>
      <c r="C76" s="308"/>
      <c r="D76" s="113">
        <v>0.51087984862819302</v>
      </c>
      <c r="E76" s="115">
        <v>27</v>
      </c>
      <c r="F76" s="114">
        <v>24</v>
      </c>
      <c r="G76" s="114">
        <v>42</v>
      </c>
      <c r="H76" s="114">
        <v>16</v>
      </c>
      <c r="I76" s="140">
        <v>28</v>
      </c>
      <c r="J76" s="115">
        <v>-1</v>
      </c>
      <c r="K76" s="116">
        <v>-3.5714285714285716</v>
      </c>
    </row>
    <row r="77" spans="1:11" ht="14.1" customHeight="1" x14ac:dyDescent="0.2">
      <c r="A77" s="306">
        <v>92</v>
      </c>
      <c r="B77" s="307" t="s">
        <v>316</v>
      </c>
      <c r="C77" s="308"/>
      <c r="D77" s="113">
        <v>1.5137180700094608</v>
      </c>
      <c r="E77" s="115">
        <v>80</v>
      </c>
      <c r="F77" s="114">
        <v>74</v>
      </c>
      <c r="G77" s="114">
        <v>120</v>
      </c>
      <c r="H77" s="114">
        <v>87</v>
      </c>
      <c r="I77" s="140">
        <v>93</v>
      </c>
      <c r="J77" s="115">
        <v>-13</v>
      </c>
      <c r="K77" s="116">
        <v>-13.978494623655914</v>
      </c>
    </row>
    <row r="78" spans="1:11" ht="14.1" customHeight="1" x14ac:dyDescent="0.2">
      <c r="A78" s="306">
        <v>93</v>
      </c>
      <c r="B78" s="307" t="s">
        <v>317</v>
      </c>
      <c r="C78" s="308"/>
      <c r="D78" s="113">
        <v>0.30274361400189215</v>
      </c>
      <c r="E78" s="115">
        <v>16</v>
      </c>
      <c r="F78" s="114">
        <v>8</v>
      </c>
      <c r="G78" s="114">
        <v>13</v>
      </c>
      <c r="H78" s="114">
        <v>13</v>
      </c>
      <c r="I78" s="140">
        <v>6</v>
      </c>
      <c r="J78" s="115">
        <v>10</v>
      </c>
      <c r="K78" s="116">
        <v>166.66666666666666</v>
      </c>
    </row>
    <row r="79" spans="1:11" ht="14.1" customHeight="1" x14ac:dyDescent="0.2">
      <c r="A79" s="306">
        <v>94</v>
      </c>
      <c r="B79" s="307" t="s">
        <v>318</v>
      </c>
      <c r="C79" s="308"/>
      <c r="D79" s="113">
        <v>0.43519394512771997</v>
      </c>
      <c r="E79" s="115">
        <v>23</v>
      </c>
      <c r="F79" s="114">
        <v>44</v>
      </c>
      <c r="G79" s="114">
        <v>90</v>
      </c>
      <c r="H79" s="114">
        <v>31</v>
      </c>
      <c r="I79" s="140">
        <v>27</v>
      </c>
      <c r="J79" s="115">
        <v>-4</v>
      </c>
      <c r="K79" s="116">
        <v>-14.814814814814815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0.73793755912961212</v>
      </c>
      <c r="E81" s="143">
        <v>39</v>
      </c>
      <c r="F81" s="144">
        <v>21</v>
      </c>
      <c r="G81" s="144">
        <v>57</v>
      </c>
      <c r="H81" s="144">
        <v>5</v>
      </c>
      <c r="I81" s="145">
        <v>35</v>
      </c>
      <c r="J81" s="143">
        <v>4</v>
      </c>
      <c r="K81" s="146">
        <v>11.428571428571429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5902</v>
      </c>
      <c r="E11" s="114">
        <v>6817</v>
      </c>
      <c r="F11" s="114">
        <v>6001</v>
      </c>
      <c r="G11" s="114">
        <v>4683</v>
      </c>
      <c r="H11" s="140">
        <v>5798</v>
      </c>
      <c r="I11" s="115">
        <v>104</v>
      </c>
      <c r="J11" s="116">
        <v>1.7937219730941705</v>
      </c>
    </row>
    <row r="12" spans="1:15" s="110" customFormat="1" ht="24.95" customHeight="1" x14ac:dyDescent="0.2">
      <c r="A12" s="193" t="s">
        <v>132</v>
      </c>
      <c r="B12" s="194" t="s">
        <v>133</v>
      </c>
      <c r="C12" s="113" t="s">
        <v>513</v>
      </c>
      <c r="D12" s="115" t="s">
        <v>513</v>
      </c>
      <c r="E12" s="114">
        <v>8</v>
      </c>
      <c r="F12" s="114">
        <v>4</v>
      </c>
      <c r="G12" s="114" t="s">
        <v>513</v>
      </c>
      <c r="H12" s="140" t="s">
        <v>513</v>
      </c>
      <c r="I12" s="115" t="s">
        <v>513</v>
      </c>
      <c r="J12" s="116" t="s">
        <v>513</v>
      </c>
    </row>
    <row r="13" spans="1:15" s="110" customFormat="1" ht="24.95" customHeight="1" x14ac:dyDescent="0.2">
      <c r="A13" s="193" t="s">
        <v>134</v>
      </c>
      <c r="B13" s="199" t="s">
        <v>214</v>
      </c>
      <c r="C13" s="113" t="s">
        <v>513</v>
      </c>
      <c r="D13" s="115" t="s">
        <v>513</v>
      </c>
      <c r="E13" s="114">
        <v>65</v>
      </c>
      <c r="F13" s="114">
        <v>78</v>
      </c>
      <c r="G13" s="114" t="s">
        <v>513</v>
      </c>
      <c r="H13" s="140" t="s">
        <v>513</v>
      </c>
      <c r="I13" s="115" t="s">
        <v>513</v>
      </c>
      <c r="J13" s="116" t="s">
        <v>513</v>
      </c>
    </row>
    <row r="14" spans="1:15" s="287" customFormat="1" ht="24.95" customHeight="1" x14ac:dyDescent="0.2">
      <c r="A14" s="193" t="s">
        <v>215</v>
      </c>
      <c r="B14" s="199" t="s">
        <v>137</v>
      </c>
      <c r="C14" s="113">
        <v>9.7085733649610297</v>
      </c>
      <c r="D14" s="115">
        <v>573</v>
      </c>
      <c r="E14" s="114">
        <v>328</v>
      </c>
      <c r="F14" s="114">
        <v>378</v>
      </c>
      <c r="G14" s="114">
        <v>330</v>
      </c>
      <c r="H14" s="140">
        <v>558</v>
      </c>
      <c r="I14" s="115">
        <v>15</v>
      </c>
      <c r="J14" s="116">
        <v>2.6881720430107525</v>
      </c>
      <c r="K14" s="110"/>
      <c r="L14" s="110"/>
      <c r="M14" s="110"/>
      <c r="N14" s="110"/>
      <c r="O14" s="110"/>
    </row>
    <row r="15" spans="1:15" s="110" customFormat="1" ht="24.95" customHeight="1" x14ac:dyDescent="0.2">
      <c r="A15" s="193" t="s">
        <v>216</v>
      </c>
      <c r="B15" s="199" t="s">
        <v>217</v>
      </c>
      <c r="C15" s="113">
        <v>1.08437817688919</v>
      </c>
      <c r="D15" s="115">
        <v>64</v>
      </c>
      <c r="E15" s="114">
        <v>106</v>
      </c>
      <c r="F15" s="114">
        <v>89</v>
      </c>
      <c r="G15" s="114">
        <v>72</v>
      </c>
      <c r="H15" s="140">
        <v>122</v>
      </c>
      <c r="I15" s="115">
        <v>-58</v>
      </c>
      <c r="J15" s="116">
        <v>-47.540983606557376</v>
      </c>
    </row>
    <row r="16" spans="1:15" s="287" customFormat="1" ht="24.95" customHeight="1" x14ac:dyDescent="0.2">
      <c r="A16" s="193" t="s">
        <v>218</v>
      </c>
      <c r="B16" s="199" t="s">
        <v>141</v>
      </c>
      <c r="C16" s="113">
        <v>7.5906472382243306</v>
      </c>
      <c r="D16" s="115">
        <v>448</v>
      </c>
      <c r="E16" s="114">
        <v>180</v>
      </c>
      <c r="F16" s="114">
        <v>238</v>
      </c>
      <c r="G16" s="114">
        <v>210</v>
      </c>
      <c r="H16" s="140">
        <v>383</v>
      </c>
      <c r="I16" s="115">
        <v>65</v>
      </c>
      <c r="J16" s="116">
        <v>16.971279373368148</v>
      </c>
      <c r="K16" s="110"/>
      <c r="L16" s="110"/>
      <c r="M16" s="110"/>
      <c r="N16" s="110"/>
      <c r="O16" s="110"/>
    </row>
    <row r="17" spans="1:15" s="110" customFormat="1" ht="24.95" customHeight="1" x14ac:dyDescent="0.2">
      <c r="A17" s="193" t="s">
        <v>142</v>
      </c>
      <c r="B17" s="199" t="s">
        <v>220</v>
      </c>
      <c r="C17" s="113">
        <v>1.0335479498475093</v>
      </c>
      <c r="D17" s="115">
        <v>61</v>
      </c>
      <c r="E17" s="114">
        <v>42</v>
      </c>
      <c r="F17" s="114">
        <v>51</v>
      </c>
      <c r="G17" s="114">
        <v>48</v>
      </c>
      <c r="H17" s="140">
        <v>53</v>
      </c>
      <c r="I17" s="115">
        <v>8</v>
      </c>
      <c r="J17" s="116">
        <v>15.09433962264151</v>
      </c>
    </row>
    <row r="18" spans="1:15" s="287" customFormat="1" ht="24.95" customHeight="1" x14ac:dyDescent="0.2">
      <c r="A18" s="201" t="s">
        <v>144</v>
      </c>
      <c r="B18" s="202" t="s">
        <v>145</v>
      </c>
      <c r="C18" s="113">
        <v>10.454083361572348</v>
      </c>
      <c r="D18" s="115">
        <v>617</v>
      </c>
      <c r="E18" s="114">
        <v>550</v>
      </c>
      <c r="F18" s="114">
        <v>821</v>
      </c>
      <c r="G18" s="114">
        <v>529</v>
      </c>
      <c r="H18" s="140">
        <v>593</v>
      </c>
      <c r="I18" s="115">
        <v>24</v>
      </c>
      <c r="J18" s="116">
        <v>4.0472175379426645</v>
      </c>
      <c r="K18" s="110"/>
      <c r="L18" s="110"/>
      <c r="M18" s="110"/>
      <c r="N18" s="110"/>
      <c r="O18" s="110"/>
    </row>
    <row r="19" spans="1:15" s="110" customFormat="1" ht="24.95" customHeight="1" x14ac:dyDescent="0.2">
      <c r="A19" s="193" t="s">
        <v>146</v>
      </c>
      <c r="B19" s="199" t="s">
        <v>147</v>
      </c>
      <c r="C19" s="113">
        <v>19.722128092172145</v>
      </c>
      <c r="D19" s="115">
        <v>1164</v>
      </c>
      <c r="E19" s="114">
        <v>749</v>
      </c>
      <c r="F19" s="114">
        <v>963</v>
      </c>
      <c r="G19" s="114">
        <v>735</v>
      </c>
      <c r="H19" s="140">
        <v>1088</v>
      </c>
      <c r="I19" s="115">
        <v>76</v>
      </c>
      <c r="J19" s="116">
        <v>6.9852941176470589</v>
      </c>
    </row>
    <row r="20" spans="1:15" s="287" customFormat="1" ht="24.95" customHeight="1" x14ac:dyDescent="0.2">
      <c r="A20" s="193" t="s">
        <v>148</v>
      </c>
      <c r="B20" s="199" t="s">
        <v>149</v>
      </c>
      <c r="C20" s="113">
        <v>4.4900033886818029</v>
      </c>
      <c r="D20" s="115">
        <v>265</v>
      </c>
      <c r="E20" s="114">
        <v>239</v>
      </c>
      <c r="F20" s="114">
        <v>286</v>
      </c>
      <c r="G20" s="114">
        <v>195</v>
      </c>
      <c r="H20" s="140">
        <v>229</v>
      </c>
      <c r="I20" s="115">
        <v>36</v>
      </c>
      <c r="J20" s="116">
        <v>15.720524017467248</v>
      </c>
      <c r="K20" s="110"/>
      <c r="L20" s="110"/>
      <c r="M20" s="110"/>
      <c r="N20" s="110"/>
      <c r="O20" s="110"/>
    </row>
    <row r="21" spans="1:15" s="110" customFormat="1" ht="24.95" customHeight="1" x14ac:dyDescent="0.2">
      <c r="A21" s="201" t="s">
        <v>150</v>
      </c>
      <c r="B21" s="202" t="s">
        <v>151</v>
      </c>
      <c r="C21" s="113">
        <v>5.8285327007793972</v>
      </c>
      <c r="D21" s="115">
        <v>344</v>
      </c>
      <c r="E21" s="114">
        <v>365</v>
      </c>
      <c r="F21" s="114">
        <v>358</v>
      </c>
      <c r="G21" s="114">
        <v>277</v>
      </c>
      <c r="H21" s="140">
        <v>305</v>
      </c>
      <c r="I21" s="115">
        <v>39</v>
      </c>
      <c r="J21" s="116">
        <v>12.78688524590164</v>
      </c>
    </row>
    <row r="22" spans="1:15" s="110" customFormat="1" ht="24.95" customHeight="1" x14ac:dyDescent="0.2">
      <c r="A22" s="201" t="s">
        <v>152</v>
      </c>
      <c r="B22" s="199" t="s">
        <v>153</v>
      </c>
      <c r="C22" s="113">
        <v>1.1860386309725517</v>
      </c>
      <c r="D22" s="115">
        <v>70</v>
      </c>
      <c r="E22" s="114">
        <v>55</v>
      </c>
      <c r="F22" s="114">
        <v>110</v>
      </c>
      <c r="G22" s="114" t="s">
        <v>513</v>
      </c>
      <c r="H22" s="140">
        <v>88</v>
      </c>
      <c r="I22" s="115">
        <v>-18</v>
      </c>
      <c r="J22" s="116">
        <v>-20.454545454545453</v>
      </c>
    </row>
    <row r="23" spans="1:15" s="110" customFormat="1" ht="24.95" customHeight="1" x14ac:dyDescent="0.2">
      <c r="A23" s="193" t="s">
        <v>154</v>
      </c>
      <c r="B23" s="199" t="s">
        <v>155</v>
      </c>
      <c r="C23" s="113" t="s">
        <v>513</v>
      </c>
      <c r="D23" s="115" t="s">
        <v>513</v>
      </c>
      <c r="E23" s="114">
        <v>28</v>
      </c>
      <c r="F23" s="114">
        <v>38</v>
      </c>
      <c r="G23" s="114" t="s">
        <v>513</v>
      </c>
      <c r="H23" s="140" t="s">
        <v>513</v>
      </c>
      <c r="I23" s="115" t="s">
        <v>513</v>
      </c>
      <c r="J23" s="116" t="s">
        <v>513</v>
      </c>
    </row>
    <row r="24" spans="1:15" s="110" customFormat="1" ht="24.95" customHeight="1" x14ac:dyDescent="0.2">
      <c r="A24" s="193" t="s">
        <v>156</v>
      </c>
      <c r="B24" s="199" t="s">
        <v>221</v>
      </c>
      <c r="C24" s="113">
        <v>4.9644188410708239</v>
      </c>
      <c r="D24" s="115">
        <v>293</v>
      </c>
      <c r="E24" s="114">
        <v>439</v>
      </c>
      <c r="F24" s="114">
        <v>285</v>
      </c>
      <c r="G24" s="114">
        <v>247</v>
      </c>
      <c r="H24" s="140">
        <v>320</v>
      </c>
      <c r="I24" s="115">
        <v>-27</v>
      </c>
      <c r="J24" s="116">
        <v>-8.4375</v>
      </c>
    </row>
    <row r="25" spans="1:15" s="110" customFormat="1" ht="24.95" customHeight="1" x14ac:dyDescent="0.2">
      <c r="A25" s="193" t="s">
        <v>222</v>
      </c>
      <c r="B25" s="204" t="s">
        <v>159</v>
      </c>
      <c r="C25" s="113">
        <v>14.232463571670619</v>
      </c>
      <c r="D25" s="115">
        <v>840</v>
      </c>
      <c r="E25" s="114">
        <v>769</v>
      </c>
      <c r="F25" s="114">
        <v>812</v>
      </c>
      <c r="G25" s="114">
        <v>712</v>
      </c>
      <c r="H25" s="140">
        <v>856</v>
      </c>
      <c r="I25" s="115">
        <v>-16</v>
      </c>
      <c r="J25" s="116">
        <v>-1.8691588785046729</v>
      </c>
    </row>
    <row r="26" spans="1:15" s="110" customFormat="1" ht="24.95" customHeight="1" x14ac:dyDescent="0.2">
      <c r="A26" s="201">
        <v>782.78300000000002</v>
      </c>
      <c r="B26" s="203" t="s">
        <v>160</v>
      </c>
      <c r="C26" s="113">
        <v>6.9467976956963744</v>
      </c>
      <c r="D26" s="115">
        <v>410</v>
      </c>
      <c r="E26" s="114">
        <v>426</v>
      </c>
      <c r="F26" s="114">
        <v>395</v>
      </c>
      <c r="G26" s="114">
        <v>501</v>
      </c>
      <c r="H26" s="140">
        <v>418</v>
      </c>
      <c r="I26" s="115">
        <v>-8</v>
      </c>
      <c r="J26" s="116">
        <v>-1.9138755980861244</v>
      </c>
    </row>
    <row r="27" spans="1:15" s="110" customFormat="1" ht="24.95" customHeight="1" x14ac:dyDescent="0.2">
      <c r="A27" s="193" t="s">
        <v>161</v>
      </c>
      <c r="B27" s="199" t="s">
        <v>162</v>
      </c>
      <c r="C27" s="113" t="s">
        <v>513</v>
      </c>
      <c r="D27" s="115" t="s">
        <v>513</v>
      </c>
      <c r="E27" s="114">
        <v>34</v>
      </c>
      <c r="F27" s="114">
        <v>68</v>
      </c>
      <c r="G27" s="114">
        <v>71</v>
      </c>
      <c r="H27" s="140" t="s">
        <v>513</v>
      </c>
      <c r="I27" s="115" t="s">
        <v>513</v>
      </c>
      <c r="J27" s="116" t="s">
        <v>513</v>
      </c>
    </row>
    <row r="28" spans="1:15" s="110" customFormat="1" ht="24.95" customHeight="1" x14ac:dyDescent="0.2">
      <c r="A28" s="193" t="s">
        <v>163</v>
      </c>
      <c r="B28" s="199" t="s">
        <v>164</v>
      </c>
      <c r="C28" s="113">
        <v>2.5245679430701458</v>
      </c>
      <c r="D28" s="115">
        <v>149</v>
      </c>
      <c r="E28" s="114">
        <v>103</v>
      </c>
      <c r="F28" s="114">
        <v>201</v>
      </c>
      <c r="G28" s="114">
        <v>105</v>
      </c>
      <c r="H28" s="140">
        <v>137</v>
      </c>
      <c r="I28" s="115">
        <v>12</v>
      </c>
      <c r="J28" s="116">
        <v>8.7591240875912408</v>
      </c>
    </row>
    <row r="29" spans="1:15" s="110" customFormat="1" ht="24.95" customHeight="1" x14ac:dyDescent="0.2">
      <c r="A29" s="193">
        <v>86</v>
      </c>
      <c r="B29" s="199" t="s">
        <v>165</v>
      </c>
      <c r="C29" s="113">
        <v>5.6760420196543544</v>
      </c>
      <c r="D29" s="115">
        <v>335</v>
      </c>
      <c r="E29" s="114">
        <v>1739</v>
      </c>
      <c r="F29" s="114">
        <v>303</v>
      </c>
      <c r="G29" s="114">
        <v>257</v>
      </c>
      <c r="H29" s="140">
        <v>361</v>
      </c>
      <c r="I29" s="115">
        <v>-26</v>
      </c>
      <c r="J29" s="116">
        <v>-7.2022160664819941</v>
      </c>
    </row>
    <row r="30" spans="1:15" s="110" customFormat="1" ht="24.95" customHeight="1" x14ac:dyDescent="0.2">
      <c r="A30" s="193">
        <v>87.88</v>
      </c>
      <c r="B30" s="204" t="s">
        <v>166</v>
      </c>
      <c r="C30" s="113">
        <v>5.9979667909183325</v>
      </c>
      <c r="D30" s="115">
        <v>354</v>
      </c>
      <c r="E30" s="114">
        <v>670</v>
      </c>
      <c r="F30" s="114">
        <v>524</v>
      </c>
      <c r="G30" s="114">
        <v>294</v>
      </c>
      <c r="H30" s="140">
        <v>381</v>
      </c>
      <c r="I30" s="115">
        <v>-27</v>
      </c>
      <c r="J30" s="116">
        <v>-7.0866141732283463</v>
      </c>
    </row>
    <row r="31" spans="1:15" s="110" customFormat="1" ht="24.95" customHeight="1" x14ac:dyDescent="0.2">
      <c r="A31" s="193" t="s">
        <v>167</v>
      </c>
      <c r="B31" s="199" t="s">
        <v>168</v>
      </c>
      <c r="C31" s="113">
        <v>5.1338529312097592</v>
      </c>
      <c r="D31" s="115">
        <v>303</v>
      </c>
      <c r="E31" s="114">
        <v>250</v>
      </c>
      <c r="F31" s="114">
        <v>377</v>
      </c>
      <c r="G31" s="114">
        <v>255</v>
      </c>
      <c r="H31" s="140">
        <v>274</v>
      </c>
      <c r="I31" s="115">
        <v>29</v>
      </c>
      <c r="J31" s="116">
        <v>10.583941605839415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v>8</v>
      </c>
      <c r="F34" s="114">
        <v>4</v>
      </c>
      <c r="G34" s="114" t="s">
        <v>513</v>
      </c>
      <c r="H34" s="140" t="s">
        <v>513</v>
      </c>
      <c r="I34" s="115" t="s">
        <v>513</v>
      </c>
      <c r="J34" s="116" t="s">
        <v>513</v>
      </c>
    </row>
    <row r="35" spans="1:10" s="110" customFormat="1" ht="24.95" customHeight="1" x14ac:dyDescent="0.2">
      <c r="A35" s="292" t="s">
        <v>171</v>
      </c>
      <c r="B35" s="293" t="s">
        <v>172</v>
      </c>
      <c r="C35" s="113" t="s">
        <v>513</v>
      </c>
      <c r="D35" s="115" t="s">
        <v>513</v>
      </c>
      <c r="E35" s="114">
        <v>943</v>
      </c>
      <c r="F35" s="114">
        <v>1277</v>
      </c>
      <c r="G35" s="114" t="s">
        <v>513</v>
      </c>
      <c r="H35" s="140" t="s">
        <v>513</v>
      </c>
      <c r="I35" s="115" t="s">
        <v>513</v>
      </c>
      <c r="J35" s="116" t="s">
        <v>513</v>
      </c>
    </row>
    <row r="36" spans="1:10" s="110" customFormat="1" ht="24.95" customHeight="1" x14ac:dyDescent="0.2">
      <c r="A36" s="294" t="s">
        <v>173</v>
      </c>
      <c r="B36" s="295" t="s">
        <v>174</v>
      </c>
      <c r="C36" s="125">
        <v>78.431040325313447</v>
      </c>
      <c r="D36" s="143">
        <v>4629</v>
      </c>
      <c r="E36" s="144">
        <v>5866</v>
      </c>
      <c r="F36" s="144">
        <v>4720</v>
      </c>
      <c r="G36" s="144">
        <v>3749</v>
      </c>
      <c r="H36" s="145">
        <v>4565</v>
      </c>
      <c r="I36" s="143">
        <v>64</v>
      </c>
      <c r="J36" s="146">
        <v>1.4019715224534501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5902</v>
      </c>
      <c r="F11" s="264">
        <v>6817</v>
      </c>
      <c r="G11" s="264">
        <v>6001</v>
      </c>
      <c r="H11" s="264">
        <v>4683</v>
      </c>
      <c r="I11" s="265">
        <v>5798</v>
      </c>
      <c r="J11" s="263">
        <v>104</v>
      </c>
      <c r="K11" s="266">
        <v>1.7937219730941705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22.653337851575738</v>
      </c>
      <c r="E13" s="115">
        <v>1337</v>
      </c>
      <c r="F13" s="114">
        <v>1779</v>
      </c>
      <c r="G13" s="114">
        <v>1653</v>
      </c>
      <c r="H13" s="114">
        <v>1272</v>
      </c>
      <c r="I13" s="140">
        <v>1358</v>
      </c>
      <c r="J13" s="115">
        <v>-21</v>
      </c>
      <c r="K13" s="116">
        <v>-1.5463917525773196</v>
      </c>
    </row>
    <row r="14" spans="1:17" ht="15.95" customHeight="1" x14ac:dyDescent="0.2">
      <c r="A14" s="306" t="s">
        <v>230</v>
      </c>
      <c r="B14" s="307"/>
      <c r="C14" s="308"/>
      <c r="D14" s="113">
        <v>61.60623517451711</v>
      </c>
      <c r="E14" s="115">
        <v>3636</v>
      </c>
      <c r="F14" s="114">
        <v>3926</v>
      </c>
      <c r="G14" s="114">
        <v>3480</v>
      </c>
      <c r="H14" s="114">
        <v>2800</v>
      </c>
      <c r="I14" s="140">
        <v>3515</v>
      </c>
      <c r="J14" s="115">
        <v>121</v>
      </c>
      <c r="K14" s="116">
        <v>3.4423897581792318</v>
      </c>
    </row>
    <row r="15" spans="1:17" ht="15.95" customHeight="1" x14ac:dyDescent="0.2">
      <c r="A15" s="306" t="s">
        <v>231</v>
      </c>
      <c r="B15" s="307"/>
      <c r="C15" s="308"/>
      <c r="D15" s="113">
        <v>7.4212131480853945</v>
      </c>
      <c r="E15" s="115">
        <v>438</v>
      </c>
      <c r="F15" s="114">
        <v>485</v>
      </c>
      <c r="G15" s="114">
        <v>392</v>
      </c>
      <c r="H15" s="114">
        <v>280</v>
      </c>
      <c r="I15" s="140">
        <v>445</v>
      </c>
      <c r="J15" s="115">
        <v>-7</v>
      </c>
      <c r="K15" s="116">
        <v>-1.5730337078651686</v>
      </c>
    </row>
    <row r="16" spans="1:17" ht="15.95" customHeight="1" x14ac:dyDescent="0.2">
      <c r="A16" s="306" t="s">
        <v>232</v>
      </c>
      <c r="B16" s="307"/>
      <c r="C16" s="308"/>
      <c r="D16" s="113">
        <v>7.9634022365299897</v>
      </c>
      <c r="E16" s="115">
        <v>470</v>
      </c>
      <c r="F16" s="114">
        <v>589</v>
      </c>
      <c r="G16" s="114">
        <v>462</v>
      </c>
      <c r="H16" s="114">
        <v>319</v>
      </c>
      <c r="I16" s="140">
        <v>452</v>
      </c>
      <c r="J16" s="115">
        <v>18</v>
      </c>
      <c r="K16" s="116">
        <v>3.9823008849557522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0.13554727211114875</v>
      </c>
      <c r="E18" s="115">
        <v>8</v>
      </c>
      <c r="F18" s="114">
        <v>14</v>
      </c>
      <c r="G18" s="114">
        <v>12</v>
      </c>
      <c r="H18" s="114">
        <v>4</v>
      </c>
      <c r="I18" s="140">
        <v>4</v>
      </c>
      <c r="J18" s="115">
        <v>4</v>
      </c>
      <c r="K18" s="116">
        <v>100</v>
      </c>
    </row>
    <row r="19" spans="1:11" ht="14.1" customHeight="1" x14ac:dyDescent="0.2">
      <c r="A19" s="306" t="s">
        <v>235</v>
      </c>
      <c r="B19" s="307" t="s">
        <v>236</v>
      </c>
      <c r="C19" s="308"/>
      <c r="D19" s="113">
        <v>6.7773636055574377E-2</v>
      </c>
      <c r="E19" s="115">
        <v>4</v>
      </c>
      <c r="F19" s="114">
        <v>7</v>
      </c>
      <c r="G19" s="114" t="s">
        <v>513</v>
      </c>
      <c r="H19" s="114" t="s">
        <v>513</v>
      </c>
      <c r="I19" s="140" t="s">
        <v>513</v>
      </c>
      <c r="J19" s="115" t="s">
        <v>513</v>
      </c>
      <c r="K19" s="116" t="s">
        <v>513</v>
      </c>
    </row>
    <row r="20" spans="1:11" ht="14.1" customHeight="1" x14ac:dyDescent="0.2">
      <c r="A20" s="306">
        <v>12</v>
      </c>
      <c r="B20" s="307" t="s">
        <v>237</v>
      </c>
      <c r="C20" s="308"/>
      <c r="D20" s="113">
        <v>0.88105726872246692</v>
      </c>
      <c r="E20" s="115">
        <v>52</v>
      </c>
      <c r="F20" s="114">
        <v>57</v>
      </c>
      <c r="G20" s="114">
        <v>53</v>
      </c>
      <c r="H20" s="114">
        <v>32</v>
      </c>
      <c r="I20" s="140">
        <v>34</v>
      </c>
      <c r="J20" s="115">
        <v>18</v>
      </c>
      <c r="K20" s="116">
        <v>52.941176470588232</v>
      </c>
    </row>
    <row r="21" spans="1:11" ht="14.1" customHeight="1" x14ac:dyDescent="0.2">
      <c r="A21" s="306">
        <v>21</v>
      </c>
      <c r="B21" s="307" t="s">
        <v>238</v>
      </c>
      <c r="C21" s="308"/>
      <c r="D21" s="113">
        <v>0.20332090816672316</v>
      </c>
      <c r="E21" s="115">
        <v>12</v>
      </c>
      <c r="F21" s="114">
        <v>10</v>
      </c>
      <c r="G21" s="114">
        <v>10</v>
      </c>
      <c r="H21" s="114">
        <v>9</v>
      </c>
      <c r="I21" s="140">
        <v>14</v>
      </c>
      <c r="J21" s="115">
        <v>-2</v>
      </c>
      <c r="K21" s="116">
        <v>-14.285714285714286</v>
      </c>
    </row>
    <row r="22" spans="1:11" ht="14.1" customHeight="1" x14ac:dyDescent="0.2">
      <c r="A22" s="306">
        <v>22</v>
      </c>
      <c r="B22" s="307" t="s">
        <v>239</v>
      </c>
      <c r="C22" s="308"/>
      <c r="D22" s="113">
        <v>1.2707556760420196</v>
      </c>
      <c r="E22" s="115">
        <v>75</v>
      </c>
      <c r="F22" s="114">
        <v>61</v>
      </c>
      <c r="G22" s="114">
        <v>89</v>
      </c>
      <c r="H22" s="114">
        <v>61</v>
      </c>
      <c r="I22" s="140">
        <v>52</v>
      </c>
      <c r="J22" s="115">
        <v>23</v>
      </c>
      <c r="K22" s="116">
        <v>44.230769230769234</v>
      </c>
    </row>
    <row r="23" spans="1:11" ht="14.1" customHeight="1" x14ac:dyDescent="0.2">
      <c r="A23" s="306">
        <v>23</v>
      </c>
      <c r="B23" s="307" t="s">
        <v>240</v>
      </c>
      <c r="C23" s="308"/>
      <c r="D23" s="113">
        <v>0.30498136225008471</v>
      </c>
      <c r="E23" s="115">
        <v>18</v>
      </c>
      <c r="F23" s="114">
        <v>17</v>
      </c>
      <c r="G23" s="114">
        <v>20</v>
      </c>
      <c r="H23" s="114">
        <v>14</v>
      </c>
      <c r="I23" s="140">
        <v>25</v>
      </c>
      <c r="J23" s="115">
        <v>-7</v>
      </c>
      <c r="K23" s="116">
        <v>-28</v>
      </c>
    </row>
    <row r="24" spans="1:11" ht="14.1" customHeight="1" x14ac:dyDescent="0.2">
      <c r="A24" s="306">
        <v>24</v>
      </c>
      <c r="B24" s="307" t="s">
        <v>241</v>
      </c>
      <c r="C24" s="308"/>
      <c r="D24" s="113">
        <v>6.6926465604879706</v>
      </c>
      <c r="E24" s="115">
        <v>395</v>
      </c>
      <c r="F24" s="114">
        <v>250</v>
      </c>
      <c r="G24" s="114">
        <v>277</v>
      </c>
      <c r="H24" s="114">
        <v>300</v>
      </c>
      <c r="I24" s="140">
        <v>349</v>
      </c>
      <c r="J24" s="115">
        <v>46</v>
      </c>
      <c r="K24" s="116">
        <v>13.180515759312321</v>
      </c>
    </row>
    <row r="25" spans="1:11" ht="14.1" customHeight="1" x14ac:dyDescent="0.2">
      <c r="A25" s="306">
        <v>25</v>
      </c>
      <c r="B25" s="307" t="s">
        <v>242</v>
      </c>
      <c r="C25" s="308"/>
      <c r="D25" s="113">
        <v>5.2016265672653335</v>
      </c>
      <c r="E25" s="115">
        <v>307</v>
      </c>
      <c r="F25" s="114">
        <v>141</v>
      </c>
      <c r="G25" s="114">
        <v>198</v>
      </c>
      <c r="H25" s="114">
        <v>202</v>
      </c>
      <c r="I25" s="140">
        <v>246</v>
      </c>
      <c r="J25" s="115">
        <v>61</v>
      </c>
      <c r="K25" s="116">
        <v>24.796747967479675</v>
      </c>
    </row>
    <row r="26" spans="1:11" ht="14.1" customHeight="1" x14ac:dyDescent="0.2">
      <c r="A26" s="306">
        <v>26</v>
      </c>
      <c r="B26" s="307" t="s">
        <v>243</v>
      </c>
      <c r="C26" s="308"/>
      <c r="D26" s="113">
        <v>2.8295493053202305</v>
      </c>
      <c r="E26" s="115">
        <v>167</v>
      </c>
      <c r="F26" s="114">
        <v>134</v>
      </c>
      <c r="G26" s="114">
        <v>183</v>
      </c>
      <c r="H26" s="114">
        <v>126</v>
      </c>
      <c r="I26" s="140">
        <v>155</v>
      </c>
      <c r="J26" s="115">
        <v>12</v>
      </c>
      <c r="K26" s="116">
        <v>7.741935483870968</v>
      </c>
    </row>
    <row r="27" spans="1:11" ht="14.1" customHeight="1" x14ac:dyDescent="0.2">
      <c r="A27" s="306">
        <v>27</v>
      </c>
      <c r="B27" s="307" t="s">
        <v>244</v>
      </c>
      <c r="C27" s="308"/>
      <c r="D27" s="113">
        <v>1.8129447644866148</v>
      </c>
      <c r="E27" s="115">
        <v>107</v>
      </c>
      <c r="F27" s="114">
        <v>67</v>
      </c>
      <c r="G27" s="114">
        <v>66</v>
      </c>
      <c r="H27" s="114">
        <v>57</v>
      </c>
      <c r="I27" s="140">
        <v>74</v>
      </c>
      <c r="J27" s="115">
        <v>33</v>
      </c>
      <c r="K27" s="116">
        <v>44.594594594594597</v>
      </c>
    </row>
    <row r="28" spans="1:11" ht="14.1" customHeight="1" x14ac:dyDescent="0.2">
      <c r="A28" s="306">
        <v>28</v>
      </c>
      <c r="B28" s="307" t="s">
        <v>245</v>
      </c>
      <c r="C28" s="308"/>
      <c r="D28" s="113">
        <v>0.45747204337512709</v>
      </c>
      <c r="E28" s="115">
        <v>27</v>
      </c>
      <c r="F28" s="114">
        <v>41</v>
      </c>
      <c r="G28" s="114">
        <v>52</v>
      </c>
      <c r="H28" s="114">
        <v>21</v>
      </c>
      <c r="I28" s="140">
        <v>54</v>
      </c>
      <c r="J28" s="115">
        <v>-27</v>
      </c>
      <c r="K28" s="116">
        <v>-50</v>
      </c>
    </row>
    <row r="29" spans="1:11" ht="14.1" customHeight="1" x14ac:dyDescent="0.2">
      <c r="A29" s="306">
        <v>29</v>
      </c>
      <c r="B29" s="307" t="s">
        <v>246</v>
      </c>
      <c r="C29" s="308"/>
      <c r="D29" s="113">
        <v>2.0162656726533377</v>
      </c>
      <c r="E29" s="115">
        <v>119</v>
      </c>
      <c r="F29" s="114">
        <v>199</v>
      </c>
      <c r="G29" s="114">
        <v>130</v>
      </c>
      <c r="H29" s="114">
        <v>107</v>
      </c>
      <c r="I29" s="140">
        <v>127</v>
      </c>
      <c r="J29" s="115">
        <v>-8</v>
      </c>
      <c r="K29" s="116">
        <v>-6.2992125984251972</v>
      </c>
    </row>
    <row r="30" spans="1:11" ht="14.1" customHeight="1" x14ac:dyDescent="0.2">
      <c r="A30" s="306" t="s">
        <v>247</v>
      </c>
      <c r="B30" s="307" t="s">
        <v>248</v>
      </c>
      <c r="C30" s="308"/>
      <c r="D30" s="113" t="s">
        <v>513</v>
      </c>
      <c r="E30" s="115" t="s">
        <v>513</v>
      </c>
      <c r="F30" s="114" t="s">
        <v>513</v>
      </c>
      <c r="G30" s="114" t="s">
        <v>513</v>
      </c>
      <c r="H30" s="114" t="s">
        <v>513</v>
      </c>
      <c r="I30" s="140">
        <v>26</v>
      </c>
      <c r="J30" s="115" t="s">
        <v>513</v>
      </c>
      <c r="K30" s="116" t="s">
        <v>513</v>
      </c>
    </row>
    <row r="31" spans="1:11" ht="14.1" customHeight="1" x14ac:dyDescent="0.2">
      <c r="A31" s="306" t="s">
        <v>249</v>
      </c>
      <c r="B31" s="307" t="s">
        <v>250</v>
      </c>
      <c r="C31" s="308"/>
      <c r="D31" s="113">
        <v>1.7960013554727212</v>
      </c>
      <c r="E31" s="115">
        <v>106</v>
      </c>
      <c r="F31" s="114">
        <v>167</v>
      </c>
      <c r="G31" s="114">
        <v>103</v>
      </c>
      <c r="H31" s="114">
        <v>84</v>
      </c>
      <c r="I31" s="140">
        <v>101</v>
      </c>
      <c r="J31" s="115">
        <v>5</v>
      </c>
      <c r="K31" s="116">
        <v>4.9504950495049505</v>
      </c>
    </row>
    <row r="32" spans="1:11" ht="14.1" customHeight="1" x14ac:dyDescent="0.2">
      <c r="A32" s="306">
        <v>31</v>
      </c>
      <c r="B32" s="307" t="s">
        <v>251</v>
      </c>
      <c r="C32" s="308"/>
      <c r="D32" s="113">
        <v>0.52524567943070144</v>
      </c>
      <c r="E32" s="115">
        <v>31</v>
      </c>
      <c r="F32" s="114">
        <v>24</v>
      </c>
      <c r="G32" s="114">
        <v>35</v>
      </c>
      <c r="H32" s="114">
        <v>32</v>
      </c>
      <c r="I32" s="140">
        <v>38</v>
      </c>
      <c r="J32" s="115">
        <v>-7</v>
      </c>
      <c r="K32" s="116">
        <v>-18.421052631578949</v>
      </c>
    </row>
    <row r="33" spans="1:11" ht="14.1" customHeight="1" x14ac:dyDescent="0.2">
      <c r="A33" s="306">
        <v>32</v>
      </c>
      <c r="B33" s="307" t="s">
        <v>252</v>
      </c>
      <c r="C33" s="308"/>
      <c r="D33" s="113">
        <v>3.8292104371399525</v>
      </c>
      <c r="E33" s="115">
        <v>226</v>
      </c>
      <c r="F33" s="114">
        <v>302</v>
      </c>
      <c r="G33" s="114">
        <v>429</v>
      </c>
      <c r="H33" s="114">
        <v>260</v>
      </c>
      <c r="I33" s="140">
        <v>234</v>
      </c>
      <c r="J33" s="115">
        <v>-8</v>
      </c>
      <c r="K33" s="116">
        <v>-3.4188034188034186</v>
      </c>
    </row>
    <row r="34" spans="1:11" ht="14.1" customHeight="1" x14ac:dyDescent="0.2">
      <c r="A34" s="306">
        <v>33</v>
      </c>
      <c r="B34" s="307" t="s">
        <v>253</v>
      </c>
      <c r="C34" s="308"/>
      <c r="D34" s="113">
        <v>1.8298881735005084</v>
      </c>
      <c r="E34" s="115">
        <v>108</v>
      </c>
      <c r="F34" s="114">
        <v>102</v>
      </c>
      <c r="G34" s="114">
        <v>111</v>
      </c>
      <c r="H34" s="114">
        <v>105</v>
      </c>
      <c r="I34" s="140">
        <v>128</v>
      </c>
      <c r="J34" s="115">
        <v>-20</v>
      </c>
      <c r="K34" s="116">
        <v>-15.625</v>
      </c>
    </row>
    <row r="35" spans="1:11" ht="14.1" customHeight="1" x14ac:dyDescent="0.2">
      <c r="A35" s="306">
        <v>34</v>
      </c>
      <c r="B35" s="307" t="s">
        <v>254</v>
      </c>
      <c r="C35" s="308"/>
      <c r="D35" s="113">
        <v>2.4906811250423586</v>
      </c>
      <c r="E35" s="115">
        <v>147</v>
      </c>
      <c r="F35" s="114">
        <v>100</v>
      </c>
      <c r="G35" s="114">
        <v>117</v>
      </c>
      <c r="H35" s="114">
        <v>98</v>
      </c>
      <c r="I35" s="140">
        <v>140</v>
      </c>
      <c r="J35" s="115">
        <v>7</v>
      </c>
      <c r="K35" s="116">
        <v>5</v>
      </c>
    </row>
    <row r="36" spans="1:11" ht="14.1" customHeight="1" x14ac:dyDescent="0.2">
      <c r="A36" s="306">
        <v>41</v>
      </c>
      <c r="B36" s="307" t="s">
        <v>255</v>
      </c>
      <c r="C36" s="308"/>
      <c r="D36" s="113">
        <v>0.9657743137919349</v>
      </c>
      <c r="E36" s="115">
        <v>57</v>
      </c>
      <c r="F36" s="114">
        <v>28</v>
      </c>
      <c r="G36" s="114">
        <v>28</v>
      </c>
      <c r="H36" s="114">
        <v>51</v>
      </c>
      <c r="I36" s="140">
        <v>103</v>
      </c>
      <c r="J36" s="115">
        <v>-46</v>
      </c>
      <c r="K36" s="116">
        <v>-44.660194174757279</v>
      </c>
    </row>
    <row r="37" spans="1:11" ht="14.1" customHeight="1" x14ac:dyDescent="0.2">
      <c r="A37" s="306">
        <v>42</v>
      </c>
      <c r="B37" s="307" t="s">
        <v>256</v>
      </c>
      <c r="C37" s="308"/>
      <c r="D37" s="113">
        <v>8.4717045069467978E-2</v>
      </c>
      <c r="E37" s="115">
        <v>5</v>
      </c>
      <c r="F37" s="114" t="s">
        <v>513</v>
      </c>
      <c r="G37" s="114">
        <v>4</v>
      </c>
      <c r="H37" s="114">
        <v>0</v>
      </c>
      <c r="I37" s="140">
        <v>3</v>
      </c>
      <c r="J37" s="115">
        <v>2</v>
      </c>
      <c r="K37" s="116">
        <v>66.666666666666671</v>
      </c>
    </row>
    <row r="38" spans="1:11" ht="14.1" customHeight="1" x14ac:dyDescent="0.2">
      <c r="A38" s="306">
        <v>43</v>
      </c>
      <c r="B38" s="307" t="s">
        <v>257</v>
      </c>
      <c r="C38" s="308"/>
      <c r="D38" s="113">
        <v>1.9654354456116572</v>
      </c>
      <c r="E38" s="115">
        <v>116</v>
      </c>
      <c r="F38" s="114">
        <v>42</v>
      </c>
      <c r="G38" s="114">
        <v>76</v>
      </c>
      <c r="H38" s="114">
        <v>52</v>
      </c>
      <c r="I38" s="140">
        <v>56</v>
      </c>
      <c r="J38" s="115">
        <v>60</v>
      </c>
      <c r="K38" s="116">
        <v>107.14285714285714</v>
      </c>
    </row>
    <row r="39" spans="1:11" ht="14.1" customHeight="1" x14ac:dyDescent="0.2">
      <c r="A39" s="306">
        <v>51</v>
      </c>
      <c r="B39" s="307" t="s">
        <v>258</v>
      </c>
      <c r="C39" s="308"/>
      <c r="D39" s="113">
        <v>4.9983056590986106</v>
      </c>
      <c r="E39" s="115">
        <v>295</v>
      </c>
      <c r="F39" s="114">
        <v>238</v>
      </c>
      <c r="G39" s="114">
        <v>279</v>
      </c>
      <c r="H39" s="114">
        <v>206</v>
      </c>
      <c r="I39" s="140">
        <v>247</v>
      </c>
      <c r="J39" s="115">
        <v>48</v>
      </c>
      <c r="K39" s="116">
        <v>19.4331983805668</v>
      </c>
    </row>
    <row r="40" spans="1:11" ht="14.1" customHeight="1" x14ac:dyDescent="0.2">
      <c r="A40" s="306" t="s">
        <v>259</v>
      </c>
      <c r="B40" s="307" t="s">
        <v>260</v>
      </c>
      <c r="C40" s="308"/>
      <c r="D40" s="113">
        <v>4.6594374788207391</v>
      </c>
      <c r="E40" s="115">
        <v>275</v>
      </c>
      <c r="F40" s="114">
        <v>220</v>
      </c>
      <c r="G40" s="114">
        <v>260</v>
      </c>
      <c r="H40" s="114">
        <v>193</v>
      </c>
      <c r="I40" s="140">
        <v>223</v>
      </c>
      <c r="J40" s="115">
        <v>52</v>
      </c>
      <c r="K40" s="116">
        <v>23.318385650224215</v>
      </c>
    </row>
    <row r="41" spans="1:11" ht="14.1" customHeight="1" x14ac:dyDescent="0.2">
      <c r="A41" s="306"/>
      <c r="B41" s="307" t="s">
        <v>261</v>
      </c>
      <c r="C41" s="308"/>
      <c r="D41" s="113">
        <v>3.9139274822094205</v>
      </c>
      <c r="E41" s="115">
        <v>231</v>
      </c>
      <c r="F41" s="114">
        <v>184</v>
      </c>
      <c r="G41" s="114">
        <v>206</v>
      </c>
      <c r="H41" s="114">
        <v>169</v>
      </c>
      <c r="I41" s="140">
        <v>179</v>
      </c>
      <c r="J41" s="115">
        <v>52</v>
      </c>
      <c r="K41" s="116">
        <v>29.050279329608937</v>
      </c>
    </row>
    <row r="42" spans="1:11" ht="14.1" customHeight="1" x14ac:dyDescent="0.2">
      <c r="A42" s="306">
        <v>52</v>
      </c>
      <c r="B42" s="307" t="s">
        <v>262</v>
      </c>
      <c r="C42" s="308"/>
      <c r="D42" s="113">
        <v>3.354794984750932</v>
      </c>
      <c r="E42" s="115">
        <v>198</v>
      </c>
      <c r="F42" s="114">
        <v>169</v>
      </c>
      <c r="G42" s="114">
        <v>184</v>
      </c>
      <c r="H42" s="114">
        <v>145</v>
      </c>
      <c r="I42" s="140">
        <v>204</v>
      </c>
      <c r="J42" s="115">
        <v>-6</v>
      </c>
      <c r="K42" s="116">
        <v>-2.9411764705882355</v>
      </c>
    </row>
    <row r="43" spans="1:11" ht="14.1" customHeight="1" x14ac:dyDescent="0.2">
      <c r="A43" s="306" t="s">
        <v>263</v>
      </c>
      <c r="B43" s="307" t="s">
        <v>264</v>
      </c>
      <c r="C43" s="308"/>
      <c r="D43" s="113">
        <v>2.6262283971535072</v>
      </c>
      <c r="E43" s="115">
        <v>155</v>
      </c>
      <c r="F43" s="114">
        <v>134</v>
      </c>
      <c r="G43" s="114">
        <v>147</v>
      </c>
      <c r="H43" s="114">
        <v>120</v>
      </c>
      <c r="I43" s="140">
        <v>170</v>
      </c>
      <c r="J43" s="115">
        <v>-15</v>
      </c>
      <c r="K43" s="116">
        <v>-8.8235294117647065</v>
      </c>
    </row>
    <row r="44" spans="1:11" ht="14.1" customHeight="1" x14ac:dyDescent="0.2">
      <c r="A44" s="306">
        <v>53</v>
      </c>
      <c r="B44" s="307" t="s">
        <v>265</v>
      </c>
      <c r="C44" s="308"/>
      <c r="D44" s="113">
        <v>0.91494408675025418</v>
      </c>
      <c r="E44" s="115">
        <v>54</v>
      </c>
      <c r="F44" s="114">
        <v>64</v>
      </c>
      <c r="G44" s="114">
        <v>94</v>
      </c>
      <c r="H44" s="114">
        <v>56</v>
      </c>
      <c r="I44" s="140">
        <v>75</v>
      </c>
      <c r="J44" s="115">
        <v>-21</v>
      </c>
      <c r="K44" s="116">
        <v>-28</v>
      </c>
    </row>
    <row r="45" spans="1:11" ht="14.1" customHeight="1" x14ac:dyDescent="0.2">
      <c r="A45" s="306" t="s">
        <v>266</v>
      </c>
      <c r="B45" s="307" t="s">
        <v>267</v>
      </c>
      <c r="C45" s="308"/>
      <c r="D45" s="113">
        <v>0.91494408675025418</v>
      </c>
      <c r="E45" s="115">
        <v>54</v>
      </c>
      <c r="F45" s="114">
        <v>61</v>
      </c>
      <c r="G45" s="114">
        <v>93</v>
      </c>
      <c r="H45" s="114">
        <v>55</v>
      </c>
      <c r="I45" s="140">
        <v>73</v>
      </c>
      <c r="J45" s="115">
        <v>-19</v>
      </c>
      <c r="K45" s="116">
        <v>-26.027397260273972</v>
      </c>
    </row>
    <row r="46" spans="1:11" ht="14.1" customHeight="1" x14ac:dyDescent="0.2">
      <c r="A46" s="306">
        <v>54</v>
      </c>
      <c r="B46" s="307" t="s">
        <v>268</v>
      </c>
      <c r="C46" s="308"/>
      <c r="D46" s="113">
        <v>7.1331751948492039</v>
      </c>
      <c r="E46" s="115">
        <v>421</v>
      </c>
      <c r="F46" s="114">
        <v>582</v>
      </c>
      <c r="G46" s="114">
        <v>419</v>
      </c>
      <c r="H46" s="114">
        <v>405</v>
      </c>
      <c r="I46" s="140">
        <v>454</v>
      </c>
      <c r="J46" s="115">
        <v>-33</v>
      </c>
      <c r="K46" s="116">
        <v>-7.2687224669603525</v>
      </c>
    </row>
    <row r="47" spans="1:11" ht="14.1" customHeight="1" x14ac:dyDescent="0.2">
      <c r="A47" s="306">
        <v>61</v>
      </c>
      <c r="B47" s="307" t="s">
        <v>269</v>
      </c>
      <c r="C47" s="308"/>
      <c r="D47" s="113">
        <v>1.677397492375466</v>
      </c>
      <c r="E47" s="115">
        <v>99</v>
      </c>
      <c r="F47" s="114">
        <v>44</v>
      </c>
      <c r="G47" s="114">
        <v>84</v>
      </c>
      <c r="H47" s="114">
        <v>98</v>
      </c>
      <c r="I47" s="140">
        <v>88</v>
      </c>
      <c r="J47" s="115">
        <v>11</v>
      </c>
      <c r="K47" s="116">
        <v>12.5</v>
      </c>
    </row>
    <row r="48" spans="1:11" ht="14.1" customHeight="1" x14ac:dyDescent="0.2">
      <c r="A48" s="306">
        <v>62</v>
      </c>
      <c r="B48" s="307" t="s">
        <v>270</v>
      </c>
      <c r="C48" s="308"/>
      <c r="D48" s="113">
        <v>13.131141985767536</v>
      </c>
      <c r="E48" s="115">
        <v>775</v>
      </c>
      <c r="F48" s="114">
        <v>586</v>
      </c>
      <c r="G48" s="114">
        <v>755</v>
      </c>
      <c r="H48" s="114">
        <v>583</v>
      </c>
      <c r="I48" s="140">
        <v>813</v>
      </c>
      <c r="J48" s="115">
        <v>-38</v>
      </c>
      <c r="K48" s="116">
        <v>-4.6740467404674044</v>
      </c>
    </row>
    <row r="49" spans="1:11" ht="14.1" customHeight="1" x14ac:dyDescent="0.2">
      <c r="A49" s="306">
        <v>63</v>
      </c>
      <c r="B49" s="307" t="s">
        <v>271</v>
      </c>
      <c r="C49" s="308"/>
      <c r="D49" s="113">
        <v>4.9644188410708239</v>
      </c>
      <c r="E49" s="115">
        <v>293</v>
      </c>
      <c r="F49" s="114">
        <v>293</v>
      </c>
      <c r="G49" s="114">
        <v>336</v>
      </c>
      <c r="H49" s="114">
        <v>242</v>
      </c>
      <c r="I49" s="140">
        <v>275</v>
      </c>
      <c r="J49" s="115">
        <v>18</v>
      </c>
      <c r="K49" s="116">
        <v>6.5454545454545459</v>
      </c>
    </row>
    <row r="50" spans="1:11" ht="14.1" customHeight="1" x14ac:dyDescent="0.2">
      <c r="A50" s="306" t="s">
        <v>272</v>
      </c>
      <c r="B50" s="307" t="s">
        <v>273</v>
      </c>
      <c r="C50" s="308"/>
      <c r="D50" s="113">
        <v>0.45747204337512709</v>
      </c>
      <c r="E50" s="115">
        <v>27</v>
      </c>
      <c r="F50" s="114">
        <v>22</v>
      </c>
      <c r="G50" s="114">
        <v>18</v>
      </c>
      <c r="H50" s="114">
        <v>18</v>
      </c>
      <c r="I50" s="140">
        <v>16</v>
      </c>
      <c r="J50" s="115">
        <v>11</v>
      </c>
      <c r="K50" s="116">
        <v>68.75</v>
      </c>
    </row>
    <row r="51" spans="1:11" ht="14.1" customHeight="1" x14ac:dyDescent="0.2">
      <c r="A51" s="306" t="s">
        <v>274</v>
      </c>
      <c r="B51" s="307" t="s">
        <v>275</v>
      </c>
      <c r="C51" s="308"/>
      <c r="D51" s="113">
        <v>3.9986445272788886</v>
      </c>
      <c r="E51" s="115">
        <v>236</v>
      </c>
      <c r="F51" s="114">
        <v>243</v>
      </c>
      <c r="G51" s="114">
        <v>275</v>
      </c>
      <c r="H51" s="114">
        <v>196</v>
      </c>
      <c r="I51" s="140">
        <v>219</v>
      </c>
      <c r="J51" s="115">
        <v>17</v>
      </c>
      <c r="K51" s="116">
        <v>7.762557077625571</v>
      </c>
    </row>
    <row r="52" spans="1:11" ht="14.1" customHeight="1" x14ac:dyDescent="0.2">
      <c r="A52" s="306">
        <v>71</v>
      </c>
      <c r="B52" s="307" t="s">
        <v>276</v>
      </c>
      <c r="C52" s="308"/>
      <c r="D52" s="113">
        <v>8.5055913249745849</v>
      </c>
      <c r="E52" s="115">
        <v>502</v>
      </c>
      <c r="F52" s="114">
        <v>517</v>
      </c>
      <c r="G52" s="114">
        <v>510</v>
      </c>
      <c r="H52" s="114">
        <v>415</v>
      </c>
      <c r="I52" s="140">
        <v>532</v>
      </c>
      <c r="J52" s="115">
        <v>-30</v>
      </c>
      <c r="K52" s="116">
        <v>-5.6390977443609023</v>
      </c>
    </row>
    <row r="53" spans="1:11" ht="14.1" customHeight="1" x14ac:dyDescent="0.2">
      <c r="A53" s="306" t="s">
        <v>277</v>
      </c>
      <c r="B53" s="307" t="s">
        <v>278</v>
      </c>
      <c r="C53" s="308"/>
      <c r="D53" s="113">
        <v>2.6262283971535072</v>
      </c>
      <c r="E53" s="115">
        <v>155</v>
      </c>
      <c r="F53" s="114">
        <v>100</v>
      </c>
      <c r="G53" s="114">
        <v>133</v>
      </c>
      <c r="H53" s="114">
        <v>99</v>
      </c>
      <c r="I53" s="140">
        <v>175</v>
      </c>
      <c r="J53" s="115">
        <v>-20</v>
      </c>
      <c r="K53" s="116">
        <v>-11.428571428571429</v>
      </c>
    </row>
    <row r="54" spans="1:11" ht="14.1" customHeight="1" x14ac:dyDescent="0.2">
      <c r="A54" s="306" t="s">
        <v>279</v>
      </c>
      <c r="B54" s="307" t="s">
        <v>280</v>
      </c>
      <c r="C54" s="308"/>
      <c r="D54" s="113">
        <v>5.3541172483903763</v>
      </c>
      <c r="E54" s="115">
        <v>316</v>
      </c>
      <c r="F54" s="114">
        <v>384</v>
      </c>
      <c r="G54" s="114">
        <v>318</v>
      </c>
      <c r="H54" s="114">
        <v>290</v>
      </c>
      <c r="I54" s="140">
        <v>309</v>
      </c>
      <c r="J54" s="115">
        <v>7</v>
      </c>
      <c r="K54" s="116">
        <v>2.2653721682847898</v>
      </c>
    </row>
    <row r="55" spans="1:11" ht="14.1" customHeight="1" x14ac:dyDescent="0.2">
      <c r="A55" s="306">
        <v>72</v>
      </c>
      <c r="B55" s="307" t="s">
        <v>281</v>
      </c>
      <c r="C55" s="308"/>
      <c r="D55" s="113">
        <v>1.2707556760420196</v>
      </c>
      <c r="E55" s="115">
        <v>75</v>
      </c>
      <c r="F55" s="114">
        <v>62</v>
      </c>
      <c r="G55" s="114">
        <v>73</v>
      </c>
      <c r="H55" s="114">
        <v>65</v>
      </c>
      <c r="I55" s="140">
        <v>100</v>
      </c>
      <c r="J55" s="115">
        <v>-25</v>
      </c>
      <c r="K55" s="116">
        <v>-25</v>
      </c>
    </row>
    <row r="56" spans="1:11" ht="14.1" customHeight="1" x14ac:dyDescent="0.2">
      <c r="A56" s="306" t="s">
        <v>282</v>
      </c>
      <c r="B56" s="307" t="s">
        <v>283</v>
      </c>
      <c r="C56" s="308"/>
      <c r="D56" s="113">
        <v>0.47441545238902066</v>
      </c>
      <c r="E56" s="115">
        <v>28</v>
      </c>
      <c r="F56" s="114">
        <v>15</v>
      </c>
      <c r="G56" s="114">
        <v>28</v>
      </c>
      <c r="H56" s="114">
        <v>19</v>
      </c>
      <c r="I56" s="140">
        <v>28</v>
      </c>
      <c r="J56" s="115">
        <v>0</v>
      </c>
      <c r="K56" s="116">
        <v>0</v>
      </c>
    </row>
    <row r="57" spans="1:11" ht="14.1" customHeight="1" x14ac:dyDescent="0.2">
      <c r="A57" s="306" t="s">
        <v>284</v>
      </c>
      <c r="B57" s="307" t="s">
        <v>285</v>
      </c>
      <c r="C57" s="308"/>
      <c r="D57" s="113">
        <v>0.50830227041680787</v>
      </c>
      <c r="E57" s="115">
        <v>30</v>
      </c>
      <c r="F57" s="114">
        <v>32</v>
      </c>
      <c r="G57" s="114">
        <v>32</v>
      </c>
      <c r="H57" s="114">
        <v>26</v>
      </c>
      <c r="I57" s="140">
        <v>44</v>
      </c>
      <c r="J57" s="115">
        <v>-14</v>
      </c>
      <c r="K57" s="116">
        <v>-31.818181818181817</v>
      </c>
    </row>
    <row r="58" spans="1:11" ht="14.1" customHeight="1" x14ac:dyDescent="0.2">
      <c r="A58" s="306">
        <v>73</v>
      </c>
      <c r="B58" s="307" t="s">
        <v>286</v>
      </c>
      <c r="C58" s="308"/>
      <c r="D58" s="113">
        <v>1.4063029481531684</v>
      </c>
      <c r="E58" s="115">
        <v>83</v>
      </c>
      <c r="F58" s="114">
        <v>74</v>
      </c>
      <c r="G58" s="114">
        <v>92</v>
      </c>
      <c r="H58" s="114">
        <v>79</v>
      </c>
      <c r="I58" s="140">
        <v>82</v>
      </c>
      <c r="J58" s="115">
        <v>1</v>
      </c>
      <c r="K58" s="116">
        <v>1.2195121951219512</v>
      </c>
    </row>
    <row r="59" spans="1:11" ht="14.1" customHeight="1" x14ac:dyDescent="0.2">
      <c r="A59" s="306" t="s">
        <v>287</v>
      </c>
      <c r="B59" s="307" t="s">
        <v>288</v>
      </c>
      <c r="C59" s="308"/>
      <c r="D59" s="113">
        <v>0.98271772280582859</v>
      </c>
      <c r="E59" s="115">
        <v>58</v>
      </c>
      <c r="F59" s="114">
        <v>55</v>
      </c>
      <c r="G59" s="114">
        <v>66</v>
      </c>
      <c r="H59" s="114">
        <v>59</v>
      </c>
      <c r="I59" s="140">
        <v>50</v>
      </c>
      <c r="J59" s="115">
        <v>8</v>
      </c>
      <c r="K59" s="116">
        <v>16</v>
      </c>
    </row>
    <row r="60" spans="1:11" ht="14.1" customHeight="1" x14ac:dyDescent="0.2">
      <c r="A60" s="306">
        <v>81</v>
      </c>
      <c r="B60" s="307" t="s">
        <v>289</v>
      </c>
      <c r="C60" s="308"/>
      <c r="D60" s="113">
        <v>6.4384954252795659</v>
      </c>
      <c r="E60" s="115">
        <v>380</v>
      </c>
      <c r="F60" s="114">
        <v>1640</v>
      </c>
      <c r="G60" s="114">
        <v>346</v>
      </c>
      <c r="H60" s="114">
        <v>314</v>
      </c>
      <c r="I60" s="140">
        <v>416</v>
      </c>
      <c r="J60" s="115">
        <v>-36</v>
      </c>
      <c r="K60" s="116">
        <v>-8.6538461538461533</v>
      </c>
    </row>
    <row r="61" spans="1:11" ht="14.1" customHeight="1" x14ac:dyDescent="0.2">
      <c r="A61" s="306" t="s">
        <v>290</v>
      </c>
      <c r="B61" s="307" t="s">
        <v>291</v>
      </c>
      <c r="C61" s="308"/>
      <c r="D61" s="113">
        <v>1.8807184005421891</v>
      </c>
      <c r="E61" s="115">
        <v>111</v>
      </c>
      <c r="F61" s="114">
        <v>139</v>
      </c>
      <c r="G61" s="114">
        <v>117</v>
      </c>
      <c r="H61" s="114">
        <v>89</v>
      </c>
      <c r="I61" s="140">
        <v>145</v>
      </c>
      <c r="J61" s="115">
        <v>-34</v>
      </c>
      <c r="K61" s="116">
        <v>-23.448275862068964</v>
      </c>
    </row>
    <row r="62" spans="1:11" ht="14.1" customHeight="1" x14ac:dyDescent="0.2">
      <c r="A62" s="306" t="s">
        <v>292</v>
      </c>
      <c r="B62" s="307" t="s">
        <v>293</v>
      </c>
      <c r="C62" s="308"/>
      <c r="D62" s="113">
        <v>2.5415113520840391</v>
      </c>
      <c r="E62" s="115">
        <v>150</v>
      </c>
      <c r="F62" s="114">
        <v>1059</v>
      </c>
      <c r="G62" s="114">
        <v>139</v>
      </c>
      <c r="H62" s="114">
        <v>131</v>
      </c>
      <c r="I62" s="140">
        <v>144</v>
      </c>
      <c r="J62" s="115">
        <v>6</v>
      </c>
      <c r="K62" s="116">
        <v>4.166666666666667</v>
      </c>
    </row>
    <row r="63" spans="1:11" ht="14.1" customHeight="1" x14ac:dyDescent="0.2">
      <c r="A63" s="306"/>
      <c r="B63" s="307" t="s">
        <v>294</v>
      </c>
      <c r="C63" s="308"/>
      <c r="D63" s="113">
        <v>2.219586580820061</v>
      </c>
      <c r="E63" s="115">
        <v>131</v>
      </c>
      <c r="F63" s="114">
        <v>976</v>
      </c>
      <c r="G63" s="114">
        <v>125</v>
      </c>
      <c r="H63" s="114">
        <v>112</v>
      </c>
      <c r="I63" s="140">
        <v>131</v>
      </c>
      <c r="J63" s="115">
        <v>0</v>
      </c>
      <c r="K63" s="116">
        <v>0</v>
      </c>
    </row>
    <row r="64" spans="1:11" ht="14.1" customHeight="1" x14ac:dyDescent="0.2">
      <c r="A64" s="306" t="s">
        <v>295</v>
      </c>
      <c r="B64" s="307" t="s">
        <v>296</v>
      </c>
      <c r="C64" s="308"/>
      <c r="D64" s="113">
        <v>0.99966113181972216</v>
      </c>
      <c r="E64" s="115">
        <v>59</v>
      </c>
      <c r="F64" s="114">
        <v>258</v>
      </c>
      <c r="G64" s="114">
        <v>42</v>
      </c>
      <c r="H64" s="114">
        <v>39</v>
      </c>
      <c r="I64" s="140">
        <v>74</v>
      </c>
      <c r="J64" s="115">
        <v>-15</v>
      </c>
      <c r="K64" s="116">
        <v>-20.27027027027027</v>
      </c>
    </row>
    <row r="65" spans="1:11" ht="14.1" customHeight="1" x14ac:dyDescent="0.2">
      <c r="A65" s="306" t="s">
        <v>297</v>
      </c>
      <c r="B65" s="307" t="s">
        <v>298</v>
      </c>
      <c r="C65" s="308"/>
      <c r="D65" s="113">
        <v>0.49135886140291429</v>
      </c>
      <c r="E65" s="115">
        <v>29</v>
      </c>
      <c r="F65" s="114">
        <v>117</v>
      </c>
      <c r="G65" s="114">
        <v>25</v>
      </c>
      <c r="H65" s="114">
        <v>18</v>
      </c>
      <c r="I65" s="140">
        <v>19</v>
      </c>
      <c r="J65" s="115">
        <v>10</v>
      </c>
      <c r="K65" s="116">
        <v>52.631578947368418</v>
      </c>
    </row>
    <row r="66" spans="1:11" ht="14.1" customHeight="1" x14ac:dyDescent="0.2">
      <c r="A66" s="306">
        <v>82</v>
      </c>
      <c r="B66" s="307" t="s">
        <v>299</v>
      </c>
      <c r="C66" s="308"/>
      <c r="D66" s="113">
        <v>4.1172483903761439</v>
      </c>
      <c r="E66" s="115">
        <v>243</v>
      </c>
      <c r="F66" s="114">
        <v>439</v>
      </c>
      <c r="G66" s="114">
        <v>177</v>
      </c>
      <c r="H66" s="114">
        <v>162</v>
      </c>
      <c r="I66" s="140">
        <v>194</v>
      </c>
      <c r="J66" s="115">
        <v>49</v>
      </c>
      <c r="K66" s="116">
        <v>25.257731958762886</v>
      </c>
    </row>
    <row r="67" spans="1:11" ht="14.1" customHeight="1" x14ac:dyDescent="0.2">
      <c r="A67" s="306" t="s">
        <v>300</v>
      </c>
      <c r="B67" s="307" t="s">
        <v>301</v>
      </c>
      <c r="C67" s="308"/>
      <c r="D67" s="113">
        <v>2.4059640799728905</v>
      </c>
      <c r="E67" s="115">
        <v>142</v>
      </c>
      <c r="F67" s="114">
        <v>368</v>
      </c>
      <c r="G67" s="114">
        <v>93</v>
      </c>
      <c r="H67" s="114">
        <v>112</v>
      </c>
      <c r="I67" s="140">
        <v>123</v>
      </c>
      <c r="J67" s="115">
        <v>19</v>
      </c>
      <c r="K67" s="116">
        <v>15.447154471544716</v>
      </c>
    </row>
    <row r="68" spans="1:11" ht="14.1" customHeight="1" x14ac:dyDescent="0.2">
      <c r="A68" s="306" t="s">
        <v>302</v>
      </c>
      <c r="B68" s="307" t="s">
        <v>303</v>
      </c>
      <c r="C68" s="308"/>
      <c r="D68" s="113">
        <v>1.1690952219586581</v>
      </c>
      <c r="E68" s="115">
        <v>69</v>
      </c>
      <c r="F68" s="114">
        <v>49</v>
      </c>
      <c r="G68" s="114">
        <v>58</v>
      </c>
      <c r="H68" s="114">
        <v>35</v>
      </c>
      <c r="I68" s="140">
        <v>53</v>
      </c>
      <c r="J68" s="115">
        <v>16</v>
      </c>
      <c r="K68" s="116">
        <v>30.188679245283019</v>
      </c>
    </row>
    <row r="69" spans="1:11" ht="14.1" customHeight="1" x14ac:dyDescent="0.2">
      <c r="A69" s="306">
        <v>83</v>
      </c>
      <c r="B69" s="307" t="s">
        <v>304</v>
      </c>
      <c r="C69" s="308"/>
      <c r="D69" s="113">
        <v>3.2192477126397829</v>
      </c>
      <c r="E69" s="115">
        <v>190</v>
      </c>
      <c r="F69" s="114">
        <v>272</v>
      </c>
      <c r="G69" s="114">
        <v>460</v>
      </c>
      <c r="H69" s="114">
        <v>170</v>
      </c>
      <c r="I69" s="140">
        <v>224</v>
      </c>
      <c r="J69" s="115">
        <v>-34</v>
      </c>
      <c r="K69" s="116">
        <v>-15.178571428571429</v>
      </c>
    </row>
    <row r="70" spans="1:11" ht="14.1" customHeight="1" x14ac:dyDescent="0.2">
      <c r="A70" s="306" t="s">
        <v>305</v>
      </c>
      <c r="B70" s="307" t="s">
        <v>306</v>
      </c>
      <c r="C70" s="308"/>
      <c r="D70" s="113">
        <v>2.0501524906811253</v>
      </c>
      <c r="E70" s="115">
        <v>121</v>
      </c>
      <c r="F70" s="114">
        <v>136</v>
      </c>
      <c r="G70" s="114">
        <v>359</v>
      </c>
      <c r="H70" s="114">
        <v>103</v>
      </c>
      <c r="I70" s="140">
        <v>143</v>
      </c>
      <c r="J70" s="115">
        <v>-22</v>
      </c>
      <c r="K70" s="116">
        <v>-15.384615384615385</v>
      </c>
    </row>
    <row r="71" spans="1:11" ht="14.1" customHeight="1" x14ac:dyDescent="0.2">
      <c r="A71" s="306"/>
      <c r="B71" s="307" t="s">
        <v>307</v>
      </c>
      <c r="C71" s="308"/>
      <c r="D71" s="113">
        <v>0.8302270416807862</v>
      </c>
      <c r="E71" s="115">
        <v>49</v>
      </c>
      <c r="F71" s="114">
        <v>50</v>
      </c>
      <c r="G71" s="114">
        <v>159</v>
      </c>
      <c r="H71" s="114">
        <v>47</v>
      </c>
      <c r="I71" s="140">
        <v>60</v>
      </c>
      <c r="J71" s="115">
        <v>-11</v>
      </c>
      <c r="K71" s="116">
        <v>-18.333333333333332</v>
      </c>
    </row>
    <row r="72" spans="1:11" ht="14.1" customHeight="1" x14ac:dyDescent="0.2">
      <c r="A72" s="306">
        <v>84</v>
      </c>
      <c r="B72" s="307" t="s">
        <v>308</v>
      </c>
      <c r="C72" s="308"/>
      <c r="D72" s="113">
        <v>1.1182649949169774</v>
      </c>
      <c r="E72" s="115">
        <v>66</v>
      </c>
      <c r="F72" s="114">
        <v>58</v>
      </c>
      <c r="G72" s="114">
        <v>83</v>
      </c>
      <c r="H72" s="114">
        <v>47</v>
      </c>
      <c r="I72" s="140">
        <v>64</v>
      </c>
      <c r="J72" s="115">
        <v>2</v>
      </c>
      <c r="K72" s="116">
        <v>3.125</v>
      </c>
    </row>
    <row r="73" spans="1:11" ht="14.1" customHeight="1" x14ac:dyDescent="0.2">
      <c r="A73" s="306" t="s">
        <v>309</v>
      </c>
      <c r="B73" s="307" t="s">
        <v>310</v>
      </c>
      <c r="C73" s="308"/>
      <c r="D73" s="113">
        <v>0.38969840731955269</v>
      </c>
      <c r="E73" s="115">
        <v>23</v>
      </c>
      <c r="F73" s="114">
        <v>23</v>
      </c>
      <c r="G73" s="114">
        <v>49</v>
      </c>
      <c r="H73" s="114">
        <v>22</v>
      </c>
      <c r="I73" s="140">
        <v>29</v>
      </c>
      <c r="J73" s="115">
        <v>-6</v>
      </c>
      <c r="K73" s="116">
        <v>-20.689655172413794</v>
      </c>
    </row>
    <row r="74" spans="1:11" ht="14.1" customHeight="1" x14ac:dyDescent="0.2">
      <c r="A74" s="306" t="s">
        <v>311</v>
      </c>
      <c r="B74" s="307" t="s">
        <v>312</v>
      </c>
      <c r="C74" s="308"/>
      <c r="D74" s="113">
        <v>0.22026431718061673</v>
      </c>
      <c r="E74" s="115">
        <v>13</v>
      </c>
      <c r="F74" s="114">
        <v>12</v>
      </c>
      <c r="G74" s="114">
        <v>13</v>
      </c>
      <c r="H74" s="114">
        <v>8</v>
      </c>
      <c r="I74" s="140">
        <v>14</v>
      </c>
      <c r="J74" s="115">
        <v>-1</v>
      </c>
      <c r="K74" s="116">
        <v>-7.1428571428571432</v>
      </c>
    </row>
    <row r="75" spans="1:11" ht="14.1" customHeight="1" x14ac:dyDescent="0.2">
      <c r="A75" s="306" t="s">
        <v>313</v>
      </c>
      <c r="B75" s="307" t="s">
        <v>314</v>
      </c>
      <c r="C75" s="308"/>
      <c r="D75" s="113">
        <v>0.10166045408336158</v>
      </c>
      <c r="E75" s="115">
        <v>6</v>
      </c>
      <c r="F75" s="114" t="s">
        <v>513</v>
      </c>
      <c r="G75" s="114">
        <v>4</v>
      </c>
      <c r="H75" s="114" t="s">
        <v>513</v>
      </c>
      <c r="I75" s="140" t="s">
        <v>513</v>
      </c>
      <c r="J75" s="115" t="s">
        <v>513</v>
      </c>
      <c r="K75" s="116" t="s">
        <v>513</v>
      </c>
    </row>
    <row r="76" spans="1:11" ht="14.1" customHeight="1" x14ac:dyDescent="0.2">
      <c r="A76" s="306">
        <v>91</v>
      </c>
      <c r="B76" s="307" t="s">
        <v>315</v>
      </c>
      <c r="C76" s="308"/>
      <c r="D76" s="113">
        <v>0.25415113520840393</v>
      </c>
      <c r="E76" s="115">
        <v>15</v>
      </c>
      <c r="F76" s="114">
        <v>18</v>
      </c>
      <c r="G76" s="114">
        <v>11</v>
      </c>
      <c r="H76" s="114">
        <v>10</v>
      </c>
      <c r="I76" s="140">
        <v>10</v>
      </c>
      <c r="J76" s="115">
        <v>5</v>
      </c>
      <c r="K76" s="116">
        <v>50</v>
      </c>
    </row>
    <row r="77" spans="1:11" ht="14.1" customHeight="1" x14ac:dyDescent="0.2">
      <c r="A77" s="306">
        <v>92</v>
      </c>
      <c r="B77" s="307" t="s">
        <v>316</v>
      </c>
      <c r="C77" s="308"/>
      <c r="D77" s="113">
        <v>1.8976618095560827</v>
      </c>
      <c r="E77" s="115">
        <v>112</v>
      </c>
      <c r="F77" s="114">
        <v>90</v>
      </c>
      <c r="G77" s="114">
        <v>101</v>
      </c>
      <c r="H77" s="114">
        <v>86</v>
      </c>
      <c r="I77" s="140">
        <v>111</v>
      </c>
      <c r="J77" s="115">
        <v>1</v>
      </c>
      <c r="K77" s="116">
        <v>0.90090090090090091</v>
      </c>
    </row>
    <row r="78" spans="1:11" ht="14.1" customHeight="1" x14ac:dyDescent="0.2">
      <c r="A78" s="306">
        <v>93</v>
      </c>
      <c r="B78" s="307" t="s">
        <v>317</v>
      </c>
      <c r="C78" s="308"/>
      <c r="D78" s="113">
        <v>0.32192477126397834</v>
      </c>
      <c r="E78" s="115">
        <v>19</v>
      </c>
      <c r="F78" s="114" t="s">
        <v>513</v>
      </c>
      <c r="G78" s="114">
        <v>14</v>
      </c>
      <c r="H78" s="114">
        <v>17</v>
      </c>
      <c r="I78" s="140">
        <v>15</v>
      </c>
      <c r="J78" s="115">
        <v>4</v>
      </c>
      <c r="K78" s="116">
        <v>26.666666666666668</v>
      </c>
    </row>
    <row r="79" spans="1:11" ht="14.1" customHeight="1" x14ac:dyDescent="0.2">
      <c r="A79" s="306">
        <v>94</v>
      </c>
      <c r="B79" s="307" t="s">
        <v>318</v>
      </c>
      <c r="C79" s="308"/>
      <c r="D79" s="113">
        <v>1.4232463571670619</v>
      </c>
      <c r="E79" s="115">
        <v>84</v>
      </c>
      <c r="F79" s="114">
        <v>37</v>
      </c>
      <c r="G79" s="114">
        <v>79</v>
      </c>
      <c r="H79" s="114">
        <v>40</v>
      </c>
      <c r="I79" s="140">
        <v>30</v>
      </c>
      <c r="J79" s="115">
        <v>54</v>
      </c>
      <c r="K79" s="116">
        <v>180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0.35581158929176548</v>
      </c>
      <c r="E81" s="143">
        <v>21</v>
      </c>
      <c r="F81" s="144">
        <v>38</v>
      </c>
      <c r="G81" s="144">
        <v>14</v>
      </c>
      <c r="H81" s="144">
        <v>12</v>
      </c>
      <c r="I81" s="145">
        <v>28</v>
      </c>
      <c r="J81" s="143">
        <v>-7</v>
      </c>
      <c r="K81" s="146">
        <v>-25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57152</v>
      </c>
      <c r="C10" s="114">
        <v>30111</v>
      </c>
      <c r="D10" s="114">
        <v>27041</v>
      </c>
      <c r="E10" s="114">
        <v>42405</v>
      </c>
      <c r="F10" s="114">
        <v>13853</v>
      </c>
      <c r="G10" s="114">
        <v>6768</v>
      </c>
      <c r="H10" s="114">
        <v>15987</v>
      </c>
      <c r="I10" s="115">
        <v>20517</v>
      </c>
      <c r="J10" s="114">
        <v>16007</v>
      </c>
      <c r="K10" s="114">
        <v>4510</v>
      </c>
      <c r="L10" s="423">
        <v>4293</v>
      </c>
      <c r="M10" s="424">
        <v>4633</v>
      </c>
    </row>
    <row r="11" spans="1:13" ht="11.1" customHeight="1" x14ac:dyDescent="0.2">
      <c r="A11" s="422" t="s">
        <v>387</v>
      </c>
      <c r="B11" s="115">
        <v>59184</v>
      </c>
      <c r="C11" s="114">
        <v>32226</v>
      </c>
      <c r="D11" s="114">
        <v>26958</v>
      </c>
      <c r="E11" s="114">
        <v>44363</v>
      </c>
      <c r="F11" s="114">
        <v>13948</v>
      </c>
      <c r="G11" s="114">
        <v>6623</v>
      </c>
      <c r="H11" s="114">
        <v>16818</v>
      </c>
      <c r="I11" s="115">
        <v>20704</v>
      </c>
      <c r="J11" s="114">
        <v>16119</v>
      </c>
      <c r="K11" s="114">
        <v>4585</v>
      </c>
      <c r="L11" s="423">
        <v>5700</v>
      </c>
      <c r="M11" s="424">
        <v>5776</v>
      </c>
    </row>
    <row r="12" spans="1:13" ht="11.1" customHeight="1" x14ac:dyDescent="0.2">
      <c r="A12" s="422" t="s">
        <v>388</v>
      </c>
      <c r="B12" s="115">
        <v>60361</v>
      </c>
      <c r="C12" s="114">
        <v>32957</v>
      </c>
      <c r="D12" s="114">
        <v>27404</v>
      </c>
      <c r="E12" s="114">
        <v>45425</v>
      </c>
      <c r="F12" s="114">
        <v>14015</v>
      </c>
      <c r="G12" s="114">
        <v>7533</v>
      </c>
      <c r="H12" s="114">
        <v>17010</v>
      </c>
      <c r="I12" s="115">
        <v>20630</v>
      </c>
      <c r="J12" s="114">
        <v>15935</v>
      </c>
      <c r="K12" s="114">
        <v>4695</v>
      </c>
      <c r="L12" s="423">
        <v>7099</v>
      </c>
      <c r="M12" s="424">
        <v>6209</v>
      </c>
    </row>
    <row r="13" spans="1:13" s="110" customFormat="1" ht="11.1" customHeight="1" x14ac:dyDescent="0.2">
      <c r="A13" s="422" t="s">
        <v>389</v>
      </c>
      <c r="B13" s="115">
        <v>60513</v>
      </c>
      <c r="C13" s="114">
        <v>32744</v>
      </c>
      <c r="D13" s="114">
        <v>27769</v>
      </c>
      <c r="E13" s="114">
        <v>45247</v>
      </c>
      <c r="F13" s="114">
        <v>14334</v>
      </c>
      <c r="G13" s="114">
        <v>7417</v>
      </c>
      <c r="H13" s="114">
        <v>17224</v>
      </c>
      <c r="I13" s="115">
        <v>20694</v>
      </c>
      <c r="J13" s="114">
        <v>16062</v>
      </c>
      <c r="K13" s="114">
        <v>4632</v>
      </c>
      <c r="L13" s="423">
        <v>4134</v>
      </c>
      <c r="M13" s="424">
        <v>4445</v>
      </c>
    </row>
    <row r="14" spans="1:13" ht="15" customHeight="1" x14ac:dyDescent="0.2">
      <c r="A14" s="422" t="s">
        <v>390</v>
      </c>
      <c r="B14" s="115">
        <v>60195</v>
      </c>
      <c r="C14" s="114">
        <v>32935</v>
      </c>
      <c r="D14" s="114">
        <v>27260</v>
      </c>
      <c r="E14" s="114">
        <v>44469</v>
      </c>
      <c r="F14" s="114">
        <v>14932</v>
      </c>
      <c r="G14" s="114">
        <v>7141</v>
      </c>
      <c r="H14" s="114">
        <v>17335</v>
      </c>
      <c r="I14" s="115">
        <v>20720</v>
      </c>
      <c r="J14" s="114">
        <v>16089</v>
      </c>
      <c r="K14" s="114">
        <v>4631</v>
      </c>
      <c r="L14" s="423">
        <v>4795</v>
      </c>
      <c r="M14" s="424">
        <v>5009</v>
      </c>
    </row>
    <row r="15" spans="1:13" ht="11.1" customHeight="1" x14ac:dyDescent="0.2">
      <c r="A15" s="422" t="s">
        <v>387</v>
      </c>
      <c r="B15" s="115">
        <v>60487</v>
      </c>
      <c r="C15" s="114">
        <v>33282</v>
      </c>
      <c r="D15" s="114">
        <v>27205</v>
      </c>
      <c r="E15" s="114">
        <v>44464</v>
      </c>
      <c r="F15" s="114">
        <v>15241</v>
      </c>
      <c r="G15" s="114">
        <v>6977</v>
      </c>
      <c r="H15" s="114">
        <v>17554</v>
      </c>
      <c r="I15" s="115">
        <v>21006</v>
      </c>
      <c r="J15" s="114">
        <v>16378</v>
      </c>
      <c r="K15" s="114">
        <v>4628</v>
      </c>
      <c r="L15" s="423">
        <v>4503</v>
      </c>
      <c r="M15" s="424">
        <v>4228</v>
      </c>
    </row>
    <row r="16" spans="1:13" ht="11.1" customHeight="1" x14ac:dyDescent="0.2">
      <c r="A16" s="422" t="s">
        <v>388</v>
      </c>
      <c r="B16" s="115">
        <v>61541</v>
      </c>
      <c r="C16" s="114">
        <v>33859</v>
      </c>
      <c r="D16" s="114">
        <v>27682</v>
      </c>
      <c r="E16" s="114">
        <v>45932</v>
      </c>
      <c r="F16" s="114">
        <v>15445</v>
      </c>
      <c r="G16" s="114">
        <v>7727</v>
      </c>
      <c r="H16" s="114">
        <v>17784</v>
      </c>
      <c r="I16" s="115">
        <v>20959</v>
      </c>
      <c r="J16" s="114">
        <v>16118</v>
      </c>
      <c r="K16" s="114">
        <v>4841</v>
      </c>
      <c r="L16" s="423">
        <v>6168</v>
      </c>
      <c r="M16" s="424">
        <v>5395</v>
      </c>
    </row>
    <row r="17" spans="1:13" s="110" customFormat="1" ht="11.1" customHeight="1" x14ac:dyDescent="0.2">
      <c r="A17" s="422" t="s">
        <v>389</v>
      </c>
      <c r="B17" s="115">
        <v>61619</v>
      </c>
      <c r="C17" s="114">
        <v>33750</v>
      </c>
      <c r="D17" s="114">
        <v>27869</v>
      </c>
      <c r="E17" s="114">
        <v>45755</v>
      </c>
      <c r="F17" s="114">
        <v>15800</v>
      </c>
      <c r="G17" s="114">
        <v>7596</v>
      </c>
      <c r="H17" s="114">
        <v>18029</v>
      </c>
      <c r="I17" s="115">
        <v>20938</v>
      </c>
      <c r="J17" s="114">
        <v>16080</v>
      </c>
      <c r="K17" s="114">
        <v>4858</v>
      </c>
      <c r="L17" s="423">
        <v>3954</v>
      </c>
      <c r="M17" s="424">
        <v>4166</v>
      </c>
    </row>
    <row r="18" spans="1:13" ht="15" customHeight="1" x14ac:dyDescent="0.2">
      <c r="A18" s="422" t="s">
        <v>391</v>
      </c>
      <c r="B18" s="115">
        <v>61525</v>
      </c>
      <c r="C18" s="114">
        <v>33595</v>
      </c>
      <c r="D18" s="114">
        <v>27930</v>
      </c>
      <c r="E18" s="114">
        <v>45311</v>
      </c>
      <c r="F18" s="114">
        <v>16046</v>
      </c>
      <c r="G18" s="114">
        <v>7324</v>
      </c>
      <c r="H18" s="114">
        <v>18231</v>
      </c>
      <c r="I18" s="115">
        <v>20341</v>
      </c>
      <c r="J18" s="114">
        <v>15632</v>
      </c>
      <c r="K18" s="114">
        <v>4709</v>
      </c>
      <c r="L18" s="423">
        <v>5013</v>
      </c>
      <c r="M18" s="424">
        <v>5231</v>
      </c>
    </row>
    <row r="19" spans="1:13" ht="11.1" customHeight="1" x14ac:dyDescent="0.2">
      <c r="A19" s="422" t="s">
        <v>387</v>
      </c>
      <c r="B19" s="115">
        <v>61471</v>
      </c>
      <c r="C19" s="114">
        <v>33614</v>
      </c>
      <c r="D19" s="114">
        <v>27857</v>
      </c>
      <c r="E19" s="114">
        <v>45069</v>
      </c>
      <c r="F19" s="114">
        <v>16237</v>
      </c>
      <c r="G19" s="114">
        <v>6964</v>
      </c>
      <c r="H19" s="114">
        <v>18414</v>
      </c>
      <c r="I19" s="115">
        <v>20410</v>
      </c>
      <c r="J19" s="114">
        <v>15668</v>
      </c>
      <c r="K19" s="114">
        <v>4742</v>
      </c>
      <c r="L19" s="423">
        <v>4467</v>
      </c>
      <c r="M19" s="424">
        <v>4694</v>
      </c>
    </row>
    <row r="20" spans="1:13" ht="11.1" customHeight="1" x14ac:dyDescent="0.2">
      <c r="A20" s="422" t="s">
        <v>388</v>
      </c>
      <c r="B20" s="115">
        <v>62949</v>
      </c>
      <c r="C20" s="114">
        <v>34531</v>
      </c>
      <c r="D20" s="114">
        <v>28418</v>
      </c>
      <c r="E20" s="114">
        <v>46353</v>
      </c>
      <c r="F20" s="114">
        <v>16538</v>
      </c>
      <c r="G20" s="114">
        <v>7819</v>
      </c>
      <c r="H20" s="114">
        <v>18694</v>
      </c>
      <c r="I20" s="115">
        <v>20503</v>
      </c>
      <c r="J20" s="114">
        <v>15528</v>
      </c>
      <c r="K20" s="114">
        <v>4975</v>
      </c>
      <c r="L20" s="423">
        <v>6219</v>
      </c>
      <c r="M20" s="424">
        <v>4937</v>
      </c>
    </row>
    <row r="21" spans="1:13" s="110" customFormat="1" ht="11.1" customHeight="1" x14ac:dyDescent="0.2">
      <c r="A21" s="422" t="s">
        <v>389</v>
      </c>
      <c r="B21" s="115">
        <v>62740</v>
      </c>
      <c r="C21" s="114">
        <v>34107</v>
      </c>
      <c r="D21" s="114">
        <v>28633</v>
      </c>
      <c r="E21" s="114">
        <v>45994</v>
      </c>
      <c r="F21" s="114">
        <v>16717</v>
      </c>
      <c r="G21" s="114">
        <v>7663</v>
      </c>
      <c r="H21" s="114">
        <v>18806</v>
      </c>
      <c r="I21" s="115">
        <v>20943</v>
      </c>
      <c r="J21" s="114">
        <v>15757</v>
      </c>
      <c r="K21" s="114">
        <v>5186</v>
      </c>
      <c r="L21" s="423">
        <v>4003</v>
      </c>
      <c r="M21" s="424">
        <v>4455</v>
      </c>
    </row>
    <row r="22" spans="1:13" ht="15" customHeight="1" x14ac:dyDescent="0.2">
      <c r="A22" s="422" t="s">
        <v>392</v>
      </c>
      <c r="B22" s="115">
        <v>61865</v>
      </c>
      <c r="C22" s="114">
        <v>33768</v>
      </c>
      <c r="D22" s="114">
        <v>28097</v>
      </c>
      <c r="E22" s="114">
        <v>45200</v>
      </c>
      <c r="F22" s="114">
        <v>16476</v>
      </c>
      <c r="G22" s="114">
        <v>7052</v>
      </c>
      <c r="H22" s="114">
        <v>18871</v>
      </c>
      <c r="I22" s="115">
        <v>20552</v>
      </c>
      <c r="J22" s="114">
        <v>15580</v>
      </c>
      <c r="K22" s="114">
        <v>4972</v>
      </c>
      <c r="L22" s="423">
        <v>4622</v>
      </c>
      <c r="M22" s="424">
        <v>5517</v>
      </c>
    </row>
    <row r="23" spans="1:13" ht="11.1" customHeight="1" x14ac:dyDescent="0.2">
      <c r="A23" s="422" t="s">
        <v>387</v>
      </c>
      <c r="B23" s="115">
        <v>61985</v>
      </c>
      <c r="C23" s="114">
        <v>33743</v>
      </c>
      <c r="D23" s="114">
        <v>28242</v>
      </c>
      <c r="E23" s="114">
        <v>45159</v>
      </c>
      <c r="F23" s="114">
        <v>16642</v>
      </c>
      <c r="G23" s="114">
        <v>6768</v>
      </c>
      <c r="H23" s="114">
        <v>19075</v>
      </c>
      <c r="I23" s="115">
        <v>20629</v>
      </c>
      <c r="J23" s="114">
        <v>15648</v>
      </c>
      <c r="K23" s="114">
        <v>4981</v>
      </c>
      <c r="L23" s="423">
        <v>4162</v>
      </c>
      <c r="M23" s="424">
        <v>4202</v>
      </c>
    </row>
    <row r="24" spans="1:13" ht="11.1" customHeight="1" x14ac:dyDescent="0.2">
      <c r="A24" s="422" t="s">
        <v>388</v>
      </c>
      <c r="B24" s="115">
        <v>62942</v>
      </c>
      <c r="C24" s="114">
        <v>34267</v>
      </c>
      <c r="D24" s="114">
        <v>28675</v>
      </c>
      <c r="E24" s="114">
        <v>45390</v>
      </c>
      <c r="F24" s="114">
        <v>16605</v>
      </c>
      <c r="G24" s="114">
        <v>7521</v>
      </c>
      <c r="H24" s="114">
        <v>19306</v>
      </c>
      <c r="I24" s="115">
        <v>20614</v>
      </c>
      <c r="J24" s="114">
        <v>15543</v>
      </c>
      <c r="K24" s="114">
        <v>5071</v>
      </c>
      <c r="L24" s="423">
        <v>6101</v>
      </c>
      <c r="M24" s="424">
        <v>5225</v>
      </c>
    </row>
    <row r="25" spans="1:13" s="110" customFormat="1" ht="11.1" customHeight="1" x14ac:dyDescent="0.2">
      <c r="A25" s="422" t="s">
        <v>389</v>
      </c>
      <c r="B25" s="115">
        <v>62636</v>
      </c>
      <c r="C25" s="114">
        <v>33871</v>
      </c>
      <c r="D25" s="114">
        <v>28765</v>
      </c>
      <c r="E25" s="114">
        <v>44870</v>
      </c>
      <c r="F25" s="114">
        <v>16822</v>
      </c>
      <c r="G25" s="114">
        <v>7340</v>
      </c>
      <c r="H25" s="114">
        <v>19446</v>
      </c>
      <c r="I25" s="115">
        <v>20509</v>
      </c>
      <c r="J25" s="114">
        <v>15554</v>
      </c>
      <c r="K25" s="114">
        <v>4955</v>
      </c>
      <c r="L25" s="423">
        <v>3783</v>
      </c>
      <c r="M25" s="424">
        <v>4166</v>
      </c>
    </row>
    <row r="26" spans="1:13" ht="15" customHeight="1" x14ac:dyDescent="0.2">
      <c r="A26" s="422" t="s">
        <v>393</v>
      </c>
      <c r="B26" s="115">
        <v>62101</v>
      </c>
      <c r="C26" s="114">
        <v>33527</v>
      </c>
      <c r="D26" s="114">
        <v>28574</v>
      </c>
      <c r="E26" s="114">
        <v>44476</v>
      </c>
      <c r="F26" s="114">
        <v>16684</v>
      </c>
      <c r="G26" s="114">
        <v>6890</v>
      </c>
      <c r="H26" s="114">
        <v>19634</v>
      </c>
      <c r="I26" s="115">
        <v>20135</v>
      </c>
      <c r="J26" s="114">
        <v>15329</v>
      </c>
      <c r="K26" s="114">
        <v>4806</v>
      </c>
      <c r="L26" s="423">
        <v>5193</v>
      </c>
      <c r="M26" s="424">
        <v>5696</v>
      </c>
    </row>
    <row r="27" spans="1:13" ht="11.1" customHeight="1" x14ac:dyDescent="0.2">
      <c r="A27" s="422" t="s">
        <v>387</v>
      </c>
      <c r="B27" s="115">
        <v>62677</v>
      </c>
      <c r="C27" s="114">
        <v>34189</v>
      </c>
      <c r="D27" s="114">
        <v>28488</v>
      </c>
      <c r="E27" s="114">
        <v>44804</v>
      </c>
      <c r="F27" s="114">
        <v>16954</v>
      </c>
      <c r="G27" s="114">
        <v>6584</v>
      </c>
      <c r="H27" s="114">
        <v>20135</v>
      </c>
      <c r="I27" s="115">
        <v>20085</v>
      </c>
      <c r="J27" s="114">
        <v>15294</v>
      </c>
      <c r="K27" s="114">
        <v>4791</v>
      </c>
      <c r="L27" s="423">
        <v>4184</v>
      </c>
      <c r="M27" s="424">
        <v>4153</v>
      </c>
    </row>
    <row r="28" spans="1:13" ht="11.1" customHeight="1" x14ac:dyDescent="0.2">
      <c r="A28" s="422" t="s">
        <v>388</v>
      </c>
      <c r="B28" s="115">
        <v>63649</v>
      </c>
      <c r="C28" s="114">
        <v>34605</v>
      </c>
      <c r="D28" s="114">
        <v>29044</v>
      </c>
      <c r="E28" s="114">
        <v>46269</v>
      </c>
      <c r="F28" s="114">
        <v>17302</v>
      </c>
      <c r="G28" s="114">
        <v>7366</v>
      </c>
      <c r="H28" s="114">
        <v>20279</v>
      </c>
      <c r="I28" s="115">
        <v>20257</v>
      </c>
      <c r="J28" s="114">
        <v>15187</v>
      </c>
      <c r="K28" s="114">
        <v>5070</v>
      </c>
      <c r="L28" s="423">
        <v>5815</v>
      </c>
      <c r="M28" s="424">
        <v>4995</v>
      </c>
    </row>
    <row r="29" spans="1:13" s="110" customFormat="1" ht="11.1" customHeight="1" x14ac:dyDescent="0.2">
      <c r="A29" s="422" t="s">
        <v>389</v>
      </c>
      <c r="B29" s="115">
        <v>63326</v>
      </c>
      <c r="C29" s="114">
        <v>33970</v>
      </c>
      <c r="D29" s="114">
        <v>29356</v>
      </c>
      <c r="E29" s="114">
        <v>45651</v>
      </c>
      <c r="F29" s="114">
        <v>17644</v>
      </c>
      <c r="G29" s="114">
        <v>7154</v>
      </c>
      <c r="H29" s="114">
        <v>20400</v>
      </c>
      <c r="I29" s="115">
        <v>20419</v>
      </c>
      <c r="J29" s="114">
        <v>15340</v>
      </c>
      <c r="K29" s="114">
        <v>5079</v>
      </c>
      <c r="L29" s="423">
        <v>3874</v>
      </c>
      <c r="M29" s="424">
        <v>4250</v>
      </c>
    </row>
    <row r="30" spans="1:13" ht="15" customHeight="1" x14ac:dyDescent="0.2">
      <c r="A30" s="422" t="s">
        <v>394</v>
      </c>
      <c r="B30" s="115">
        <v>63259</v>
      </c>
      <c r="C30" s="114">
        <v>33774</v>
      </c>
      <c r="D30" s="114">
        <v>29485</v>
      </c>
      <c r="E30" s="114">
        <v>45258</v>
      </c>
      <c r="F30" s="114">
        <v>17980</v>
      </c>
      <c r="G30" s="114">
        <v>6788</v>
      </c>
      <c r="H30" s="114">
        <v>20650</v>
      </c>
      <c r="I30" s="115">
        <v>19982</v>
      </c>
      <c r="J30" s="114">
        <v>14945</v>
      </c>
      <c r="K30" s="114">
        <v>5037</v>
      </c>
      <c r="L30" s="423">
        <v>5653</v>
      </c>
      <c r="M30" s="424">
        <v>5578</v>
      </c>
    </row>
    <row r="31" spans="1:13" ht="11.1" customHeight="1" x14ac:dyDescent="0.2">
      <c r="A31" s="422" t="s">
        <v>387</v>
      </c>
      <c r="B31" s="115">
        <v>63684</v>
      </c>
      <c r="C31" s="114">
        <v>34227</v>
      </c>
      <c r="D31" s="114">
        <v>29457</v>
      </c>
      <c r="E31" s="114">
        <v>45519</v>
      </c>
      <c r="F31" s="114">
        <v>18149</v>
      </c>
      <c r="G31" s="114">
        <v>6523</v>
      </c>
      <c r="H31" s="114">
        <v>20922</v>
      </c>
      <c r="I31" s="115">
        <v>20061</v>
      </c>
      <c r="J31" s="114">
        <v>15036</v>
      </c>
      <c r="K31" s="114">
        <v>5025</v>
      </c>
      <c r="L31" s="423">
        <v>4382</v>
      </c>
      <c r="M31" s="424">
        <v>4360</v>
      </c>
    </row>
    <row r="32" spans="1:13" ht="11.1" customHeight="1" x14ac:dyDescent="0.2">
      <c r="A32" s="422" t="s">
        <v>388</v>
      </c>
      <c r="B32" s="115">
        <v>64710</v>
      </c>
      <c r="C32" s="114">
        <v>34708</v>
      </c>
      <c r="D32" s="114">
        <v>30002</v>
      </c>
      <c r="E32" s="114">
        <v>46219</v>
      </c>
      <c r="F32" s="114">
        <v>18480</v>
      </c>
      <c r="G32" s="114">
        <v>7238</v>
      </c>
      <c r="H32" s="114">
        <v>21115</v>
      </c>
      <c r="I32" s="115">
        <v>20226</v>
      </c>
      <c r="J32" s="114">
        <v>14881</v>
      </c>
      <c r="K32" s="114">
        <v>5345</v>
      </c>
      <c r="L32" s="423">
        <v>6208</v>
      </c>
      <c r="M32" s="424">
        <v>5234</v>
      </c>
    </row>
    <row r="33" spans="1:13" s="110" customFormat="1" ht="11.1" customHeight="1" x14ac:dyDescent="0.2">
      <c r="A33" s="422" t="s">
        <v>389</v>
      </c>
      <c r="B33" s="115">
        <v>64666</v>
      </c>
      <c r="C33" s="114">
        <v>34435</v>
      </c>
      <c r="D33" s="114">
        <v>30231</v>
      </c>
      <c r="E33" s="114">
        <v>45931</v>
      </c>
      <c r="F33" s="114">
        <v>18725</v>
      </c>
      <c r="G33" s="114">
        <v>7081</v>
      </c>
      <c r="H33" s="114">
        <v>21248</v>
      </c>
      <c r="I33" s="115">
        <v>20392</v>
      </c>
      <c r="J33" s="114">
        <v>15018</v>
      </c>
      <c r="K33" s="114">
        <v>5374</v>
      </c>
      <c r="L33" s="423">
        <v>4393</v>
      </c>
      <c r="M33" s="424">
        <v>4494</v>
      </c>
    </row>
    <row r="34" spans="1:13" ht="15" customHeight="1" x14ac:dyDescent="0.2">
      <c r="A34" s="422" t="s">
        <v>395</v>
      </c>
      <c r="B34" s="115">
        <v>64034</v>
      </c>
      <c r="C34" s="114">
        <v>34085</v>
      </c>
      <c r="D34" s="114">
        <v>29949</v>
      </c>
      <c r="E34" s="114">
        <v>45282</v>
      </c>
      <c r="F34" s="114">
        <v>18748</v>
      </c>
      <c r="G34" s="114">
        <v>6637</v>
      </c>
      <c r="H34" s="114">
        <v>21297</v>
      </c>
      <c r="I34" s="115">
        <v>19941</v>
      </c>
      <c r="J34" s="114">
        <v>14682</v>
      </c>
      <c r="K34" s="114">
        <v>5259</v>
      </c>
      <c r="L34" s="423">
        <v>5417</v>
      </c>
      <c r="M34" s="424">
        <v>5918</v>
      </c>
    </row>
    <row r="35" spans="1:13" ht="11.1" customHeight="1" x14ac:dyDescent="0.2">
      <c r="A35" s="422" t="s">
        <v>387</v>
      </c>
      <c r="B35" s="115">
        <v>63973</v>
      </c>
      <c r="C35" s="114">
        <v>34162</v>
      </c>
      <c r="D35" s="114">
        <v>29811</v>
      </c>
      <c r="E35" s="114">
        <v>44979</v>
      </c>
      <c r="F35" s="114">
        <v>18991</v>
      </c>
      <c r="G35" s="114">
        <v>6314</v>
      </c>
      <c r="H35" s="114">
        <v>21463</v>
      </c>
      <c r="I35" s="115">
        <v>19968</v>
      </c>
      <c r="J35" s="114">
        <v>14601</v>
      </c>
      <c r="K35" s="114">
        <v>5367</v>
      </c>
      <c r="L35" s="423">
        <v>4687</v>
      </c>
      <c r="M35" s="424">
        <v>4734</v>
      </c>
    </row>
    <row r="36" spans="1:13" ht="11.1" customHeight="1" x14ac:dyDescent="0.2">
      <c r="A36" s="422" t="s">
        <v>388</v>
      </c>
      <c r="B36" s="115">
        <v>64995</v>
      </c>
      <c r="C36" s="114">
        <v>34548</v>
      </c>
      <c r="D36" s="114">
        <v>30447</v>
      </c>
      <c r="E36" s="114">
        <v>45647</v>
      </c>
      <c r="F36" s="114">
        <v>19347</v>
      </c>
      <c r="G36" s="114">
        <v>6973</v>
      </c>
      <c r="H36" s="114">
        <v>21639</v>
      </c>
      <c r="I36" s="115">
        <v>19937</v>
      </c>
      <c r="J36" s="114">
        <v>14376</v>
      </c>
      <c r="K36" s="114">
        <v>5561</v>
      </c>
      <c r="L36" s="423">
        <v>7307</v>
      </c>
      <c r="M36" s="424">
        <v>6439</v>
      </c>
    </row>
    <row r="37" spans="1:13" s="110" customFormat="1" ht="11.1" customHeight="1" x14ac:dyDescent="0.2">
      <c r="A37" s="422" t="s">
        <v>389</v>
      </c>
      <c r="B37" s="115">
        <v>64835</v>
      </c>
      <c r="C37" s="114">
        <v>34197</v>
      </c>
      <c r="D37" s="114">
        <v>30638</v>
      </c>
      <c r="E37" s="114">
        <v>45199</v>
      </c>
      <c r="F37" s="114">
        <v>19636</v>
      </c>
      <c r="G37" s="114">
        <v>6872</v>
      </c>
      <c r="H37" s="114">
        <v>21798</v>
      </c>
      <c r="I37" s="115">
        <v>19979</v>
      </c>
      <c r="J37" s="114">
        <v>14417</v>
      </c>
      <c r="K37" s="114">
        <v>5562</v>
      </c>
      <c r="L37" s="423">
        <v>4414</v>
      </c>
      <c r="M37" s="424">
        <v>4713</v>
      </c>
    </row>
    <row r="38" spans="1:13" ht="15" customHeight="1" x14ac:dyDescent="0.2">
      <c r="A38" s="425" t="s">
        <v>396</v>
      </c>
      <c r="B38" s="115">
        <v>64472</v>
      </c>
      <c r="C38" s="114">
        <v>33994</v>
      </c>
      <c r="D38" s="114">
        <v>30478</v>
      </c>
      <c r="E38" s="114">
        <v>44767</v>
      </c>
      <c r="F38" s="114">
        <v>19705</v>
      </c>
      <c r="G38" s="114">
        <v>6562</v>
      </c>
      <c r="H38" s="114">
        <v>21818</v>
      </c>
      <c r="I38" s="115">
        <v>19527</v>
      </c>
      <c r="J38" s="114">
        <v>14068</v>
      </c>
      <c r="K38" s="114">
        <v>5459</v>
      </c>
      <c r="L38" s="423">
        <v>4844</v>
      </c>
      <c r="M38" s="424">
        <v>5327</v>
      </c>
    </row>
    <row r="39" spans="1:13" ht="11.1" customHeight="1" x14ac:dyDescent="0.2">
      <c r="A39" s="422" t="s">
        <v>387</v>
      </c>
      <c r="B39" s="115">
        <v>64336</v>
      </c>
      <c r="C39" s="114">
        <v>33907</v>
      </c>
      <c r="D39" s="114">
        <v>30429</v>
      </c>
      <c r="E39" s="114">
        <v>44548</v>
      </c>
      <c r="F39" s="114">
        <v>19788</v>
      </c>
      <c r="G39" s="114">
        <v>6312</v>
      </c>
      <c r="H39" s="114">
        <v>21978</v>
      </c>
      <c r="I39" s="115">
        <v>19453</v>
      </c>
      <c r="J39" s="114">
        <v>13969</v>
      </c>
      <c r="K39" s="114">
        <v>5484</v>
      </c>
      <c r="L39" s="423">
        <v>4549</v>
      </c>
      <c r="M39" s="424">
        <v>4619</v>
      </c>
    </row>
    <row r="40" spans="1:13" ht="11.1" customHeight="1" x14ac:dyDescent="0.2">
      <c r="A40" s="425" t="s">
        <v>388</v>
      </c>
      <c r="B40" s="115">
        <v>65738</v>
      </c>
      <c r="C40" s="114">
        <v>34627</v>
      </c>
      <c r="D40" s="114">
        <v>31111</v>
      </c>
      <c r="E40" s="114">
        <v>45611</v>
      </c>
      <c r="F40" s="114">
        <v>20127</v>
      </c>
      <c r="G40" s="114">
        <v>6979</v>
      </c>
      <c r="H40" s="114">
        <v>22295</v>
      </c>
      <c r="I40" s="115">
        <v>20482</v>
      </c>
      <c r="J40" s="114">
        <v>14586</v>
      </c>
      <c r="K40" s="114">
        <v>5896</v>
      </c>
      <c r="L40" s="423">
        <v>7026</v>
      </c>
      <c r="M40" s="424">
        <v>5900</v>
      </c>
    </row>
    <row r="41" spans="1:13" s="110" customFormat="1" ht="11.1" customHeight="1" x14ac:dyDescent="0.2">
      <c r="A41" s="422" t="s">
        <v>389</v>
      </c>
      <c r="B41" s="115">
        <v>65614</v>
      </c>
      <c r="C41" s="114">
        <v>34390</v>
      </c>
      <c r="D41" s="114">
        <v>31224</v>
      </c>
      <c r="E41" s="114">
        <v>45200</v>
      </c>
      <c r="F41" s="114">
        <v>20414</v>
      </c>
      <c r="G41" s="114">
        <v>6918</v>
      </c>
      <c r="H41" s="114">
        <v>22416</v>
      </c>
      <c r="I41" s="115">
        <v>20667</v>
      </c>
      <c r="J41" s="114">
        <v>14687</v>
      </c>
      <c r="K41" s="114">
        <v>5980</v>
      </c>
      <c r="L41" s="423">
        <v>4687</v>
      </c>
      <c r="M41" s="424">
        <v>4877</v>
      </c>
    </row>
    <row r="42" spans="1:13" ht="15" customHeight="1" x14ac:dyDescent="0.2">
      <c r="A42" s="422" t="s">
        <v>397</v>
      </c>
      <c r="B42" s="115">
        <v>65356</v>
      </c>
      <c r="C42" s="114">
        <v>34295</v>
      </c>
      <c r="D42" s="114">
        <v>31061</v>
      </c>
      <c r="E42" s="114">
        <v>44928</v>
      </c>
      <c r="F42" s="114">
        <v>20428</v>
      </c>
      <c r="G42" s="114">
        <v>6564</v>
      </c>
      <c r="H42" s="114">
        <v>22624</v>
      </c>
      <c r="I42" s="115">
        <v>20454</v>
      </c>
      <c r="J42" s="114">
        <v>14518</v>
      </c>
      <c r="K42" s="114">
        <v>5936</v>
      </c>
      <c r="L42" s="423">
        <v>5854</v>
      </c>
      <c r="M42" s="424">
        <v>6207</v>
      </c>
    </row>
    <row r="43" spans="1:13" ht="11.1" customHeight="1" x14ac:dyDescent="0.2">
      <c r="A43" s="422" t="s">
        <v>387</v>
      </c>
      <c r="B43" s="115">
        <v>65660</v>
      </c>
      <c r="C43" s="114">
        <v>34633</v>
      </c>
      <c r="D43" s="114">
        <v>31027</v>
      </c>
      <c r="E43" s="114">
        <v>45015</v>
      </c>
      <c r="F43" s="114">
        <v>20645</v>
      </c>
      <c r="G43" s="114">
        <v>6390</v>
      </c>
      <c r="H43" s="114">
        <v>22812</v>
      </c>
      <c r="I43" s="115">
        <v>20666</v>
      </c>
      <c r="J43" s="114">
        <v>14647</v>
      </c>
      <c r="K43" s="114">
        <v>6019</v>
      </c>
      <c r="L43" s="423">
        <v>4923</v>
      </c>
      <c r="M43" s="424">
        <v>4779</v>
      </c>
    </row>
    <row r="44" spans="1:13" ht="11.1" customHeight="1" x14ac:dyDescent="0.2">
      <c r="A44" s="422" t="s">
        <v>388</v>
      </c>
      <c r="B44" s="115">
        <v>66991</v>
      </c>
      <c r="C44" s="114">
        <v>35418</v>
      </c>
      <c r="D44" s="114">
        <v>31573</v>
      </c>
      <c r="E44" s="114">
        <v>46124</v>
      </c>
      <c r="F44" s="114">
        <v>20867</v>
      </c>
      <c r="G44" s="114">
        <v>7089</v>
      </c>
      <c r="H44" s="114">
        <v>23008</v>
      </c>
      <c r="I44" s="115">
        <v>20620</v>
      </c>
      <c r="J44" s="114">
        <v>14404</v>
      </c>
      <c r="K44" s="114">
        <v>6216</v>
      </c>
      <c r="L44" s="423">
        <v>7275</v>
      </c>
      <c r="M44" s="424">
        <v>6133</v>
      </c>
    </row>
    <row r="45" spans="1:13" s="110" customFormat="1" ht="11.1" customHeight="1" x14ac:dyDescent="0.2">
      <c r="A45" s="422" t="s">
        <v>389</v>
      </c>
      <c r="B45" s="115">
        <v>66555</v>
      </c>
      <c r="C45" s="114">
        <v>35124</v>
      </c>
      <c r="D45" s="114">
        <v>31431</v>
      </c>
      <c r="E45" s="114">
        <v>45686</v>
      </c>
      <c r="F45" s="114">
        <v>20869</v>
      </c>
      <c r="G45" s="114">
        <v>7018</v>
      </c>
      <c r="H45" s="114">
        <v>22953</v>
      </c>
      <c r="I45" s="115">
        <v>20779</v>
      </c>
      <c r="J45" s="114">
        <v>14506</v>
      </c>
      <c r="K45" s="114">
        <v>6273</v>
      </c>
      <c r="L45" s="423">
        <v>4548</v>
      </c>
      <c r="M45" s="424">
        <v>4860</v>
      </c>
    </row>
    <row r="46" spans="1:13" ht="15" customHeight="1" x14ac:dyDescent="0.2">
      <c r="A46" s="422" t="s">
        <v>398</v>
      </c>
      <c r="B46" s="115">
        <v>66238</v>
      </c>
      <c r="C46" s="114">
        <v>35119</v>
      </c>
      <c r="D46" s="114">
        <v>31119</v>
      </c>
      <c r="E46" s="114">
        <v>45483</v>
      </c>
      <c r="F46" s="114">
        <v>20755</v>
      </c>
      <c r="G46" s="114">
        <v>6757</v>
      </c>
      <c r="H46" s="114">
        <v>22966</v>
      </c>
      <c r="I46" s="115">
        <v>20696</v>
      </c>
      <c r="J46" s="114">
        <v>14376</v>
      </c>
      <c r="K46" s="114">
        <v>6320</v>
      </c>
      <c r="L46" s="423">
        <v>5514</v>
      </c>
      <c r="M46" s="424">
        <v>5798</v>
      </c>
    </row>
    <row r="47" spans="1:13" ht="11.1" customHeight="1" x14ac:dyDescent="0.2">
      <c r="A47" s="422" t="s">
        <v>387</v>
      </c>
      <c r="B47" s="115">
        <v>66327</v>
      </c>
      <c r="C47" s="114">
        <v>35254</v>
      </c>
      <c r="D47" s="114">
        <v>31073</v>
      </c>
      <c r="E47" s="114">
        <v>45357</v>
      </c>
      <c r="F47" s="114">
        <v>20970</v>
      </c>
      <c r="G47" s="114">
        <v>6562</v>
      </c>
      <c r="H47" s="114">
        <v>23140</v>
      </c>
      <c r="I47" s="115">
        <v>19475</v>
      </c>
      <c r="J47" s="114">
        <v>13425</v>
      </c>
      <c r="K47" s="114">
        <v>6050</v>
      </c>
      <c r="L47" s="423">
        <v>4777</v>
      </c>
      <c r="M47" s="424">
        <v>4683</v>
      </c>
    </row>
    <row r="48" spans="1:13" ht="11.1" customHeight="1" x14ac:dyDescent="0.2">
      <c r="A48" s="422" t="s">
        <v>388</v>
      </c>
      <c r="B48" s="115">
        <v>67579</v>
      </c>
      <c r="C48" s="114">
        <v>36079</v>
      </c>
      <c r="D48" s="114">
        <v>31500</v>
      </c>
      <c r="E48" s="114">
        <v>46480</v>
      </c>
      <c r="F48" s="114">
        <v>21099</v>
      </c>
      <c r="G48" s="114">
        <v>7193</v>
      </c>
      <c r="H48" s="114">
        <v>23348</v>
      </c>
      <c r="I48" s="115">
        <v>19260</v>
      </c>
      <c r="J48" s="114">
        <v>12992</v>
      </c>
      <c r="K48" s="114">
        <v>6268</v>
      </c>
      <c r="L48" s="423">
        <v>7148</v>
      </c>
      <c r="M48" s="424">
        <v>6001</v>
      </c>
    </row>
    <row r="49" spans="1:17" s="110" customFormat="1" ht="11.1" customHeight="1" x14ac:dyDescent="0.2">
      <c r="A49" s="422" t="s">
        <v>389</v>
      </c>
      <c r="B49" s="115">
        <v>67678</v>
      </c>
      <c r="C49" s="114">
        <v>36029</v>
      </c>
      <c r="D49" s="114">
        <v>31649</v>
      </c>
      <c r="E49" s="114">
        <v>46372</v>
      </c>
      <c r="F49" s="114">
        <v>21306</v>
      </c>
      <c r="G49" s="114">
        <v>7163</v>
      </c>
      <c r="H49" s="114">
        <v>23442</v>
      </c>
      <c r="I49" s="115">
        <v>19523</v>
      </c>
      <c r="J49" s="114">
        <v>13168</v>
      </c>
      <c r="K49" s="114">
        <v>6355</v>
      </c>
      <c r="L49" s="423">
        <v>6682</v>
      </c>
      <c r="M49" s="424">
        <v>6817</v>
      </c>
    </row>
    <row r="50" spans="1:17" ht="15" customHeight="1" x14ac:dyDescent="0.2">
      <c r="A50" s="422" t="s">
        <v>399</v>
      </c>
      <c r="B50" s="143">
        <v>67111</v>
      </c>
      <c r="C50" s="144">
        <v>35765</v>
      </c>
      <c r="D50" s="144">
        <v>31346</v>
      </c>
      <c r="E50" s="144">
        <v>45914</v>
      </c>
      <c r="F50" s="144">
        <v>21197</v>
      </c>
      <c r="G50" s="144">
        <v>6784</v>
      </c>
      <c r="H50" s="144">
        <v>23429</v>
      </c>
      <c r="I50" s="143">
        <v>18711</v>
      </c>
      <c r="J50" s="144">
        <v>12609</v>
      </c>
      <c r="K50" s="144">
        <v>6102</v>
      </c>
      <c r="L50" s="426">
        <v>5285</v>
      </c>
      <c r="M50" s="427">
        <v>5902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1.317974576527069</v>
      </c>
      <c r="C6" s="480">
        <f>'Tabelle 3.3'!J11</f>
        <v>-9.5912253575570166</v>
      </c>
      <c r="D6" s="481">
        <f t="shared" ref="D6:E9" si="0">IF(OR(AND(B6&gt;=-50,B6&lt;=50),ISNUMBER(B6)=FALSE),B6,"")</f>
        <v>1.317974576527069</v>
      </c>
      <c r="E6" s="481">
        <f t="shared" si="0"/>
        <v>-9.5912253575570166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1.317974576527069</v>
      </c>
      <c r="C14" s="480">
        <f>'Tabelle 3.3'!J11</f>
        <v>-9.5912253575570166</v>
      </c>
      <c r="D14" s="481">
        <f>IF(OR(AND(B14&gt;=-50,B14&lt;=50),ISNUMBER(B14)=FALSE),B14,"")</f>
        <v>1.317974576527069</v>
      </c>
      <c r="E14" s="481">
        <f>IF(OR(AND(C14&gt;=-50,C14&lt;=50),ISNUMBER(C14)=FALSE),C14,"")</f>
        <v>-9.5912253575570166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42.857142857142854</v>
      </c>
      <c r="C15" s="480">
        <f>'Tabelle 3.3'!J12</f>
        <v>0</v>
      </c>
      <c r="D15" s="481">
        <f t="shared" ref="D15:E45" si="3">IF(OR(AND(B15&gt;=-50,B15&lt;=50),ISNUMBER(B15)=FALSE),B15,"")</f>
        <v>42.857142857142854</v>
      </c>
      <c r="E15" s="481">
        <f t="shared" si="3"/>
        <v>0</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0.22816166883963493</v>
      </c>
      <c r="C16" s="480">
        <f>'Tabelle 3.3'!J13</f>
        <v>5.2631578947368425</v>
      </c>
      <c r="D16" s="481">
        <f t="shared" si="3"/>
        <v>0.22816166883963493</v>
      </c>
      <c r="E16" s="481">
        <f t="shared" si="3"/>
        <v>5.2631578947368425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-1.1870903919871398</v>
      </c>
      <c r="C17" s="480">
        <f>'Tabelle 3.3'!J14</f>
        <v>6.4465408805031448</v>
      </c>
      <c r="D17" s="481">
        <f t="shared" si="3"/>
        <v>-1.1870903919871398</v>
      </c>
      <c r="E17" s="481">
        <f t="shared" si="3"/>
        <v>6.4465408805031448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-8.7260034904013961E-2</v>
      </c>
      <c r="C18" s="480">
        <f>'Tabelle 3.3'!J15</f>
        <v>4.4827586206896548</v>
      </c>
      <c r="D18" s="481">
        <f t="shared" si="3"/>
        <v>-8.7260034904013961E-2</v>
      </c>
      <c r="E18" s="481">
        <f t="shared" si="3"/>
        <v>4.4827586206896548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-1.5600924499229585</v>
      </c>
      <c r="C19" s="480">
        <f>'Tabelle 3.3'!J16</f>
        <v>-4</v>
      </c>
      <c r="D19" s="481">
        <f t="shared" si="3"/>
        <v>-1.5600924499229585</v>
      </c>
      <c r="E19" s="481">
        <f t="shared" si="3"/>
        <v>-4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-0.8004574042309891</v>
      </c>
      <c r="C20" s="480">
        <f>'Tabelle 3.3'!J17</f>
        <v>54.929577464788736</v>
      </c>
      <c r="D20" s="481">
        <f t="shared" si="3"/>
        <v>-0.8004574042309891</v>
      </c>
      <c r="E20" s="481" t="str">
        <f t="shared" si="3"/>
        <v/>
      </c>
      <c r="F20" s="476" t="str">
        <f t="shared" si="4"/>
        <v/>
      </c>
      <c r="G20" s="476" t="str">
        <f t="shared" si="4"/>
        <v>&gt; 50</v>
      </c>
      <c r="H20" s="482" t="str">
        <f t="shared" si="5"/>
        <v/>
      </c>
      <c r="I20" s="482">
        <f t="shared" si="5"/>
        <v>-0.75</v>
      </c>
      <c r="J20" s="476" t="e">
        <f t="shared" si="6"/>
        <v>#N/A</v>
      </c>
      <c r="K20" s="476" t="e">
        <f t="shared" si="7"/>
        <v>#N/A</v>
      </c>
      <c r="L20" s="476">
        <f t="shared" si="8"/>
        <v>67</v>
      </c>
      <c r="M20" s="476">
        <f t="shared" si="9"/>
        <v>45</v>
      </c>
      <c r="N20" s="476">
        <v>67</v>
      </c>
    </row>
    <row r="21" spans="1:14" s="475" customFormat="1" ht="15" customHeight="1" x14ac:dyDescent="0.2">
      <c r="A21" s="475">
        <v>8</v>
      </c>
      <c r="B21" s="479">
        <f>'Tabelle 2.3'!J18</f>
        <v>6.3460495389622134</v>
      </c>
      <c r="C21" s="480">
        <f>'Tabelle 3.3'!J18</f>
        <v>4.157782515991471</v>
      </c>
      <c r="D21" s="481">
        <f t="shared" si="3"/>
        <v>6.3460495389622134</v>
      </c>
      <c r="E21" s="481">
        <f t="shared" si="3"/>
        <v>4.157782515991471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-0.34123397583694548</v>
      </c>
      <c r="C22" s="480">
        <f>'Tabelle 3.3'!J19</f>
        <v>-2.0155038759689923</v>
      </c>
      <c r="D22" s="481">
        <f t="shared" si="3"/>
        <v>-0.34123397583694548</v>
      </c>
      <c r="E22" s="481">
        <f t="shared" si="3"/>
        <v>-2.0155038759689923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5.1666157138489757</v>
      </c>
      <c r="C23" s="480">
        <f>'Tabelle 3.3'!J20</f>
        <v>-7.1641791044776122</v>
      </c>
      <c r="D23" s="481">
        <f t="shared" si="3"/>
        <v>5.1666157138489757</v>
      </c>
      <c r="E23" s="481">
        <f t="shared" si="3"/>
        <v>-7.1641791044776122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0.30060120240480964</v>
      </c>
      <c r="C24" s="480">
        <f>'Tabelle 3.3'!J21</f>
        <v>-6.5158371040723981</v>
      </c>
      <c r="D24" s="481">
        <f t="shared" si="3"/>
        <v>0.30060120240480964</v>
      </c>
      <c r="E24" s="481">
        <f t="shared" si="3"/>
        <v>-6.5158371040723981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6.5934065934065931</v>
      </c>
      <c r="C25" s="480">
        <f>'Tabelle 3.3'!J22</f>
        <v>15.909090909090908</v>
      </c>
      <c r="D25" s="481">
        <f t="shared" si="3"/>
        <v>6.5934065934065931</v>
      </c>
      <c r="E25" s="481">
        <f t="shared" si="3"/>
        <v>15.909090909090908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3.4773445732349844</v>
      </c>
      <c r="C26" s="480">
        <f>'Tabelle 3.3'!J23</f>
        <v>2.3809523809523809</v>
      </c>
      <c r="D26" s="481">
        <f t="shared" si="3"/>
        <v>3.4773445732349844</v>
      </c>
      <c r="E26" s="481">
        <f t="shared" si="3"/>
        <v>2.3809523809523809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2.6436197254702591</v>
      </c>
      <c r="C27" s="480">
        <f>'Tabelle 3.3'!J24</f>
        <v>-46.203504457423918</v>
      </c>
      <c r="D27" s="481">
        <f t="shared" si="3"/>
        <v>2.6436197254702591</v>
      </c>
      <c r="E27" s="481">
        <f t="shared" si="3"/>
        <v>-46.203504457423918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0.61515378844711177</v>
      </c>
      <c r="C28" s="480">
        <f>'Tabelle 3.3'!J25</f>
        <v>-3.2279909706546275</v>
      </c>
      <c r="D28" s="481">
        <f t="shared" si="3"/>
        <v>0.61515378844711177</v>
      </c>
      <c r="E28" s="481">
        <f t="shared" si="3"/>
        <v>-3.2279909706546275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-11.408083441981747</v>
      </c>
      <c r="C29" s="480">
        <f>'Tabelle 3.3'!J26</f>
        <v>5.9322033898305087</v>
      </c>
      <c r="D29" s="481">
        <f t="shared" si="3"/>
        <v>-11.408083441981747</v>
      </c>
      <c r="E29" s="481">
        <f t="shared" si="3"/>
        <v>5.9322033898305087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5.1187551187551188</v>
      </c>
      <c r="C30" s="480">
        <f>'Tabelle 3.3'!J27</f>
        <v>-13.043478260869565</v>
      </c>
      <c r="D30" s="481">
        <f t="shared" si="3"/>
        <v>5.1187551187551188</v>
      </c>
      <c r="E30" s="481">
        <f t="shared" si="3"/>
        <v>-13.043478260869565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2.9462738301559792</v>
      </c>
      <c r="C31" s="480">
        <f>'Tabelle 3.3'!J28</f>
        <v>-2.9220779220779223</v>
      </c>
      <c r="D31" s="481">
        <f t="shared" si="3"/>
        <v>2.9462738301559792</v>
      </c>
      <c r="E31" s="481">
        <f t="shared" si="3"/>
        <v>-2.9220779220779223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2.0685900925421885</v>
      </c>
      <c r="C32" s="480">
        <f>'Tabelle 3.3'!J29</f>
        <v>-1.002004008016032</v>
      </c>
      <c r="D32" s="481">
        <f t="shared" si="3"/>
        <v>2.0685900925421885</v>
      </c>
      <c r="E32" s="481">
        <f t="shared" si="3"/>
        <v>-1.002004008016032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3.8291354663036077</v>
      </c>
      <c r="C33" s="480">
        <f>'Tabelle 3.3'!J30</f>
        <v>-4.0674603174603172</v>
      </c>
      <c r="D33" s="481">
        <f t="shared" si="3"/>
        <v>3.8291354663036077</v>
      </c>
      <c r="E33" s="481">
        <f t="shared" si="3"/>
        <v>-4.0674603174603172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-4.9354090758529319</v>
      </c>
      <c r="C34" s="480">
        <f>'Tabelle 3.3'!J31</f>
        <v>-6.0320065654493229</v>
      </c>
      <c r="D34" s="481">
        <f t="shared" si="3"/>
        <v>-4.9354090758529319</v>
      </c>
      <c r="E34" s="481">
        <f t="shared" si="3"/>
        <v>-6.0320065654493229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42.857142857142854</v>
      </c>
      <c r="C37" s="480">
        <f>'Tabelle 3.3'!J34</f>
        <v>0</v>
      </c>
      <c r="D37" s="481">
        <f t="shared" si="3"/>
        <v>42.857142857142854</v>
      </c>
      <c r="E37" s="481">
        <f t="shared" si="3"/>
        <v>0</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1.5701785928323144</v>
      </c>
      <c r="C38" s="480">
        <f>'Tabelle 3.3'!J35</f>
        <v>5.0868486352357323</v>
      </c>
      <c r="D38" s="481">
        <f t="shared" si="3"/>
        <v>1.5701785928323144</v>
      </c>
      <c r="E38" s="481">
        <f t="shared" si="3"/>
        <v>5.0868486352357323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1.2154004562799055</v>
      </c>
      <c r="C39" s="480">
        <f>'Tabelle 3.3'!J36</f>
        <v>-10.840151038388925</v>
      </c>
      <c r="D39" s="481">
        <f t="shared" si="3"/>
        <v>1.2154004562799055</v>
      </c>
      <c r="E39" s="481">
        <f t="shared" si="3"/>
        <v>-10.840151038388925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1.2154004562799055</v>
      </c>
      <c r="C45" s="480">
        <f>'Tabelle 3.3'!J36</f>
        <v>-10.840151038388925</v>
      </c>
      <c r="D45" s="481">
        <f t="shared" si="3"/>
        <v>1.2154004562799055</v>
      </c>
      <c r="E45" s="481">
        <f t="shared" si="3"/>
        <v>-10.840151038388925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62101</v>
      </c>
      <c r="C51" s="487">
        <v>15329</v>
      </c>
      <c r="D51" s="487">
        <v>4806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62677</v>
      </c>
      <c r="C52" s="487">
        <v>15294</v>
      </c>
      <c r="D52" s="487">
        <v>4791</v>
      </c>
      <c r="E52" s="488">
        <f t="shared" ref="E52:G70" si="11">IF($A$51=37802,IF(COUNTBLANK(B$51:B$70)&gt;0,#N/A,B52/B$51*100),IF(COUNTBLANK(B$51:B$75)&gt;0,#N/A,B52/B$51*100))</f>
        <v>100.92752129595337</v>
      </c>
      <c r="F52" s="488">
        <f t="shared" si="11"/>
        <v>99.771674603692347</v>
      </c>
      <c r="G52" s="488">
        <f t="shared" si="11"/>
        <v>99.687890137328338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63649</v>
      </c>
      <c r="C53" s="487">
        <v>15187</v>
      </c>
      <c r="D53" s="487">
        <v>5070</v>
      </c>
      <c r="E53" s="488">
        <f t="shared" si="11"/>
        <v>102.49271348287468</v>
      </c>
      <c r="F53" s="488">
        <f t="shared" si="11"/>
        <v>99.073651249266092</v>
      </c>
      <c r="G53" s="488">
        <f t="shared" si="11"/>
        <v>105.49313358302122</v>
      </c>
      <c r="H53" s="489">
        <f>IF(ISERROR(L53)=TRUE,IF(MONTH(A53)=MONTH(MAX(A$51:A$75)),A53,""),"")</f>
        <v>41883</v>
      </c>
      <c r="I53" s="488">
        <f t="shared" si="12"/>
        <v>102.49271348287468</v>
      </c>
      <c r="J53" s="488">
        <f t="shared" si="10"/>
        <v>99.073651249266092</v>
      </c>
      <c r="K53" s="488">
        <f t="shared" si="10"/>
        <v>105.49313358302122</v>
      </c>
      <c r="L53" s="488" t="e">
        <f t="shared" si="13"/>
        <v>#N/A</v>
      </c>
    </row>
    <row r="54" spans="1:14" ht="15" customHeight="1" x14ac:dyDescent="0.2">
      <c r="A54" s="490" t="s">
        <v>462</v>
      </c>
      <c r="B54" s="487">
        <v>63326</v>
      </c>
      <c r="C54" s="487">
        <v>15340</v>
      </c>
      <c r="D54" s="487">
        <v>5079</v>
      </c>
      <c r="E54" s="488">
        <f t="shared" si="11"/>
        <v>101.9725930339286</v>
      </c>
      <c r="F54" s="488">
        <f t="shared" si="11"/>
        <v>100.07175941026811</v>
      </c>
      <c r="G54" s="488">
        <f t="shared" si="11"/>
        <v>105.68039950062422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63259</v>
      </c>
      <c r="C55" s="487">
        <v>14945</v>
      </c>
      <c r="D55" s="487">
        <v>5037</v>
      </c>
      <c r="E55" s="488">
        <f t="shared" si="11"/>
        <v>101.8647042720729</v>
      </c>
      <c r="F55" s="488">
        <f t="shared" si="11"/>
        <v>97.494944223367469</v>
      </c>
      <c r="G55" s="488">
        <f t="shared" si="11"/>
        <v>104.80649188514357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63684</v>
      </c>
      <c r="C56" s="487">
        <v>15036</v>
      </c>
      <c r="D56" s="487">
        <v>5025</v>
      </c>
      <c r="E56" s="488">
        <f t="shared" si="11"/>
        <v>102.54907328384407</v>
      </c>
      <c r="F56" s="488">
        <f t="shared" si="11"/>
        <v>98.088590253767364</v>
      </c>
      <c r="G56" s="488">
        <f t="shared" si="11"/>
        <v>104.55680399500625</v>
      </c>
      <c r="H56" s="489" t="str">
        <f t="shared" si="14"/>
        <v/>
      </c>
      <c r="I56" s="488" t="str">
        <f t="shared" si="12"/>
        <v/>
      </c>
      <c r="J56" s="488" t="str">
        <f t="shared" si="10"/>
        <v/>
      </c>
      <c r="K56" s="488" t="str">
        <f t="shared" si="10"/>
        <v/>
      </c>
      <c r="L56" s="488" t="e">
        <f t="shared" si="13"/>
        <v>#N/A</v>
      </c>
    </row>
    <row r="57" spans="1:14" ht="15" customHeight="1" x14ac:dyDescent="0.2">
      <c r="A57" s="490">
        <v>42248</v>
      </c>
      <c r="B57" s="487">
        <v>64710</v>
      </c>
      <c r="C57" s="487">
        <v>14881</v>
      </c>
      <c r="D57" s="487">
        <v>5345</v>
      </c>
      <c r="E57" s="488">
        <f t="shared" si="11"/>
        <v>104.201220592261</v>
      </c>
      <c r="F57" s="488">
        <f t="shared" si="11"/>
        <v>97.077434927262047</v>
      </c>
      <c r="G57" s="488">
        <f t="shared" si="11"/>
        <v>111.21514773200167</v>
      </c>
      <c r="H57" s="489">
        <f t="shared" si="14"/>
        <v>42248</v>
      </c>
      <c r="I57" s="488">
        <f t="shared" si="12"/>
        <v>104.201220592261</v>
      </c>
      <c r="J57" s="488">
        <f t="shared" si="10"/>
        <v>97.077434927262047</v>
      </c>
      <c r="K57" s="488">
        <f t="shared" si="10"/>
        <v>111.21514773200167</v>
      </c>
      <c r="L57" s="488" t="e">
        <f t="shared" si="13"/>
        <v>#N/A</v>
      </c>
    </row>
    <row r="58" spans="1:14" ht="15" customHeight="1" x14ac:dyDescent="0.2">
      <c r="A58" s="490" t="s">
        <v>465</v>
      </c>
      <c r="B58" s="487">
        <v>64666</v>
      </c>
      <c r="C58" s="487">
        <v>15018</v>
      </c>
      <c r="D58" s="487">
        <v>5374</v>
      </c>
      <c r="E58" s="488">
        <f t="shared" si="11"/>
        <v>104.13036827104234</v>
      </c>
      <c r="F58" s="488">
        <f t="shared" si="11"/>
        <v>97.971165764237725</v>
      </c>
      <c r="G58" s="488">
        <f t="shared" si="11"/>
        <v>111.81856013316687</v>
      </c>
      <c r="H58" s="489" t="str">
        <f t="shared" si="14"/>
        <v/>
      </c>
      <c r="I58" s="488" t="str">
        <f t="shared" si="12"/>
        <v/>
      </c>
      <c r="J58" s="488" t="str">
        <f t="shared" si="10"/>
        <v/>
      </c>
      <c r="K58" s="488" t="str">
        <f t="shared" si="10"/>
        <v/>
      </c>
      <c r="L58" s="488" t="e">
        <f t="shared" si="13"/>
        <v>#N/A</v>
      </c>
    </row>
    <row r="59" spans="1:14" ht="15" customHeight="1" x14ac:dyDescent="0.2">
      <c r="A59" s="490" t="s">
        <v>466</v>
      </c>
      <c r="B59" s="487">
        <v>64034</v>
      </c>
      <c r="C59" s="487">
        <v>14682</v>
      </c>
      <c r="D59" s="487">
        <v>5259</v>
      </c>
      <c r="E59" s="488">
        <f t="shared" si="11"/>
        <v>103.11267129353794</v>
      </c>
      <c r="F59" s="488">
        <f t="shared" si="11"/>
        <v>95.779241959684256</v>
      </c>
      <c r="G59" s="488">
        <f t="shared" si="11"/>
        <v>109.42571785268413</v>
      </c>
      <c r="H59" s="489" t="str">
        <f t="shared" si="14"/>
        <v/>
      </c>
      <c r="I59" s="488" t="str">
        <f t="shared" si="12"/>
        <v/>
      </c>
      <c r="J59" s="488" t="str">
        <f t="shared" si="10"/>
        <v/>
      </c>
      <c r="K59" s="488" t="str">
        <f t="shared" si="10"/>
        <v/>
      </c>
      <c r="L59" s="488" t="e">
        <f t="shared" si="13"/>
        <v>#N/A</v>
      </c>
    </row>
    <row r="60" spans="1:14" ht="15" customHeight="1" x14ac:dyDescent="0.2">
      <c r="A60" s="490" t="s">
        <v>467</v>
      </c>
      <c r="B60" s="487">
        <v>63973</v>
      </c>
      <c r="C60" s="487">
        <v>14601</v>
      </c>
      <c r="D60" s="487">
        <v>5367</v>
      </c>
      <c r="E60" s="488">
        <f t="shared" si="11"/>
        <v>103.01444421184844</v>
      </c>
      <c r="F60" s="488">
        <f t="shared" si="11"/>
        <v>95.250831756800835</v>
      </c>
      <c r="G60" s="488">
        <f t="shared" si="11"/>
        <v>111.6729088639201</v>
      </c>
      <c r="H60" s="489" t="str">
        <f t="shared" si="14"/>
        <v/>
      </c>
      <c r="I60" s="488" t="str">
        <f t="shared" si="12"/>
        <v/>
      </c>
      <c r="J60" s="488" t="str">
        <f t="shared" si="10"/>
        <v/>
      </c>
      <c r="K60" s="488" t="str">
        <f t="shared" si="10"/>
        <v/>
      </c>
      <c r="L60" s="488" t="e">
        <f t="shared" si="13"/>
        <v>#N/A</v>
      </c>
    </row>
    <row r="61" spans="1:14" ht="15" customHeight="1" x14ac:dyDescent="0.2">
      <c r="A61" s="490">
        <v>42614</v>
      </c>
      <c r="B61" s="487">
        <v>64995</v>
      </c>
      <c r="C61" s="487">
        <v>14376</v>
      </c>
      <c r="D61" s="487">
        <v>5561</v>
      </c>
      <c r="E61" s="488">
        <f t="shared" si="11"/>
        <v>104.66015040015459</v>
      </c>
      <c r="F61" s="488">
        <f t="shared" si="11"/>
        <v>93.783025637680211</v>
      </c>
      <c r="G61" s="488">
        <f t="shared" si="11"/>
        <v>115.70952975447358</v>
      </c>
      <c r="H61" s="489">
        <f t="shared" si="14"/>
        <v>42614</v>
      </c>
      <c r="I61" s="488">
        <f t="shared" si="12"/>
        <v>104.66015040015459</v>
      </c>
      <c r="J61" s="488">
        <f t="shared" si="10"/>
        <v>93.783025637680211</v>
      </c>
      <c r="K61" s="488">
        <f t="shared" si="10"/>
        <v>115.70952975447358</v>
      </c>
      <c r="L61" s="488" t="e">
        <f t="shared" si="13"/>
        <v>#N/A</v>
      </c>
    </row>
    <row r="62" spans="1:14" ht="15" customHeight="1" x14ac:dyDescent="0.2">
      <c r="A62" s="490" t="s">
        <v>468</v>
      </c>
      <c r="B62" s="487">
        <v>64835</v>
      </c>
      <c r="C62" s="487">
        <v>14417</v>
      </c>
      <c r="D62" s="487">
        <v>5562</v>
      </c>
      <c r="E62" s="488">
        <f t="shared" si="11"/>
        <v>104.4025055957231</v>
      </c>
      <c r="F62" s="488">
        <f t="shared" si="11"/>
        <v>94.050492530497749</v>
      </c>
      <c r="G62" s="488">
        <f t="shared" si="11"/>
        <v>115.73033707865167</v>
      </c>
      <c r="H62" s="489" t="str">
        <f t="shared" si="14"/>
        <v/>
      </c>
      <c r="I62" s="488" t="str">
        <f t="shared" si="12"/>
        <v/>
      </c>
      <c r="J62" s="488" t="str">
        <f t="shared" si="10"/>
        <v/>
      </c>
      <c r="K62" s="488" t="str">
        <f t="shared" si="10"/>
        <v/>
      </c>
      <c r="L62" s="488" t="e">
        <f t="shared" si="13"/>
        <v>#N/A</v>
      </c>
    </row>
    <row r="63" spans="1:14" ht="15" customHeight="1" x14ac:dyDescent="0.2">
      <c r="A63" s="490" t="s">
        <v>469</v>
      </c>
      <c r="B63" s="487">
        <v>64472</v>
      </c>
      <c r="C63" s="487">
        <v>14068</v>
      </c>
      <c r="D63" s="487">
        <v>5459</v>
      </c>
      <c r="E63" s="488">
        <f t="shared" si="11"/>
        <v>103.81797394566917</v>
      </c>
      <c r="F63" s="488">
        <f t="shared" si="11"/>
        <v>91.773762150172871</v>
      </c>
      <c r="G63" s="488">
        <f t="shared" si="11"/>
        <v>113.58718268830627</v>
      </c>
      <c r="H63" s="489" t="str">
        <f t="shared" si="14"/>
        <v/>
      </c>
      <c r="I63" s="488" t="str">
        <f t="shared" si="12"/>
        <v/>
      </c>
      <c r="J63" s="488" t="str">
        <f t="shared" si="10"/>
        <v/>
      </c>
      <c r="K63" s="488" t="str">
        <f t="shared" si="10"/>
        <v/>
      </c>
      <c r="L63" s="488" t="e">
        <f t="shared" si="13"/>
        <v>#N/A</v>
      </c>
    </row>
    <row r="64" spans="1:14" ht="15" customHeight="1" x14ac:dyDescent="0.2">
      <c r="A64" s="490" t="s">
        <v>470</v>
      </c>
      <c r="B64" s="487">
        <v>64336</v>
      </c>
      <c r="C64" s="487">
        <v>13969</v>
      </c>
      <c r="D64" s="487">
        <v>5484</v>
      </c>
      <c r="E64" s="488">
        <f t="shared" si="11"/>
        <v>103.59897586190239</v>
      </c>
      <c r="F64" s="488">
        <f t="shared" si="11"/>
        <v>91.12792745775981</v>
      </c>
      <c r="G64" s="488">
        <f t="shared" si="11"/>
        <v>114.10736579275904</v>
      </c>
      <c r="H64" s="489" t="str">
        <f t="shared" si="14"/>
        <v/>
      </c>
      <c r="I64" s="488" t="str">
        <f t="shared" si="12"/>
        <v/>
      </c>
      <c r="J64" s="488" t="str">
        <f t="shared" si="10"/>
        <v/>
      </c>
      <c r="K64" s="488" t="str">
        <f t="shared" si="10"/>
        <v/>
      </c>
      <c r="L64" s="488" t="e">
        <f t="shared" si="13"/>
        <v>#N/A</v>
      </c>
    </row>
    <row r="65" spans="1:12" ht="15" customHeight="1" x14ac:dyDescent="0.2">
      <c r="A65" s="490">
        <v>42979</v>
      </c>
      <c r="B65" s="487">
        <v>65738</v>
      </c>
      <c r="C65" s="487">
        <v>14586</v>
      </c>
      <c r="D65" s="487">
        <v>5896</v>
      </c>
      <c r="E65" s="488">
        <f t="shared" si="11"/>
        <v>105.85658846073332</v>
      </c>
      <c r="F65" s="488">
        <f t="shared" si="11"/>
        <v>95.152978015526131</v>
      </c>
      <c r="G65" s="488">
        <f t="shared" si="11"/>
        <v>122.67998335414066</v>
      </c>
      <c r="H65" s="489">
        <f t="shared" si="14"/>
        <v>42979</v>
      </c>
      <c r="I65" s="488">
        <f t="shared" si="12"/>
        <v>105.85658846073332</v>
      </c>
      <c r="J65" s="488">
        <f t="shared" si="10"/>
        <v>95.152978015526131</v>
      </c>
      <c r="K65" s="488">
        <f t="shared" si="10"/>
        <v>122.67998335414066</v>
      </c>
      <c r="L65" s="488" t="e">
        <f t="shared" si="13"/>
        <v>#N/A</v>
      </c>
    </row>
    <row r="66" spans="1:12" ht="15" customHeight="1" x14ac:dyDescent="0.2">
      <c r="A66" s="490" t="s">
        <v>471</v>
      </c>
      <c r="B66" s="487">
        <v>65614</v>
      </c>
      <c r="C66" s="487">
        <v>14687</v>
      </c>
      <c r="D66" s="487">
        <v>5980</v>
      </c>
      <c r="E66" s="488">
        <f t="shared" si="11"/>
        <v>105.65691373729891</v>
      </c>
      <c r="F66" s="488">
        <f t="shared" si="11"/>
        <v>95.811859873442501</v>
      </c>
      <c r="G66" s="488">
        <f t="shared" si="11"/>
        <v>124.42779858510195</v>
      </c>
      <c r="H66" s="489" t="str">
        <f t="shared" si="14"/>
        <v/>
      </c>
      <c r="I66" s="488" t="str">
        <f t="shared" si="12"/>
        <v/>
      </c>
      <c r="J66" s="488" t="str">
        <f t="shared" si="10"/>
        <v/>
      </c>
      <c r="K66" s="488" t="str">
        <f t="shared" si="10"/>
        <v/>
      </c>
      <c r="L66" s="488" t="e">
        <f t="shared" si="13"/>
        <v>#N/A</v>
      </c>
    </row>
    <row r="67" spans="1:12" ht="15" customHeight="1" x14ac:dyDescent="0.2">
      <c r="A67" s="490" t="s">
        <v>472</v>
      </c>
      <c r="B67" s="487">
        <v>65356</v>
      </c>
      <c r="C67" s="487">
        <v>14518</v>
      </c>
      <c r="D67" s="487">
        <v>5936</v>
      </c>
      <c r="E67" s="488">
        <f t="shared" si="11"/>
        <v>105.24146149015314</v>
      </c>
      <c r="F67" s="488">
        <f t="shared" si="11"/>
        <v>94.709374388414119</v>
      </c>
      <c r="G67" s="488">
        <f t="shared" si="11"/>
        <v>123.51227632126509</v>
      </c>
      <c r="H67" s="489" t="str">
        <f t="shared" si="14"/>
        <v/>
      </c>
      <c r="I67" s="488" t="str">
        <f t="shared" si="12"/>
        <v/>
      </c>
      <c r="J67" s="488" t="str">
        <f t="shared" si="12"/>
        <v/>
      </c>
      <c r="K67" s="488" t="str">
        <f t="shared" si="12"/>
        <v/>
      </c>
      <c r="L67" s="488" t="e">
        <f t="shared" si="13"/>
        <v>#N/A</v>
      </c>
    </row>
    <row r="68" spans="1:12" ht="15" customHeight="1" x14ac:dyDescent="0.2">
      <c r="A68" s="490" t="s">
        <v>473</v>
      </c>
      <c r="B68" s="487">
        <v>65660</v>
      </c>
      <c r="C68" s="487">
        <v>14647</v>
      </c>
      <c r="D68" s="487">
        <v>6019</v>
      </c>
      <c r="E68" s="488">
        <f t="shared" si="11"/>
        <v>105.73098661857297</v>
      </c>
      <c r="F68" s="488">
        <f t="shared" si="11"/>
        <v>95.550916563376603</v>
      </c>
      <c r="G68" s="488">
        <f t="shared" si="11"/>
        <v>125.23928422804826</v>
      </c>
      <c r="H68" s="489" t="str">
        <f t="shared" si="14"/>
        <v/>
      </c>
      <c r="I68" s="488" t="str">
        <f t="shared" si="12"/>
        <v/>
      </c>
      <c r="J68" s="488" t="str">
        <f t="shared" si="12"/>
        <v/>
      </c>
      <c r="K68" s="488" t="str">
        <f t="shared" si="12"/>
        <v/>
      </c>
      <c r="L68" s="488" t="e">
        <f t="shared" si="13"/>
        <v>#N/A</v>
      </c>
    </row>
    <row r="69" spans="1:12" ht="15" customHeight="1" x14ac:dyDescent="0.2">
      <c r="A69" s="490">
        <v>43344</v>
      </c>
      <c r="B69" s="487">
        <v>66991</v>
      </c>
      <c r="C69" s="487">
        <v>14404</v>
      </c>
      <c r="D69" s="487">
        <v>6216</v>
      </c>
      <c r="E69" s="488">
        <f t="shared" si="11"/>
        <v>107.87426933543742</v>
      </c>
      <c r="F69" s="488">
        <f t="shared" si="11"/>
        <v>93.965685954726339</v>
      </c>
      <c r="G69" s="488">
        <f t="shared" si="11"/>
        <v>129.33832709113608</v>
      </c>
      <c r="H69" s="489">
        <f t="shared" si="14"/>
        <v>43344</v>
      </c>
      <c r="I69" s="488">
        <f t="shared" si="12"/>
        <v>107.87426933543742</v>
      </c>
      <c r="J69" s="488">
        <f t="shared" si="12"/>
        <v>93.965685954726339</v>
      </c>
      <c r="K69" s="488">
        <f t="shared" si="12"/>
        <v>129.33832709113608</v>
      </c>
      <c r="L69" s="488" t="e">
        <f t="shared" si="13"/>
        <v>#N/A</v>
      </c>
    </row>
    <row r="70" spans="1:12" ht="15" customHeight="1" x14ac:dyDescent="0.2">
      <c r="A70" s="490" t="s">
        <v>474</v>
      </c>
      <c r="B70" s="487">
        <v>66555</v>
      </c>
      <c r="C70" s="487">
        <v>14506</v>
      </c>
      <c r="D70" s="487">
        <v>6273</v>
      </c>
      <c r="E70" s="488">
        <f t="shared" si="11"/>
        <v>107.17218724336162</v>
      </c>
      <c r="F70" s="488">
        <f t="shared" si="11"/>
        <v>94.63109139539435</v>
      </c>
      <c r="G70" s="488">
        <f t="shared" si="11"/>
        <v>130.52434456928839</v>
      </c>
      <c r="H70" s="489" t="str">
        <f t="shared" si="14"/>
        <v/>
      </c>
      <c r="I70" s="488" t="str">
        <f t="shared" si="12"/>
        <v/>
      </c>
      <c r="J70" s="488" t="str">
        <f t="shared" si="12"/>
        <v/>
      </c>
      <c r="K70" s="488" t="str">
        <f t="shared" si="12"/>
        <v/>
      </c>
      <c r="L70" s="488" t="e">
        <f t="shared" si="13"/>
        <v>#N/A</v>
      </c>
    </row>
    <row r="71" spans="1:12" ht="15" customHeight="1" x14ac:dyDescent="0.2">
      <c r="A71" s="490" t="s">
        <v>475</v>
      </c>
      <c r="B71" s="487">
        <v>66238</v>
      </c>
      <c r="C71" s="487">
        <v>14376</v>
      </c>
      <c r="D71" s="487">
        <v>6320</v>
      </c>
      <c r="E71" s="491">
        <f t="shared" ref="E71:G75" si="15">IF($A$51=37802,IF(COUNTBLANK(B$51:B$70)&gt;0,#N/A,IF(ISBLANK(B71)=FALSE,B71/B$51*100,#N/A)),IF(COUNTBLANK(B$51:B$75)&gt;0,#N/A,B71/B$51*100))</f>
        <v>106.66172847458174</v>
      </c>
      <c r="F71" s="491">
        <f t="shared" si="15"/>
        <v>93.783025637680211</v>
      </c>
      <c r="G71" s="491">
        <f t="shared" si="15"/>
        <v>131.50228880565959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66327</v>
      </c>
      <c r="C72" s="487">
        <v>13425</v>
      </c>
      <c r="D72" s="487">
        <v>6050</v>
      </c>
      <c r="E72" s="491">
        <f t="shared" si="15"/>
        <v>106.80504339704675</v>
      </c>
      <c r="F72" s="491">
        <f t="shared" si="15"/>
        <v>87.579098440863717</v>
      </c>
      <c r="G72" s="491">
        <f t="shared" si="15"/>
        <v>125.88431127756969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67579</v>
      </c>
      <c r="C73" s="487">
        <v>12992</v>
      </c>
      <c r="D73" s="487">
        <v>6268</v>
      </c>
      <c r="E73" s="491">
        <f t="shared" si="15"/>
        <v>108.82111399172317</v>
      </c>
      <c r="F73" s="491">
        <f t="shared" si="15"/>
        <v>84.754387109400483</v>
      </c>
      <c r="G73" s="491">
        <f t="shared" si="15"/>
        <v>130.42030794839783</v>
      </c>
      <c r="H73" s="492">
        <f>IF(A$51=37802,IF(ISERROR(L73)=TRUE,IF(ISBLANK(A73)=FALSE,IF(MONTH(A73)=MONTH(MAX(A$51:A$75)),A73,""),""),""),IF(ISERROR(L73)=TRUE,IF(MONTH(A73)=MONTH(MAX(A$51:A$75)),A73,""),""))</f>
        <v>43709</v>
      </c>
      <c r="I73" s="488">
        <f t="shared" si="12"/>
        <v>108.82111399172317</v>
      </c>
      <c r="J73" s="488">
        <f t="shared" si="12"/>
        <v>84.754387109400483</v>
      </c>
      <c r="K73" s="488">
        <f t="shared" si="12"/>
        <v>130.42030794839783</v>
      </c>
      <c r="L73" s="488" t="e">
        <f t="shared" si="13"/>
        <v>#N/A</v>
      </c>
    </row>
    <row r="74" spans="1:12" ht="15" customHeight="1" x14ac:dyDescent="0.2">
      <c r="A74" s="490" t="s">
        <v>477</v>
      </c>
      <c r="B74" s="487">
        <v>67678</v>
      </c>
      <c r="C74" s="487">
        <v>13168</v>
      </c>
      <c r="D74" s="487">
        <v>6355</v>
      </c>
      <c r="E74" s="491">
        <f t="shared" si="15"/>
        <v>108.98053171446516</v>
      </c>
      <c r="F74" s="491">
        <f t="shared" si="15"/>
        <v>85.902537673690389</v>
      </c>
      <c r="G74" s="491">
        <f t="shared" si="15"/>
        <v>132.23054515189347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67111</v>
      </c>
      <c r="C75" s="493">
        <v>12609</v>
      </c>
      <c r="D75" s="493">
        <v>6102</v>
      </c>
      <c r="E75" s="491">
        <f t="shared" si="15"/>
        <v>108.06750293876104</v>
      </c>
      <c r="F75" s="491">
        <f t="shared" si="15"/>
        <v>82.255854915519606</v>
      </c>
      <c r="G75" s="491">
        <f t="shared" si="15"/>
        <v>126.96629213483146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108.82111399172317</v>
      </c>
      <c r="J77" s="488">
        <f>IF(J75&lt;&gt;"",J75,IF(J74&lt;&gt;"",J74,IF(J73&lt;&gt;"",J73,IF(J72&lt;&gt;"",J72,IF(J71&lt;&gt;"",J71,IF(J70&lt;&gt;"",J70,""))))))</f>
        <v>84.754387109400483</v>
      </c>
      <c r="K77" s="488">
        <f>IF(K75&lt;&gt;"",K75,IF(K74&lt;&gt;"",K74,IF(K73&lt;&gt;"",K73,IF(K72&lt;&gt;"",K72,IF(K71&lt;&gt;"",K71,IF(K70&lt;&gt;"",K70,""))))))</f>
        <v>130.42030794839783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+8,8%</v>
      </c>
      <c r="J79" s="488" t="str">
        <f>"GeB - ausschließlich: "&amp;IF(J77&gt;100,"+","")&amp;TEXT(J77-100,"0,0")&amp;"%"</f>
        <v>GeB - ausschließlich: -15,2%</v>
      </c>
      <c r="K79" s="488" t="str">
        <f>"GeB - im Nebenjob: "&amp;IF(K77&gt;100,"+","")&amp;TEXT(K77-100,"0,0")&amp;"%"</f>
        <v>GeB - im Nebenjob: +30,4%</v>
      </c>
    </row>
    <row r="81" spans="9:9" ht="15" customHeight="1" x14ac:dyDescent="0.2">
      <c r="I81" s="488" t="str">
        <f>IF(ISERROR(HLOOKUP(1,I$78:K$79,2,FALSE)),"",HLOOKUP(1,I$78:K$79,2,FALSE))</f>
        <v>GeB - im Nebenjob: +30,4%</v>
      </c>
    </row>
    <row r="82" spans="9:9" ht="15" customHeight="1" x14ac:dyDescent="0.2">
      <c r="I82" s="488" t="str">
        <f>IF(ISERROR(HLOOKUP(2,I$78:K$79,2,FALSE)),"",HLOOKUP(2,I$78:K$79,2,FALSE))</f>
        <v>SvB: +8,8%</v>
      </c>
    </row>
    <row r="83" spans="9:9" ht="15" customHeight="1" x14ac:dyDescent="0.2">
      <c r="I83" s="488" t="str">
        <f>IF(ISERROR(HLOOKUP(3,I$78:K$79,2,FALSE)),"",HLOOKUP(3,I$78:K$79,2,FALSE))</f>
        <v>GeB - ausschließlich: -15,2%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67111</v>
      </c>
      <c r="E12" s="114">
        <v>67678</v>
      </c>
      <c r="F12" s="114">
        <v>67579</v>
      </c>
      <c r="G12" s="114">
        <v>66327</v>
      </c>
      <c r="H12" s="114">
        <v>66238</v>
      </c>
      <c r="I12" s="115">
        <v>873</v>
      </c>
      <c r="J12" s="116">
        <v>1.317974576527069</v>
      </c>
      <c r="N12" s="117"/>
    </row>
    <row r="13" spans="1:15" s="110" customFormat="1" ht="13.5" customHeight="1" x14ac:dyDescent="0.2">
      <c r="A13" s="118" t="s">
        <v>105</v>
      </c>
      <c r="B13" s="119" t="s">
        <v>106</v>
      </c>
      <c r="C13" s="113">
        <v>53.292306775342347</v>
      </c>
      <c r="D13" s="114">
        <v>35765</v>
      </c>
      <c r="E13" s="114">
        <v>36029</v>
      </c>
      <c r="F13" s="114">
        <v>36079</v>
      </c>
      <c r="G13" s="114">
        <v>35254</v>
      </c>
      <c r="H13" s="114">
        <v>35119</v>
      </c>
      <c r="I13" s="115">
        <v>646</v>
      </c>
      <c r="J13" s="116">
        <v>1.8394601213018593</v>
      </c>
    </row>
    <row r="14" spans="1:15" s="110" customFormat="1" ht="13.5" customHeight="1" x14ac:dyDescent="0.2">
      <c r="A14" s="120"/>
      <c r="B14" s="119" t="s">
        <v>107</v>
      </c>
      <c r="C14" s="113">
        <v>46.707693224657653</v>
      </c>
      <c r="D14" s="114">
        <v>31346</v>
      </c>
      <c r="E14" s="114">
        <v>31649</v>
      </c>
      <c r="F14" s="114">
        <v>31500</v>
      </c>
      <c r="G14" s="114">
        <v>31073</v>
      </c>
      <c r="H14" s="114">
        <v>31119</v>
      </c>
      <c r="I14" s="115">
        <v>227</v>
      </c>
      <c r="J14" s="116">
        <v>0.72945788746425011</v>
      </c>
    </row>
    <row r="15" spans="1:15" s="110" customFormat="1" ht="13.5" customHeight="1" x14ac:dyDescent="0.2">
      <c r="A15" s="118" t="s">
        <v>105</v>
      </c>
      <c r="B15" s="121" t="s">
        <v>108</v>
      </c>
      <c r="C15" s="113">
        <v>10.108626007658954</v>
      </c>
      <c r="D15" s="114">
        <v>6784</v>
      </c>
      <c r="E15" s="114">
        <v>7163</v>
      </c>
      <c r="F15" s="114">
        <v>7193</v>
      </c>
      <c r="G15" s="114">
        <v>6562</v>
      </c>
      <c r="H15" s="114">
        <v>6757</v>
      </c>
      <c r="I15" s="115">
        <v>27</v>
      </c>
      <c r="J15" s="116">
        <v>0.39958561491786293</v>
      </c>
    </row>
    <row r="16" spans="1:15" s="110" customFormat="1" ht="13.5" customHeight="1" x14ac:dyDescent="0.2">
      <c r="A16" s="118"/>
      <c r="B16" s="121" t="s">
        <v>109</v>
      </c>
      <c r="C16" s="113">
        <v>67.850277897811083</v>
      </c>
      <c r="D16" s="114">
        <v>45535</v>
      </c>
      <c r="E16" s="114">
        <v>45783</v>
      </c>
      <c r="F16" s="114">
        <v>45781</v>
      </c>
      <c r="G16" s="114">
        <v>45365</v>
      </c>
      <c r="H16" s="114">
        <v>45255</v>
      </c>
      <c r="I16" s="115">
        <v>280</v>
      </c>
      <c r="J16" s="116">
        <v>0.61871616395978346</v>
      </c>
    </row>
    <row r="17" spans="1:10" s="110" customFormat="1" ht="13.5" customHeight="1" x14ac:dyDescent="0.2">
      <c r="A17" s="118"/>
      <c r="B17" s="121" t="s">
        <v>110</v>
      </c>
      <c r="C17" s="113">
        <v>20.844570934720089</v>
      </c>
      <c r="D17" s="114">
        <v>13989</v>
      </c>
      <c r="E17" s="114">
        <v>13910</v>
      </c>
      <c r="F17" s="114">
        <v>13801</v>
      </c>
      <c r="G17" s="114">
        <v>13635</v>
      </c>
      <c r="H17" s="114">
        <v>13465</v>
      </c>
      <c r="I17" s="115">
        <v>524</v>
      </c>
      <c r="J17" s="116">
        <v>3.8915707389528409</v>
      </c>
    </row>
    <row r="18" spans="1:10" s="110" customFormat="1" ht="13.5" customHeight="1" x14ac:dyDescent="0.2">
      <c r="A18" s="120"/>
      <c r="B18" s="121" t="s">
        <v>111</v>
      </c>
      <c r="C18" s="113">
        <v>1.1965251598098672</v>
      </c>
      <c r="D18" s="114">
        <v>803</v>
      </c>
      <c r="E18" s="114">
        <v>822</v>
      </c>
      <c r="F18" s="114">
        <v>804</v>
      </c>
      <c r="G18" s="114">
        <v>765</v>
      </c>
      <c r="H18" s="114">
        <v>761</v>
      </c>
      <c r="I18" s="115">
        <v>42</v>
      </c>
      <c r="J18" s="116">
        <v>5.5190538764783179</v>
      </c>
    </row>
    <row r="19" spans="1:10" s="110" customFormat="1" ht="13.5" customHeight="1" x14ac:dyDescent="0.2">
      <c r="A19" s="120"/>
      <c r="B19" s="121" t="s">
        <v>112</v>
      </c>
      <c r="C19" s="113">
        <v>0.4157291651145118</v>
      </c>
      <c r="D19" s="114">
        <v>279</v>
      </c>
      <c r="E19" s="114">
        <v>273</v>
      </c>
      <c r="F19" s="114">
        <v>262</v>
      </c>
      <c r="G19" s="114">
        <v>214</v>
      </c>
      <c r="H19" s="114">
        <v>222</v>
      </c>
      <c r="I19" s="115">
        <v>57</v>
      </c>
      <c r="J19" s="116">
        <v>25.675675675675677</v>
      </c>
    </row>
    <row r="20" spans="1:10" s="110" customFormat="1" ht="13.5" customHeight="1" x14ac:dyDescent="0.2">
      <c r="A20" s="118" t="s">
        <v>113</v>
      </c>
      <c r="B20" s="122" t="s">
        <v>114</v>
      </c>
      <c r="C20" s="113">
        <v>68.415013932142273</v>
      </c>
      <c r="D20" s="114">
        <v>45914</v>
      </c>
      <c r="E20" s="114">
        <v>46372</v>
      </c>
      <c r="F20" s="114">
        <v>46480</v>
      </c>
      <c r="G20" s="114">
        <v>45357</v>
      </c>
      <c r="H20" s="114">
        <v>45483</v>
      </c>
      <c r="I20" s="115">
        <v>431</v>
      </c>
      <c r="J20" s="116">
        <v>0.94760679814436166</v>
      </c>
    </row>
    <row r="21" spans="1:10" s="110" customFormat="1" ht="13.5" customHeight="1" x14ac:dyDescent="0.2">
      <c r="A21" s="120"/>
      <c r="B21" s="122" t="s">
        <v>115</v>
      </c>
      <c r="C21" s="113">
        <v>31.584986067857727</v>
      </c>
      <c r="D21" s="114">
        <v>21197</v>
      </c>
      <c r="E21" s="114">
        <v>21306</v>
      </c>
      <c r="F21" s="114">
        <v>21099</v>
      </c>
      <c r="G21" s="114">
        <v>20970</v>
      </c>
      <c r="H21" s="114">
        <v>20755</v>
      </c>
      <c r="I21" s="115">
        <v>442</v>
      </c>
      <c r="J21" s="116">
        <v>2.1296073235364972</v>
      </c>
    </row>
    <row r="22" spans="1:10" s="110" customFormat="1" ht="13.5" customHeight="1" x14ac:dyDescent="0.2">
      <c r="A22" s="118" t="s">
        <v>113</v>
      </c>
      <c r="B22" s="122" t="s">
        <v>116</v>
      </c>
      <c r="C22" s="113">
        <v>85.267690840547743</v>
      </c>
      <c r="D22" s="114">
        <v>57224</v>
      </c>
      <c r="E22" s="114">
        <v>57862</v>
      </c>
      <c r="F22" s="114">
        <v>57815</v>
      </c>
      <c r="G22" s="114">
        <v>56905</v>
      </c>
      <c r="H22" s="114">
        <v>56985</v>
      </c>
      <c r="I22" s="115">
        <v>239</v>
      </c>
      <c r="J22" s="116">
        <v>0.41940861630253573</v>
      </c>
    </row>
    <row r="23" spans="1:10" s="110" customFormat="1" ht="13.5" customHeight="1" x14ac:dyDescent="0.2">
      <c r="A23" s="123"/>
      <c r="B23" s="124" t="s">
        <v>117</v>
      </c>
      <c r="C23" s="125">
        <v>14.638434831845748</v>
      </c>
      <c r="D23" s="114">
        <v>9824</v>
      </c>
      <c r="E23" s="114">
        <v>9752</v>
      </c>
      <c r="F23" s="114">
        <v>9702</v>
      </c>
      <c r="G23" s="114">
        <v>9361</v>
      </c>
      <c r="H23" s="114">
        <v>9187</v>
      </c>
      <c r="I23" s="115">
        <v>637</v>
      </c>
      <c r="J23" s="116">
        <v>6.9337106781321429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18711</v>
      </c>
      <c r="E26" s="114">
        <v>19523</v>
      </c>
      <c r="F26" s="114">
        <v>19260</v>
      </c>
      <c r="G26" s="114">
        <v>19475</v>
      </c>
      <c r="H26" s="140">
        <v>20696</v>
      </c>
      <c r="I26" s="115">
        <v>-1985</v>
      </c>
      <c r="J26" s="116">
        <v>-9.5912253575570166</v>
      </c>
    </row>
    <row r="27" spans="1:10" s="110" customFormat="1" ht="13.5" customHeight="1" x14ac:dyDescent="0.2">
      <c r="A27" s="118" t="s">
        <v>105</v>
      </c>
      <c r="B27" s="119" t="s">
        <v>106</v>
      </c>
      <c r="C27" s="113">
        <v>38.405216182993961</v>
      </c>
      <c r="D27" s="115">
        <v>7186</v>
      </c>
      <c r="E27" s="114">
        <v>7468</v>
      </c>
      <c r="F27" s="114">
        <v>7392</v>
      </c>
      <c r="G27" s="114">
        <v>7410</v>
      </c>
      <c r="H27" s="140">
        <v>8201</v>
      </c>
      <c r="I27" s="115">
        <v>-1015</v>
      </c>
      <c r="J27" s="116">
        <v>-12.376539446408975</v>
      </c>
    </row>
    <row r="28" spans="1:10" s="110" customFormat="1" ht="13.5" customHeight="1" x14ac:dyDescent="0.2">
      <c r="A28" s="120"/>
      <c r="B28" s="119" t="s">
        <v>107</v>
      </c>
      <c r="C28" s="113">
        <v>61.594783817006039</v>
      </c>
      <c r="D28" s="115">
        <v>11525</v>
      </c>
      <c r="E28" s="114">
        <v>12055</v>
      </c>
      <c r="F28" s="114">
        <v>11868</v>
      </c>
      <c r="G28" s="114">
        <v>12065</v>
      </c>
      <c r="H28" s="140">
        <v>12495</v>
      </c>
      <c r="I28" s="115">
        <v>-970</v>
      </c>
      <c r="J28" s="116">
        <v>-7.7631052420968389</v>
      </c>
    </row>
    <row r="29" spans="1:10" s="110" customFormat="1" ht="13.5" customHeight="1" x14ac:dyDescent="0.2">
      <c r="A29" s="118" t="s">
        <v>105</v>
      </c>
      <c r="B29" s="121" t="s">
        <v>108</v>
      </c>
      <c r="C29" s="113">
        <v>15.541659986104431</v>
      </c>
      <c r="D29" s="115">
        <v>2908</v>
      </c>
      <c r="E29" s="114">
        <v>3111</v>
      </c>
      <c r="F29" s="114">
        <v>2924</v>
      </c>
      <c r="G29" s="114">
        <v>3091</v>
      </c>
      <c r="H29" s="140">
        <v>3412</v>
      </c>
      <c r="I29" s="115">
        <v>-504</v>
      </c>
      <c r="J29" s="116">
        <v>-14.771395076201641</v>
      </c>
    </row>
    <row r="30" spans="1:10" s="110" customFormat="1" ht="13.5" customHeight="1" x14ac:dyDescent="0.2">
      <c r="A30" s="118"/>
      <c r="B30" s="121" t="s">
        <v>109</v>
      </c>
      <c r="C30" s="113">
        <v>50.627972850195071</v>
      </c>
      <c r="D30" s="115">
        <v>9473</v>
      </c>
      <c r="E30" s="114">
        <v>9980</v>
      </c>
      <c r="F30" s="114">
        <v>9917</v>
      </c>
      <c r="G30" s="114">
        <v>9969</v>
      </c>
      <c r="H30" s="140">
        <v>10532</v>
      </c>
      <c r="I30" s="115">
        <v>-1059</v>
      </c>
      <c r="J30" s="116">
        <v>-10.055070262058488</v>
      </c>
    </row>
    <row r="31" spans="1:10" s="110" customFormat="1" ht="13.5" customHeight="1" x14ac:dyDescent="0.2">
      <c r="A31" s="118"/>
      <c r="B31" s="121" t="s">
        <v>110</v>
      </c>
      <c r="C31" s="113">
        <v>20.789909678798569</v>
      </c>
      <c r="D31" s="115">
        <v>3890</v>
      </c>
      <c r="E31" s="114">
        <v>3944</v>
      </c>
      <c r="F31" s="114">
        <v>3962</v>
      </c>
      <c r="G31" s="114">
        <v>3994</v>
      </c>
      <c r="H31" s="140">
        <v>4206</v>
      </c>
      <c r="I31" s="115">
        <v>-316</v>
      </c>
      <c r="J31" s="116">
        <v>-7.5130765572990965</v>
      </c>
    </row>
    <row r="32" spans="1:10" s="110" customFormat="1" ht="13.5" customHeight="1" x14ac:dyDescent="0.2">
      <c r="A32" s="120"/>
      <c r="B32" s="121" t="s">
        <v>111</v>
      </c>
      <c r="C32" s="113">
        <v>13.04045748490193</v>
      </c>
      <c r="D32" s="115">
        <v>2440</v>
      </c>
      <c r="E32" s="114">
        <v>2488</v>
      </c>
      <c r="F32" s="114">
        <v>2457</v>
      </c>
      <c r="G32" s="114">
        <v>2421</v>
      </c>
      <c r="H32" s="140">
        <v>2546</v>
      </c>
      <c r="I32" s="115">
        <v>-106</v>
      </c>
      <c r="J32" s="116">
        <v>-4.1633935585231736</v>
      </c>
    </row>
    <row r="33" spans="1:10" s="110" customFormat="1" ht="13.5" customHeight="1" x14ac:dyDescent="0.2">
      <c r="A33" s="120"/>
      <c r="B33" s="121" t="s">
        <v>112</v>
      </c>
      <c r="C33" s="113">
        <v>1.4750681417348084</v>
      </c>
      <c r="D33" s="115">
        <v>276</v>
      </c>
      <c r="E33" s="114">
        <v>273</v>
      </c>
      <c r="F33" s="114">
        <v>271</v>
      </c>
      <c r="G33" s="114">
        <v>246</v>
      </c>
      <c r="H33" s="140">
        <v>240</v>
      </c>
      <c r="I33" s="115">
        <v>36</v>
      </c>
      <c r="J33" s="116">
        <v>15</v>
      </c>
    </row>
    <row r="34" spans="1:10" s="110" customFormat="1" ht="13.5" customHeight="1" x14ac:dyDescent="0.2">
      <c r="A34" s="118" t="s">
        <v>113</v>
      </c>
      <c r="B34" s="122" t="s">
        <v>116</v>
      </c>
      <c r="C34" s="113">
        <v>82.320560098337879</v>
      </c>
      <c r="D34" s="115">
        <v>15403</v>
      </c>
      <c r="E34" s="114">
        <v>15990</v>
      </c>
      <c r="F34" s="114">
        <v>15826</v>
      </c>
      <c r="G34" s="114">
        <v>16050</v>
      </c>
      <c r="H34" s="140">
        <v>17096</v>
      </c>
      <c r="I34" s="115">
        <v>-1693</v>
      </c>
      <c r="J34" s="116">
        <v>-9.9029012634534386</v>
      </c>
    </row>
    <row r="35" spans="1:10" s="110" customFormat="1" ht="13.5" customHeight="1" x14ac:dyDescent="0.2">
      <c r="A35" s="118"/>
      <c r="B35" s="119" t="s">
        <v>117</v>
      </c>
      <c r="C35" s="113">
        <v>17.332050665383999</v>
      </c>
      <c r="D35" s="115">
        <v>3243</v>
      </c>
      <c r="E35" s="114">
        <v>3456</v>
      </c>
      <c r="F35" s="114">
        <v>3367</v>
      </c>
      <c r="G35" s="114">
        <v>3353</v>
      </c>
      <c r="H35" s="140">
        <v>3528</v>
      </c>
      <c r="I35" s="115">
        <v>-285</v>
      </c>
      <c r="J35" s="116">
        <v>-8.0782312925170068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12609</v>
      </c>
      <c r="E37" s="114">
        <v>13168</v>
      </c>
      <c r="F37" s="114">
        <v>12992</v>
      </c>
      <c r="G37" s="114">
        <v>13425</v>
      </c>
      <c r="H37" s="140">
        <v>14376</v>
      </c>
      <c r="I37" s="115">
        <v>-1767</v>
      </c>
      <c r="J37" s="116">
        <v>-12.291318864774624</v>
      </c>
    </row>
    <row r="38" spans="1:10" s="110" customFormat="1" ht="13.5" customHeight="1" x14ac:dyDescent="0.2">
      <c r="A38" s="118" t="s">
        <v>105</v>
      </c>
      <c r="B38" s="119" t="s">
        <v>106</v>
      </c>
      <c r="C38" s="113">
        <v>35.760171306209848</v>
      </c>
      <c r="D38" s="115">
        <v>4509</v>
      </c>
      <c r="E38" s="114">
        <v>4685</v>
      </c>
      <c r="F38" s="114">
        <v>4625</v>
      </c>
      <c r="G38" s="114">
        <v>4747</v>
      </c>
      <c r="H38" s="140">
        <v>5353</v>
      </c>
      <c r="I38" s="115">
        <v>-844</v>
      </c>
      <c r="J38" s="116">
        <v>-15.766859704838408</v>
      </c>
    </row>
    <row r="39" spans="1:10" s="110" customFormat="1" ht="13.5" customHeight="1" x14ac:dyDescent="0.2">
      <c r="A39" s="120"/>
      <c r="B39" s="119" t="s">
        <v>107</v>
      </c>
      <c r="C39" s="113">
        <v>64.239828693790145</v>
      </c>
      <c r="D39" s="115">
        <v>8100</v>
      </c>
      <c r="E39" s="114">
        <v>8483</v>
      </c>
      <c r="F39" s="114">
        <v>8367</v>
      </c>
      <c r="G39" s="114">
        <v>8678</v>
      </c>
      <c r="H39" s="140">
        <v>9023</v>
      </c>
      <c r="I39" s="115">
        <v>-923</v>
      </c>
      <c r="J39" s="116">
        <v>-10.229413720492076</v>
      </c>
    </row>
    <row r="40" spans="1:10" s="110" customFormat="1" ht="13.5" customHeight="1" x14ac:dyDescent="0.2">
      <c r="A40" s="118" t="s">
        <v>105</v>
      </c>
      <c r="B40" s="121" t="s">
        <v>108</v>
      </c>
      <c r="C40" s="113">
        <v>16.979934967087001</v>
      </c>
      <c r="D40" s="115">
        <v>2141</v>
      </c>
      <c r="E40" s="114">
        <v>2256</v>
      </c>
      <c r="F40" s="114">
        <v>2082</v>
      </c>
      <c r="G40" s="114">
        <v>2324</v>
      </c>
      <c r="H40" s="140">
        <v>2577</v>
      </c>
      <c r="I40" s="115">
        <v>-436</v>
      </c>
      <c r="J40" s="116">
        <v>-16.918897943344973</v>
      </c>
    </row>
    <row r="41" spans="1:10" s="110" customFormat="1" ht="13.5" customHeight="1" x14ac:dyDescent="0.2">
      <c r="A41" s="118"/>
      <c r="B41" s="121" t="s">
        <v>109</v>
      </c>
      <c r="C41" s="113">
        <v>41.073836148782618</v>
      </c>
      <c r="D41" s="115">
        <v>5179</v>
      </c>
      <c r="E41" s="114">
        <v>5505</v>
      </c>
      <c r="F41" s="114">
        <v>5522</v>
      </c>
      <c r="G41" s="114">
        <v>5671</v>
      </c>
      <c r="H41" s="140">
        <v>6094</v>
      </c>
      <c r="I41" s="115">
        <v>-915</v>
      </c>
      <c r="J41" s="116">
        <v>-15.014768624876929</v>
      </c>
    </row>
    <row r="42" spans="1:10" s="110" customFormat="1" ht="13.5" customHeight="1" x14ac:dyDescent="0.2">
      <c r="A42" s="118"/>
      <c r="B42" s="121" t="s">
        <v>110</v>
      </c>
      <c r="C42" s="113">
        <v>23.094614957569991</v>
      </c>
      <c r="D42" s="115">
        <v>2912</v>
      </c>
      <c r="E42" s="114">
        <v>2974</v>
      </c>
      <c r="F42" s="114">
        <v>2988</v>
      </c>
      <c r="G42" s="114">
        <v>3057</v>
      </c>
      <c r="H42" s="140">
        <v>3215</v>
      </c>
      <c r="I42" s="115">
        <v>-303</v>
      </c>
      <c r="J42" s="116">
        <v>-9.4245723172628306</v>
      </c>
    </row>
    <row r="43" spans="1:10" s="110" customFormat="1" ht="13.5" customHeight="1" x14ac:dyDescent="0.2">
      <c r="A43" s="120"/>
      <c r="B43" s="121" t="s">
        <v>111</v>
      </c>
      <c r="C43" s="113">
        <v>18.851613926560393</v>
      </c>
      <c r="D43" s="115">
        <v>2377</v>
      </c>
      <c r="E43" s="114">
        <v>2433</v>
      </c>
      <c r="F43" s="114">
        <v>2400</v>
      </c>
      <c r="G43" s="114">
        <v>2373</v>
      </c>
      <c r="H43" s="140">
        <v>2490</v>
      </c>
      <c r="I43" s="115">
        <v>-113</v>
      </c>
      <c r="J43" s="116">
        <v>-4.5381526104417667</v>
      </c>
    </row>
    <row r="44" spans="1:10" s="110" customFormat="1" ht="13.5" customHeight="1" x14ac:dyDescent="0.2">
      <c r="A44" s="120"/>
      <c r="B44" s="121" t="s">
        <v>112</v>
      </c>
      <c r="C44" s="113">
        <v>1.990641605202633</v>
      </c>
      <c r="D44" s="115">
        <v>251</v>
      </c>
      <c r="E44" s="114">
        <v>255</v>
      </c>
      <c r="F44" s="114">
        <v>252</v>
      </c>
      <c r="G44" s="114">
        <v>233</v>
      </c>
      <c r="H44" s="140">
        <v>221</v>
      </c>
      <c r="I44" s="115">
        <v>30</v>
      </c>
      <c r="J44" s="116">
        <v>13.574660633484163</v>
      </c>
    </row>
    <row r="45" spans="1:10" s="110" customFormat="1" ht="13.5" customHeight="1" x14ac:dyDescent="0.2">
      <c r="A45" s="118" t="s">
        <v>113</v>
      </c>
      <c r="B45" s="122" t="s">
        <v>116</v>
      </c>
      <c r="C45" s="113">
        <v>82.060433024030459</v>
      </c>
      <c r="D45" s="115">
        <v>10347</v>
      </c>
      <c r="E45" s="114">
        <v>10746</v>
      </c>
      <c r="F45" s="114">
        <v>10627</v>
      </c>
      <c r="G45" s="114">
        <v>11013</v>
      </c>
      <c r="H45" s="140">
        <v>11794</v>
      </c>
      <c r="I45" s="115">
        <v>-1447</v>
      </c>
      <c r="J45" s="116">
        <v>-12.26895031371884</v>
      </c>
    </row>
    <row r="46" spans="1:10" s="110" customFormat="1" ht="13.5" customHeight="1" x14ac:dyDescent="0.2">
      <c r="A46" s="118"/>
      <c r="B46" s="119" t="s">
        <v>117</v>
      </c>
      <c r="C46" s="113">
        <v>17.431993020858116</v>
      </c>
      <c r="D46" s="115">
        <v>2198</v>
      </c>
      <c r="E46" s="114">
        <v>2346</v>
      </c>
      <c r="F46" s="114">
        <v>2299</v>
      </c>
      <c r="G46" s="114">
        <v>2341</v>
      </c>
      <c r="H46" s="140">
        <v>2511</v>
      </c>
      <c r="I46" s="115">
        <v>-313</v>
      </c>
      <c r="J46" s="116">
        <v>-12.465153325368378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6102</v>
      </c>
      <c r="E48" s="114">
        <v>6355</v>
      </c>
      <c r="F48" s="114">
        <v>6268</v>
      </c>
      <c r="G48" s="114">
        <v>6050</v>
      </c>
      <c r="H48" s="140">
        <v>6320</v>
      </c>
      <c r="I48" s="115">
        <v>-218</v>
      </c>
      <c r="J48" s="116">
        <v>-3.4493670886075951</v>
      </c>
    </row>
    <row r="49" spans="1:12" s="110" customFormat="1" ht="13.5" customHeight="1" x14ac:dyDescent="0.2">
      <c r="A49" s="118" t="s">
        <v>105</v>
      </c>
      <c r="B49" s="119" t="s">
        <v>106</v>
      </c>
      <c r="C49" s="113">
        <v>43.870862012454936</v>
      </c>
      <c r="D49" s="115">
        <v>2677</v>
      </c>
      <c r="E49" s="114">
        <v>2783</v>
      </c>
      <c r="F49" s="114">
        <v>2767</v>
      </c>
      <c r="G49" s="114">
        <v>2663</v>
      </c>
      <c r="H49" s="140">
        <v>2848</v>
      </c>
      <c r="I49" s="115">
        <v>-171</v>
      </c>
      <c r="J49" s="116">
        <v>-6.0042134831460672</v>
      </c>
    </row>
    <row r="50" spans="1:12" s="110" customFormat="1" ht="13.5" customHeight="1" x14ac:dyDescent="0.2">
      <c r="A50" s="120"/>
      <c r="B50" s="119" t="s">
        <v>107</v>
      </c>
      <c r="C50" s="113">
        <v>56.129137987545064</v>
      </c>
      <c r="D50" s="115">
        <v>3425</v>
      </c>
      <c r="E50" s="114">
        <v>3572</v>
      </c>
      <c r="F50" s="114">
        <v>3501</v>
      </c>
      <c r="G50" s="114">
        <v>3387</v>
      </c>
      <c r="H50" s="140">
        <v>3472</v>
      </c>
      <c r="I50" s="115">
        <v>-47</v>
      </c>
      <c r="J50" s="116">
        <v>-1.3536866359447004</v>
      </c>
    </row>
    <row r="51" spans="1:12" s="110" customFormat="1" ht="13.5" customHeight="1" x14ac:dyDescent="0.2">
      <c r="A51" s="118" t="s">
        <v>105</v>
      </c>
      <c r="B51" s="121" t="s">
        <v>108</v>
      </c>
      <c r="C51" s="113">
        <v>12.569649295313011</v>
      </c>
      <c r="D51" s="115">
        <v>767</v>
      </c>
      <c r="E51" s="114">
        <v>855</v>
      </c>
      <c r="F51" s="114">
        <v>842</v>
      </c>
      <c r="G51" s="114">
        <v>767</v>
      </c>
      <c r="H51" s="140">
        <v>835</v>
      </c>
      <c r="I51" s="115">
        <v>-68</v>
      </c>
      <c r="J51" s="116">
        <v>-8.1437125748502996</v>
      </c>
    </row>
    <row r="52" spans="1:12" s="110" customFormat="1" ht="13.5" customHeight="1" x14ac:dyDescent="0.2">
      <c r="A52" s="118"/>
      <c r="B52" s="121" t="s">
        <v>109</v>
      </c>
      <c r="C52" s="113">
        <v>70.370370370370367</v>
      </c>
      <c r="D52" s="115">
        <v>4294</v>
      </c>
      <c r="E52" s="114">
        <v>4475</v>
      </c>
      <c r="F52" s="114">
        <v>4395</v>
      </c>
      <c r="G52" s="114">
        <v>4298</v>
      </c>
      <c r="H52" s="140">
        <v>4438</v>
      </c>
      <c r="I52" s="115">
        <v>-144</v>
      </c>
      <c r="J52" s="116">
        <v>-3.2447048219918884</v>
      </c>
    </row>
    <row r="53" spans="1:12" s="110" customFormat="1" ht="13.5" customHeight="1" x14ac:dyDescent="0.2">
      <c r="A53" s="118"/>
      <c r="B53" s="121" t="s">
        <v>110</v>
      </c>
      <c r="C53" s="113">
        <v>16.027531956735498</v>
      </c>
      <c r="D53" s="115">
        <v>978</v>
      </c>
      <c r="E53" s="114">
        <v>970</v>
      </c>
      <c r="F53" s="114">
        <v>974</v>
      </c>
      <c r="G53" s="114">
        <v>937</v>
      </c>
      <c r="H53" s="140">
        <v>991</v>
      </c>
      <c r="I53" s="115">
        <v>-13</v>
      </c>
      <c r="J53" s="116">
        <v>-1.311806256306761</v>
      </c>
    </row>
    <row r="54" spans="1:12" s="110" customFormat="1" ht="13.5" customHeight="1" x14ac:dyDescent="0.2">
      <c r="A54" s="120"/>
      <c r="B54" s="121" t="s">
        <v>111</v>
      </c>
      <c r="C54" s="113">
        <v>1.0324483775811208</v>
      </c>
      <c r="D54" s="115">
        <v>63</v>
      </c>
      <c r="E54" s="114">
        <v>55</v>
      </c>
      <c r="F54" s="114">
        <v>57</v>
      </c>
      <c r="G54" s="114">
        <v>48</v>
      </c>
      <c r="H54" s="140">
        <v>56</v>
      </c>
      <c r="I54" s="115">
        <v>7</v>
      </c>
      <c r="J54" s="116">
        <v>12.5</v>
      </c>
    </row>
    <row r="55" spans="1:12" s="110" customFormat="1" ht="13.5" customHeight="1" x14ac:dyDescent="0.2">
      <c r="A55" s="120"/>
      <c r="B55" s="121" t="s">
        <v>112</v>
      </c>
      <c r="C55" s="113">
        <v>0.40970173713536545</v>
      </c>
      <c r="D55" s="115">
        <v>25</v>
      </c>
      <c r="E55" s="114">
        <v>18</v>
      </c>
      <c r="F55" s="114">
        <v>19</v>
      </c>
      <c r="G55" s="114">
        <v>13</v>
      </c>
      <c r="H55" s="140">
        <v>19</v>
      </c>
      <c r="I55" s="115">
        <v>6</v>
      </c>
      <c r="J55" s="116">
        <v>31.578947368421051</v>
      </c>
    </row>
    <row r="56" spans="1:12" s="110" customFormat="1" ht="13.5" customHeight="1" x14ac:dyDescent="0.2">
      <c r="A56" s="118" t="s">
        <v>113</v>
      </c>
      <c r="B56" s="122" t="s">
        <v>116</v>
      </c>
      <c r="C56" s="113">
        <v>82.858079318256316</v>
      </c>
      <c r="D56" s="115">
        <v>5056</v>
      </c>
      <c r="E56" s="114">
        <v>5244</v>
      </c>
      <c r="F56" s="114">
        <v>5199</v>
      </c>
      <c r="G56" s="114">
        <v>5037</v>
      </c>
      <c r="H56" s="140">
        <v>5302</v>
      </c>
      <c r="I56" s="115">
        <v>-246</v>
      </c>
      <c r="J56" s="116">
        <v>-4.6397585816672953</v>
      </c>
    </row>
    <row r="57" spans="1:12" s="110" customFormat="1" ht="13.5" customHeight="1" x14ac:dyDescent="0.2">
      <c r="A57" s="142"/>
      <c r="B57" s="124" t="s">
        <v>117</v>
      </c>
      <c r="C57" s="125">
        <v>17.125532612258276</v>
      </c>
      <c r="D57" s="143">
        <v>1045</v>
      </c>
      <c r="E57" s="144">
        <v>1110</v>
      </c>
      <c r="F57" s="144">
        <v>1068</v>
      </c>
      <c r="G57" s="144">
        <v>1012</v>
      </c>
      <c r="H57" s="145">
        <v>1017</v>
      </c>
      <c r="I57" s="143">
        <v>28</v>
      </c>
      <c r="J57" s="146">
        <v>2.7531956735496559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67111</v>
      </c>
      <c r="E12" s="236">
        <v>67678</v>
      </c>
      <c r="F12" s="114">
        <v>67579</v>
      </c>
      <c r="G12" s="114">
        <v>66327</v>
      </c>
      <c r="H12" s="140">
        <v>66238</v>
      </c>
      <c r="I12" s="115">
        <v>873</v>
      </c>
      <c r="J12" s="116">
        <v>1.317974576527069</v>
      </c>
    </row>
    <row r="13" spans="1:15" s="110" customFormat="1" ht="12" customHeight="1" x14ac:dyDescent="0.2">
      <c r="A13" s="118" t="s">
        <v>105</v>
      </c>
      <c r="B13" s="119" t="s">
        <v>106</v>
      </c>
      <c r="C13" s="113">
        <v>53.292306775342347</v>
      </c>
      <c r="D13" s="115">
        <v>35765</v>
      </c>
      <c r="E13" s="114">
        <v>36029</v>
      </c>
      <c r="F13" s="114">
        <v>36079</v>
      </c>
      <c r="G13" s="114">
        <v>35254</v>
      </c>
      <c r="H13" s="140">
        <v>35119</v>
      </c>
      <c r="I13" s="115">
        <v>646</v>
      </c>
      <c r="J13" s="116">
        <v>1.8394601213018593</v>
      </c>
    </row>
    <row r="14" spans="1:15" s="110" customFormat="1" ht="12" customHeight="1" x14ac:dyDescent="0.2">
      <c r="A14" s="118"/>
      <c r="B14" s="119" t="s">
        <v>107</v>
      </c>
      <c r="C14" s="113">
        <v>46.707693224657653</v>
      </c>
      <c r="D14" s="115">
        <v>31346</v>
      </c>
      <c r="E14" s="114">
        <v>31649</v>
      </c>
      <c r="F14" s="114">
        <v>31500</v>
      </c>
      <c r="G14" s="114">
        <v>31073</v>
      </c>
      <c r="H14" s="140">
        <v>31119</v>
      </c>
      <c r="I14" s="115">
        <v>227</v>
      </c>
      <c r="J14" s="116">
        <v>0.72945788746425011</v>
      </c>
    </row>
    <row r="15" spans="1:15" s="110" customFormat="1" ht="12" customHeight="1" x14ac:dyDescent="0.2">
      <c r="A15" s="118" t="s">
        <v>105</v>
      </c>
      <c r="B15" s="121" t="s">
        <v>108</v>
      </c>
      <c r="C15" s="113">
        <v>10.108626007658954</v>
      </c>
      <c r="D15" s="115">
        <v>6784</v>
      </c>
      <c r="E15" s="114">
        <v>7163</v>
      </c>
      <c r="F15" s="114">
        <v>7193</v>
      </c>
      <c r="G15" s="114">
        <v>6562</v>
      </c>
      <c r="H15" s="140">
        <v>6757</v>
      </c>
      <c r="I15" s="115">
        <v>27</v>
      </c>
      <c r="J15" s="116">
        <v>0.39958561491786293</v>
      </c>
    </row>
    <row r="16" spans="1:15" s="110" customFormat="1" ht="12" customHeight="1" x14ac:dyDescent="0.2">
      <c r="A16" s="118"/>
      <c r="B16" s="121" t="s">
        <v>109</v>
      </c>
      <c r="C16" s="113">
        <v>67.850277897811083</v>
      </c>
      <c r="D16" s="115">
        <v>45535</v>
      </c>
      <c r="E16" s="114">
        <v>45783</v>
      </c>
      <c r="F16" s="114">
        <v>45781</v>
      </c>
      <c r="G16" s="114">
        <v>45365</v>
      </c>
      <c r="H16" s="140">
        <v>45255</v>
      </c>
      <c r="I16" s="115">
        <v>280</v>
      </c>
      <c r="J16" s="116">
        <v>0.61871616395978346</v>
      </c>
    </row>
    <row r="17" spans="1:10" s="110" customFormat="1" ht="12" customHeight="1" x14ac:dyDescent="0.2">
      <c r="A17" s="118"/>
      <c r="B17" s="121" t="s">
        <v>110</v>
      </c>
      <c r="C17" s="113">
        <v>20.844570934720089</v>
      </c>
      <c r="D17" s="115">
        <v>13989</v>
      </c>
      <c r="E17" s="114">
        <v>13910</v>
      </c>
      <c r="F17" s="114">
        <v>13801</v>
      </c>
      <c r="G17" s="114">
        <v>13635</v>
      </c>
      <c r="H17" s="140">
        <v>13465</v>
      </c>
      <c r="I17" s="115">
        <v>524</v>
      </c>
      <c r="J17" s="116">
        <v>3.8915707389528409</v>
      </c>
    </row>
    <row r="18" spans="1:10" s="110" customFormat="1" ht="12" customHeight="1" x14ac:dyDescent="0.2">
      <c r="A18" s="120"/>
      <c r="B18" s="121" t="s">
        <v>111</v>
      </c>
      <c r="C18" s="113">
        <v>1.1965251598098672</v>
      </c>
      <c r="D18" s="115">
        <v>803</v>
      </c>
      <c r="E18" s="114">
        <v>822</v>
      </c>
      <c r="F18" s="114">
        <v>804</v>
      </c>
      <c r="G18" s="114">
        <v>765</v>
      </c>
      <c r="H18" s="140">
        <v>761</v>
      </c>
      <c r="I18" s="115">
        <v>42</v>
      </c>
      <c r="J18" s="116">
        <v>5.5190538764783179</v>
      </c>
    </row>
    <row r="19" spans="1:10" s="110" customFormat="1" ht="12" customHeight="1" x14ac:dyDescent="0.2">
      <c r="A19" s="120"/>
      <c r="B19" s="121" t="s">
        <v>112</v>
      </c>
      <c r="C19" s="113">
        <v>0.4157291651145118</v>
      </c>
      <c r="D19" s="115">
        <v>279</v>
      </c>
      <c r="E19" s="114">
        <v>273</v>
      </c>
      <c r="F19" s="114">
        <v>262</v>
      </c>
      <c r="G19" s="114">
        <v>214</v>
      </c>
      <c r="H19" s="140">
        <v>222</v>
      </c>
      <c r="I19" s="115">
        <v>57</v>
      </c>
      <c r="J19" s="116">
        <v>25.675675675675677</v>
      </c>
    </row>
    <row r="20" spans="1:10" s="110" customFormat="1" ht="12" customHeight="1" x14ac:dyDescent="0.2">
      <c r="A20" s="118" t="s">
        <v>113</v>
      </c>
      <c r="B20" s="119" t="s">
        <v>181</v>
      </c>
      <c r="C20" s="113">
        <v>68.415013932142273</v>
      </c>
      <c r="D20" s="115">
        <v>45914</v>
      </c>
      <c r="E20" s="114">
        <v>46372</v>
      </c>
      <c r="F20" s="114">
        <v>46480</v>
      </c>
      <c r="G20" s="114">
        <v>45357</v>
      </c>
      <c r="H20" s="140">
        <v>45483</v>
      </c>
      <c r="I20" s="115">
        <v>431</v>
      </c>
      <c r="J20" s="116">
        <v>0.94760679814436166</v>
      </c>
    </row>
    <row r="21" spans="1:10" s="110" customFormat="1" ht="12" customHeight="1" x14ac:dyDescent="0.2">
      <c r="A21" s="118"/>
      <c r="B21" s="119" t="s">
        <v>182</v>
      </c>
      <c r="C21" s="113">
        <v>31.584986067857727</v>
      </c>
      <c r="D21" s="115">
        <v>21197</v>
      </c>
      <c r="E21" s="114">
        <v>21306</v>
      </c>
      <c r="F21" s="114">
        <v>21099</v>
      </c>
      <c r="G21" s="114">
        <v>20970</v>
      </c>
      <c r="H21" s="140">
        <v>20755</v>
      </c>
      <c r="I21" s="115">
        <v>442</v>
      </c>
      <c r="J21" s="116">
        <v>2.1296073235364972</v>
      </c>
    </row>
    <row r="22" spans="1:10" s="110" customFormat="1" ht="12" customHeight="1" x14ac:dyDescent="0.2">
      <c r="A22" s="118" t="s">
        <v>113</v>
      </c>
      <c r="B22" s="119" t="s">
        <v>116</v>
      </c>
      <c r="C22" s="113">
        <v>85.267690840547743</v>
      </c>
      <c r="D22" s="115">
        <v>57224</v>
      </c>
      <c r="E22" s="114">
        <v>57862</v>
      </c>
      <c r="F22" s="114">
        <v>57815</v>
      </c>
      <c r="G22" s="114">
        <v>56905</v>
      </c>
      <c r="H22" s="140">
        <v>56985</v>
      </c>
      <c r="I22" s="115">
        <v>239</v>
      </c>
      <c r="J22" s="116">
        <v>0.41940861630253573</v>
      </c>
    </row>
    <row r="23" spans="1:10" s="110" customFormat="1" ht="12" customHeight="1" x14ac:dyDescent="0.2">
      <c r="A23" s="118"/>
      <c r="B23" s="119" t="s">
        <v>117</v>
      </c>
      <c r="C23" s="113">
        <v>14.638434831845748</v>
      </c>
      <c r="D23" s="115">
        <v>9824</v>
      </c>
      <c r="E23" s="114">
        <v>9752</v>
      </c>
      <c r="F23" s="114">
        <v>9702</v>
      </c>
      <c r="G23" s="114">
        <v>9361</v>
      </c>
      <c r="H23" s="140">
        <v>9187</v>
      </c>
      <c r="I23" s="115">
        <v>637</v>
      </c>
      <c r="J23" s="116">
        <v>6.9337106781321429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76088</v>
      </c>
      <c r="E64" s="236">
        <v>76568</v>
      </c>
      <c r="F64" s="236">
        <v>76646</v>
      </c>
      <c r="G64" s="236">
        <v>75238</v>
      </c>
      <c r="H64" s="140">
        <v>75240</v>
      </c>
      <c r="I64" s="115">
        <v>848</v>
      </c>
      <c r="J64" s="116">
        <v>1.1270600744284955</v>
      </c>
    </row>
    <row r="65" spans="1:12" s="110" customFormat="1" ht="12" customHeight="1" x14ac:dyDescent="0.2">
      <c r="A65" s="118" t="s">
        <v>105</v>
      </c>
      <c r="B65" s="119" t="s">
        <v>106</v>
      </c>
      <c r="C65" s="113">
        <v>55.292555987803595</v>
      </c>
      <c r="D65" s="235">
        <v>42071</v>
      </c>
      <c r="E65" s="236">
        <v>42354</v>
      </c>
      <c r="F65" s="236">
        <v>42603</v>
      </c>
      <c r="G65" s="236">
        <v>41738</v>
      </c>
      <c r="H65" s="140">
        <v>41610</v>
      </c>
      <c r="I65" s="115">
        <v>461</v>
      </c>
      <c r="J65" s="116">
        <v>1.1079067531843307</v>
      </c>
    </row>
    <row r="66" spans="1:12" s="110" customFormat="1" ht="12" customHeight="1" x14ac:dyDescent="0.2">
      <c r="A66" s="118"/>
      <c r="B66" s="119" t="s">
        <v>107</v>
      </c>
      <c r="C66" s="113">
        <v>44.707444012196405</v>
      </c>
      <c r="D66" s="235">
        <v>34017</v>
      </c>
      <c r="E66" s="236">
        <v>34214</v>
      </c>
      <c r="F66" s="236">
        <v>34043</v>
      </c>
      <c r="G66" s="236">
        <v>33500</v>
      </c>
      <c r="H66" s="140">
        <v>33630</v>
      </c>
      <c r="I66" s="115">
        <v>387</v>
      </c>
      <c r="J66" s="116">
        <v>1.1507582515611061</v>
      </c>
    </row>
    <row r="67" spans="1:12" s="110" customFormat="1" ht="12" customHeight="1" x14ac:dyDescent="0.2">
      <c r="A67" s="118" t="s">
        <v>105</v>
      </c>
      <c r="B67" s="121" t="s">
        <v>108</v>
      </c>
      <c r="C67" s="113">
        <v>10.164546314793396</v>
      </c>
      <c r="D67" s="235">
        <v>7734</v>
      </c>
      <c r="E67" s="236">
        <v>8102</v>
      </c>
      <c r="F67" s="236">
        <v>8215</v>
      </c>
      <c r="G67" s="236">
        <v>7443</v>
      </c>
      <c r="H67" s="140">
        <v>7693</v>
      </c>
      <c r="I67" s="115">
        <v>41</v>
      </c>
      <c r="J67" s="116">
        <v>0.53295203431691152</v>
      </c>
    </row>
    <row r="68" spans="1:12" s="110" customFormat="1" ht="12" customHeight="1" x14ac:dyDescent="0.2">
      <c r="A68" s="118"/>
      <c r="B68" s="121" t="s">
        <v>109</v>
      </c>
      <c r="C68" s="113">
        <v>68.410261802123856</v>
      </c>
      <c r="D68" s="235">
        <v>52052</v>
      </c>
      <c r="E68" s="236">
        <v>52178</v>
      </c>
      <c r="F68" s="236">
        <v>52325</v>
      </c>
      <c r="G68" s="236">
        <v>51974</v>
      </c>
      <c r="H68" s="140">
        <v>51940</v>
      </c>
      <c r="I68" s="115">
        <v>112</v>
      </c>
      <c r="J68" s="116">
        <v>0.215633423180593</v>
      </c>
    </row>
    <row r="69" spans="1:12" s="110" customFormat="1" ht="12" customHeight="1" x14ac:dyDescent="0.2">
      <c r="A69" s="118"/>
      <c r="B69" s="121" t="s">
        <v>110</v>
      </c>
      <c r="C69" s="113">
        <v>20.317264220376405</v>
      </c>
      <c r="D69" s="235">
        <v>15459</v>
      </c>
      <c r="E69" s="236">
        <v>15456</v>
      </c>
      <c r="F69" s="236">
        <v>15301</v>
      </c>
      <c r="G69" s="236">
        <v>15060</v>
      </c>
      <c r="H69" s="140">
        <v>14859</v>
      </c>
      <c r="I69" s="115">
        <v>600</v>
      </c>
      <c r="J69" s="116">
        <v>4.037956793862306</v>
      </c>
    </row>
    <row r="70" spans="1:12" s="110" customFormat="1" ht="12" customHeight="1" x14ac:dyDescent="0.2">
      <c r="A70" s="120"/>
      <c r="B70" s="121" t="s">
        <v>111</v>
      </c>
      <c r="C70" s="113">
        <v>1.1079276627063401</v>
      </c>
      <c r="D70" s="235">
        <v>843</v>
      </c>
      <c r="E70" s="236">
        <v>832</v>
      </c>
      <c r="F70" s="236">
        <v>805</v>
      </c>
      <c r="G70" s="236">
        <v>761</v>
      </c>
      <c r="H70" s="140">
        <v>748</v>
      </c>
      <c r="I70" s="115">
        <v>95</v>
      </c>
      <c r="J70" s="116">
        <v>12.700534759358289</v>
      </c>
    </row>
    <row r="71" spans="1:12" s="110" customFormat="1" ht="12" customHeight="1" x14ac:dyDescent="0.2">
      <c r="A71" s="120"/>
      <c r="B71" s="121" t="s">
        <v>112</v>
      </c>
      <c r="C71" s="113">
        <v>0.38902323625275997</v>
      </c>
      <c r="D71" s="235">
        <v>296</v>
      </c>
      <c r="E71" s="236">
        <v>260</v>
      </c>
      <c r="F71" s="236">
        <v>252</v>
      </c>
      <c r="G71" s="236">
        <v>215</v>
      </c>
      <c r="H71" s="140">
        <v>216</v>
      </c>
      <c r="I71" s="115">
        <v>80</v>
      </c>
      <c r="J71" s="116">
        <v>37.037037037037038</v>
      </c>
    </row>
    <row r="72" spans="1:12" s="110" customFormat="1" ht="12" customHeight="1" x14ac:dyDescent="0.2">
      <c r="A72" s="118" t="s">
        <v>113</v>
      </c>
      <c r="B72" s="119" t="s">
        <v>181</v>
      </c>
      <c r="C72" s="113">
        <v>72.335979392282624</v>
      </c>
      <c r="D72" s="235">
        <v>55039</v>
      </c>
      <c r="E72" s="236">
        <v>55382</v>
      </c>
      <c r="F72" s="236">
        <v>55686</v>
      </c>
      <c r="G72" s="236">
        <v>54526</v>
      </c>
      <c r="H72" s="140">
        <v>54746</v>
      </c>
      <c r="I72" s="115">
        <v>293</v>
      </c>
      <c r="J72" s="116">
        <v>0.53519891864245794</v>
      </c>
    </row>
    <row r="73" spans="1:12" s="110" customFormat="1" ht="12" customHeight="1" x14ac:dyDescent="0.2">
      <c r="A73" s="118"/>
      <c r="B73" s="119" t="s">
        <v>182</v>
      </c>
      <c r="C73" s="113">
        <v>27.664020607717379</v>
      </c>
      <c r="D73" s="115">
        <v>21049</v>
      </c>
      <c r="E73" s="114">
        <v>21186</v>
      </c>
      <c r="F73" s="114">
        <v>20960</v>
      </c>
      <c r="G73" s="114">
        <v>20712</v>
      </c>
      <c r="H73" s="140">
        <v>20494</v>
      </c>
      <c r="I73" s="115">
        <v>555</v>
      </c>
      <c r="J73" s="116">
        <v>2.7081096906411632</v>
      </c>
    </row>
    <row r="74" spans="1:12" s="110" customFormat="1" ht="12" customHeight="1" x14ac:dyDescent="0.2">
      <c r="A74" s="118" t="s">
        <v>113</v>
      </c>
      <c r="B74" s="119" t="s">
        <v>116</v>
      </c>
      <c r="C74" s="113">
        <v>86.854694564188833</v>
      </c>
      <c r="D74" s="115">
        <v>66086</v>
      </c>
      <c r="E74" s="114">
        <v>66655</v>
      </c>
      <c r="F74" s="114">
        <v>66872</v>
      </c>
      <c r="G74" s="114">
        <v>65769</v>
      </c>
      <c r="H74" s="140">
        <v>65927</v>
      </c>
      <c r="I74" s="115">
        <v>159</v>
      </c>
      <c r="J74" s="116">
        <v>0.24117584601149755</v>
      </c>
    </row>
    <row r="75" spans="1:12" s="110" customFormat="1" ht="12" customHeight="1" x14ac:dyDescent="0.2">
      <c r="A75" s="142"/>
      <c r="B75" s="124" t="s">
        <v>117</v>
      </c>
      <c r="C75" s="125">
        <v>13.061192303648408</v>
      </c>
      <c r="D75" s="143">
        <v>9938</v>
      </c>
      <c r="E75" s="144">
        <v>9850</v>
      </c>
      <c r="F75" s="144">
        <v>9710</v>
      </c>
      <c r="G75" s="144">
        <v>9402</v>
      </c>
      <c r="H75" s="145">
        <v>9243</v>
      </c>
      <c r="I75" s="143">
        <v>695</v>
      </c>
      <c r="J75" s="146">
        <v>7.5192037217353676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67111</v>
      </c>
      <c r="G11" s="114">
        <v>67678</v>
      </c>
      <c r="H11" s="114">
        <v>67579</v>
      </c>
      <c r="I11" s="114">
        <v>66327</v>
      </c>
      <c r="J11" s="140">
        <v>66238</v>
      </c>
      <c r="K11" s="114">
        <v>873</v>
      </c>
      <c r="L11" s="116">
        <v>1.317974576527069</v>
      </c>
    </row>
    <row r="12" spans="1:17" s="110" customFormat="1" ht="24.95" customHeight="1" x14ac:dyDescent="0.2">
      <c r="A12" s="604" t="s">
        <v>185</v>
      </c>
      <c r="B12" s="605"/>
      <c r="C12" s="605"/>
      <c r="D12" s="606"/>
      <c r="E12" s="113">
        <v>53.292306775342347</v>
      </c>
      <c r="F12" s="115">
        <v>35765</v>
      </c>
      <c r="G12" s="114">
        <v>36029</v>
      </c>
      <c r="H12" s="114">
        <v>36079</v>
      </c>
      <c r="I12" s="114">
        <v>35254</v>
      </c>
      <c r="J12" s="140">
        <v>35119</v>
      </c>
      <c r="K12" s="114">
        <v>646</v>
      </c>
      <c r="L12" s="116">
        <v>1.8394601213018593</v>
      </c>
    </row>
    <row r="13" spans="1:17" s="110" customFormat="1" ht="15" customHeight="1" x14ac:dyDescent="0.2">
      <c r="A13" s="120"/>
      <c r="B13" s="612" t="s">
        <v>107</v>
      </c>
      <c r="C13" s="612"/>
      <c r="E13" s="113">
        <v>46.707693224657653</v>
      </c>
      <c r="F13" s="115">
        <v>31346</v>
      </c>
      <c r="G13" s="114">
        <v>31649</v>
      </c>
      <c r="H13" s="114">
        <v>31500</v>
      </c>
      <c r="I13" s="114">
        <v>31073</v>
      </c>
      <c r="J13" s="140">
        <v>31119</v>
      </c>
      <c r="K13" s="114">
        <v>227</v>
      </c>
      <c r="L13" s="116">
        <v>0.72945788746425011</v>
      </c>
    </row>
    <row r="14" spans="1:17" s="110" customFormat="1" ht="24.95" customHeight="1" x14ac:dyDescent="0.2">
      <c r="A14" s="604" t="s">
        <v>186</v>
      </c>
      <c r="B14" s="605"/>
      <c r="C14" s="605"/>
      <c r="D14" s="606"/>
      <c r="E14" s="113">
        <v>10.108626007658954</v>
      </c>
      <c r="F14" s="115">
        <v>6784</v>
      </c>
      <c r="G14" s="114">
        <v>7163</v>
      </c>
      <c r="H14" s="114">
        <v>7193</v>
      </c>
      <c r="I14" s="114">
        <v>6562</v>
      </c>
      <c r="J14" s="140">
        <v>6757</v>
      </c>
      <c r="K14" s="114">
        <v>27</v>
      </c>
      <c r="L14" s="116">
        <v>0.39958561491786293</v>
      </c>
    </row>
    <row r="15" spans="1:17" s="110" customFormat="1" ht="15" customHeight="1" x14ac:dyDescent="0.2">
      <c r="A15" s="120"/>
      <c r="B15" s="119"/>
      <c r="C15" s="258" t="s">
        <v>106</v>
      </c>
      <c r="E15" s="113">
        <v>53.714622641509436</v>
      </c>
      <c r="F15" s="115">
        <v>3644</v>
      </c>
      <c r="G15" s="114">
        <v>3811</v>
      </c>
      <c r="H15" s="114">
        <v>3893</v>
      </c>
      <c r="I15" s="114">
        <v>3517</v>
      </c>
      <c r="J15" s="140">
        <v>3619</v>
      </c>
      <c r="K15" s="114">
        <v>25</v>
      </c>
      <c r="L15" s="116">
        <v>0.69079856313898869</v>
      </c>
    </row>
    <row r="16" spans="1:17" s="110" customFormat="1" ht="15" customHeight="1" x14ac:dyDescent="0.2">
      <c r="A16" s="120"/>
      <c r="B16" s="119"/>
      <c r="C16" s="258" t="s">
        <v>107</v>
      </c>
      <c r="E16" s="113">
        <v>46.285377358490564</v>
      </c>
      <c r="F16" s="115">
        <v>3140</v>
      </c>
      <c r="G16" s="114">
        <v>3352</v>
      </c>
      <c r="H16" s="114">
        <v>3300</v>
      </c>
      <c r="I16" s="114">
        <v>3045</v>
      </c>
      <c r="J16" s="140">
        <v>3138</v>
      </c>
      <c r="K16" s="114">
        <v>2</v>
      </c>
      <c r="L16" s="116">
        <v>6.3734862970044617E-2</v>
      </c>
    </row>
    <row r="17" spans="1:12" s="110" customFormat="1" ht="15" customHeight="1" x14ac:dyDescent="0.2">
      <c r="A17" s="120"/>
      <c r="B17" s="121" t="s">
        <v>109</v>
      </c>
      <c r="C17" s="258"/>
      <c r="E17" s="113">
        <v>67.850277897811083</v>
      </c>
      <c r="F17" s="115">
        <v>45535</v>
      </c>
      <c r="G17" s="114">
        <v>45783</v>
      </c>
      <c r="H17" s="114">
        <v>45781</v>
      </c>
      <c r="I17" s="114">
        <v>45365</v>
      </c>
      <c r="J17" s="140">
        <v>45255</v>
      </c>
      <c r="K17" s="114">
        <v>280</v>
      </c>
      <c r="L17" s="116">
        <v>0.61871616395978346</v>
      </c>
    </row>
    <row r="18" spans="1:12" s="110" customFormat="1" ht="15" customHeight="1" x14ac:dyDescent="0.2">
      <c r="A18" s="120"/>
      <c r="B18" s="119"/>
      <c r="C18" s="258" t="s">
        <v>106</v>
      </c>
      <c r="E18" s="113">
        <v>53.72350938838256</v>
      </c>
      <c r="F18" s="115">
        <v>24463</v>
      </c>
      <c r="G18" s="114">
        <v>24540</v>
      </c>
      <c r="H18" s="114">
        <v>24583</v>
      </c>
      <c r="I18" s="114">
        <v>24266</v>
      </c>
      <c r="J18" s="140">
        <v>24132</v>
      </c>
      <c r="K18" s="114">
        <v>331</v>
      </c>
      <c r="L18" s="116">
        <v>1.371622741587933</v>
      </c>
    </row>
    <row r="19" spans="1:12" s="110" customFormat="1" ht="15" customHeight="1" x14ac:dyDescent="0.2">
      <c r="A19" s="120"/>
      <c r="B19" s="119"/>
      <c r="C19" s="258" t="s">
        <v>107</v>
      </c>
      <c r="E19" s="113">
        <v>46.27649061161744</v>
      </c>
      <c r="F19" s="115">
        <v>21072</v>
      </c>
      <c r="G19" s="114">
        <v>21243</v>
      </c>
      <c r="H19" s="114">
        <v>21198</v>
      </c>
      <c r="I19" s="114">
        <v>21099</v>
      </c>
      <c r="J19" s="140">
        <v>21123</v>
      </c>
      <c r="K19" s="114">
        <v>-51</v>
      </c>
      <c r="L19" s="116">
        <v>-0.24144297684987928</v>
      </c>
    </row>
    <row r="20" spans="1:12" s="110" customFormat="1" ht="15" customHeight="1" x14ac:dyDescent="0.2">
      <c r="A20" s="120"/>
      <c r="B20" s="121" t="s">
        <v>110</v>
      </c>
      <c r="C20" s="258"/>
      <c r="E20" s="113">
        <v>20.844570934720089</v>
      </c>
      <c r="F20" s="115">
        <v>13989</v>
      </c>
      <c r="G20" s="114">
        <v>13910</v>
      </c>
      <c r="H20" s="114">
        <v>13801</v>
      </c>
      <c r="I20" s="114">
        <v>13635</v>
      </c>
      <c r="J20" s="140">
        <v>13465</v>
      </c>
      <c r="K20" s="114">
        <v>524</v>
      </c>
      <c r="L20" s="116">
        <v>3.8915707389528409</v>
      </c>
    </row>
    <row r="21" spans="1:12" s="110" customFormat="1" ht="15" customHeight="1" x14ac:dyDescent="0.2">
      <c r="A21" s="120"/>
      <c r="B21" s="119"/>
      <c r="C21" s="258" t="s">
        <v>106</v>
      </c>
      <c r="E21" s="113">
        <v>51.383229680463224</v>
      </c>
      <c r="F21" s="115">
        <v>7188</v>
      </c>
      <c r="G21" s="114">
        <v>7188</v>
      </c>
      <c r="H21" s="114">
        <v>7126</v>
      </c>
      <c r="I21" s="114">
        <v>7017</v>
      </c>
      <c r="J21" s="140">
        <v>6907</v>
      </c>
      <c r="K21" s="114">
        <v>281</v>
      </c>
      <c r="L21" s="116">
        <v>4.0683364702475746</v>
      </c>
    </row>
    <row r="22" spans="1:12" s="110" customFormat="1" ht="15" customHeight="1" x14ac:dyDescent="0.2">
      <c r="A22" s="120"/>
      <c r="B22" s="119"/>
      <c r="C22" s="258" t="s">
        <v>107</v>
      </c>
      <c r="E22" s="113">
        <v>48.616770319536776</v>
      </c>
      <c r="F22" s="115">
        <v>6801</v>
      </c>
      <c r="G22" s="114">
        <v>6722</v>
      </c>
      <c r="H22" s="114">
        <v>6675</v>
      </c>
      <c r="I22" s="114">
        <v>6618</v>
      </c>
      <c r="J22" s="140">
        <v>6558</v>
      </c>
      <c r="K22" s="114">
        <v>243</v>
      </c>
      <c r="L22" s="116">
        <v>3.7053979871912168</v>
      </c>
    </row>
    <row r="23" spans="1:12" s="110" customFormat="1" ht="15" customHeight="1" x14ac:dyDescent="0.2">
      <c r="A23" s="120"/>
      <c r="B23" s="121" t="s">
        <v>111</v>
      </c>
      <c r="C23" s="258"/>
      <c r="E23" s="113">
        <v>1.1965251598098672</v>
      </c>
      <c r="F23" s="115">
        <v>803</v>
      </c>
      <c r="G23" s="114">
        <v>822</v>
      </c>
      <c r="H23" s="114">
        <v>804</v>
      </c>
      <c r="I23" s="114">
        <v>765</v>
      </c>
      <c r="J23" s="140">
        <v>761</v>
      </c>
      <c r="K23" s="114">
        <v>42</v>
      </c>
      <c r="L23" s="116">
        <v>5.5190538764783179</v>
      </c>
    </row>
    <row r="24" spans="1:12" s="110" customFormat="1" ht="15" customHeight="1" x14ac:dyDescent="0.2">
      <c r="A24" s="120"/>
      <c r="B24" s="119"/>
      <c r="C24" s="258" t="s">
        <v>106</v>
      </c>
      <c r="E24" s="113">
        <v>58.530510585305109</v>
      </c>
      <c r="F24" s="115">
        <v>470</v>
      </c>
      <c r="G24" s="114">
        <v>490</v>
      </c>
      <c r="H24" s="114">
        <v>477</v>
      </c>
      <c r="I24" s="114">
        <v>454</v>
      </c>
      <c r="J24" s="140">
        <v>461</v>
      </c>
      <c r="K24" s="114">
        <v>9</v>
      </c>
      <c r="L24" s="116">
        <v>1.9522776572668112</v>
      </c>
    </row>
    <row r="25" spans="1:12" s="110" customFormat="1" ht="15" customHeight="1" x14ac:dyDescent="0.2">
      <c r="A25" s="120"/>
      <c r="B25" s="119"/>
      <c r="C25" s="258" t="s">
        <v>107</v>
      </c>
      <c r="E25" s="113">
        <v>41.469489414694891</v>
      </c>
      <c r="F25" s="115">
        <v>333</v>
      </c>
      <c r="G25" s="114">
        <v>332</v>
      </c>
      <c r="H25" s="114">
        <v>327</v>
      </c>
      <c r="I25" s="114">
        <v>311</v>
      </c>
      <c r="J25" s="140">
        <v>300</v>
      </c>
      <c r="K25" s="114">
        <v>33</v>
      </c>
      <c r="L25" s="116">
        <v>11</v>
      </c>
    </row>
    <row r="26" spans="1:12" s="110" customFormat="1" ht="15" customHeight="1" x14ac:dyDescent="0.2">
      <c r="A26" s="120"/>
      <c r="C26" s="121" t="s">
        <v>187</v>
      </c>
      <c r="D26" s="110" t="s">
        <v>188</v>
      </c>
      <c r="E26" s="113">
        <v>0.4157291651145118</v>
      </c>
      <c r="F26" s="115">
        <v>279</v>
      </c>
      <c r="G26" s="114">
        <v>273</v>
      </c>
      <c r="H26" s="114">
        <v>262</v>
      </c>
      <c r="I26" s="114">
        <v>214</v>
      </c>
      <c r="J26" s="140">
        <v>222</v>
      </c>
      <c r="K26" s="114">
        <v>57</v>
      </c>
      <c r="L26" s="116">
        <v>25.675675675675677</v>
      </c>
    </row>
    <row r="27" spans="1:12" s="110" customFormat="1" ht="15" customHeight="1" x14ac:dyDescent="0.2">
      <c r="A27" s="120"/>
      <c r="B27" s="119"/>
      <c r="D27" s="259" t="s">
        <v>106</v>
      </c>
      <c r="E27" s="113">
        <v>52.329749103942653</v>
      </c>
      <c r="F27" s="115">
        <v>146</v>
      </c>
      <c r="G27" s="114">
        <v>140</v>
      </c>
      <c r="H27" s="114">
        <v>134</v>
      </c>
      <c r="I27" s="114">
        <v>109</v>
      </c>
      <c r="J27" s="140">
        <v>118</v>
      </c>
      <c r="K27" s="114">
        <v>28</v>
      </c>
      <c r="L27" s="116">
        <v>23.728813559322035</v>
      </c>
    </row>
    <row r="28" spans="1:12" s="110" customFormat="1" ht="15" customHeight="1" x14ac:dyDescent="0.2">
      <c r="A28" s="120"/>
      <c r="B28" s="119"/>
      <c r="D28" s="259" t="s">
        <v>107</v>
      </c>
      <c r="E28" s="113">
        <v>47.670250896057347</v>
      </c>
      <c r="F28" s="115">
        <v>133</v>
      </c>
      <c r="G28" s="114">
        <v>133</v>
      </c>
      <c r="H28" s="114">
        <v>128</v>
      </c>
      <c r="I28" s="114">
        <v>105</v>
      </c>
      <c r="J28" s="140">
        <v>104</v>
      </c>
      <c r="K28" s="114">
        <v>29</v>
      </c>
      <c r="L28" s="116">
        <v>27.884615384615383</v>
      </c>
    </row>
    <row r="29" spans="1:12" s="110" customFormat="1" ht="24.95" customHeight="1" x14ac:dyDescent="0.2">
      <c r="A29" s="604" t="s">
        <v>189</v>
      </c>
      <c r="B29" s="605"/>
      <c r="C29" s="605"/>
      <c r="D29" s="606"/>
      <c r="E29" s="113">
        <v>85.267690840547743</v>
      </c>
      <c r="F29" s="115">
        <v>57224</v>
      </c>
      <c r="G29" s="114">
        <v>57862</v>
      </c>
      <c r="H29" s="114">
        <v>57815</v>
      </c>
      <c r="I29" s="114">
        <v>56905</v>
      </c>
      <c r="J29" s="140">
        <v>56985</v>
      </c>
      <c r="K29" s="114">
        <v>239</v>
      </c>
      <c r="L29" s="116">
        <v>0.41940861630253573</v>
      </c>
    </row>
    <row r="30" spans="1:12" s="110" customFormat="1" ht="15" customHeight="1" x14ac:dyDescent="0.2">
      <c r="A30" s="120"/>
      <c r="B30" s="119"/>
      <c r="C30" s="258" t="s">
        <v>106</v>
      </c>
      <c r="E30" s="113">
        <v>51.681112819795892</v>
      </c>
      <c r="F30" s="115">
        <v>29574</v>
      </c>
      <c r="G30" s="114">
        <v>29898</v>
      </c>
      <c r="H30" s="114">
        <v>29901</v>
      </c>
      <c r="I30" s="114">
        <v>29286</v>
      </c>
      <c r="J30" s="140">
        <v>29315</v>
      </c>
      <c r="K30" s="114">
        <v>259</v>
      </c>
      <c r="L30" s="116">
        <v>0.88350673716527373</v>
      </c>
    </row>
    <row r="31" spans="1:12" s="110" customFormat="1" ht="15" customHeight="1" x14ac:dyDescent="0.2">
      <c r="A31" s="120"/>
      <c r="B31" s="119"/>
      <c r="C31" s="258" t="s">
        <v>107</v>
      </c>
      <c r="E31" s="113">
        <v>48.318887180204108</v>
      </c>
      <c r="F31" s="115">
        <v>27650</v>
      </c>
      <c r="G31" s="114">
        <v>27964</v>
      </c>
      <c r="H31" s="114">
        <v>27914</v>
      </c>
      <c r="I31" s="114">
        <v>27619</v>
      </c>
      <c r="J31" s="140">
        <v>27670</v>
      </c>
      <c r="K31" s="114">
        <v>-20</v>
      </c>
      <c r="L31" s="116">
        <v>-7.2280448138778458E-2</v>
      </c>
    </row>
    <row r="32" spans="1:12" s="110" customFormat="1" ht="15" customHeight="1" x14ac:dyDescent="0.2">
      <c r="A32" s="120"/>
      <c r="B32" s="119" t="s">
        <v>117</v>
      </c>
      <c r="C32" s="258"/>
      <c r="E32" s="113">
        <v>14.638434831845748</v>
      </c>
      <c r="F32" s="115">
        <v>9824</v>
      </c>
      <c r="G32" s="114">
        <v>9752</v>
      </c>
      <c r="H32" s="114">
        <v>9702</v>
      </c>
      <c r="I32" s="114">
        <v>9361</v>
      </c>
      <c r="J32" s="140">
        <v>9187</v>
      </c>
      <c r="K32" s="114">
        <v>637</v>
      </c>
      <c r="L32" s="116">
        <v>6.9337106781321429</v>
      </c>
    </row>
    <row r="33" spans="1:12" s="110" customFormat="1" ht="15" customHeight="1" x14ac:dyDescent="0.2">
      <c r="A33" s="120"/>
      <c r="B33" s="119"/>
      <c r="C33" s="258" t="s">
        <v>106</v>
      </c>
      <c r="E33" s="113">
        <v>62.764657980456029</v>
      </c>
      <c r="F33" s="115">
        <v>6166</v>
      </c>
      <c r="G33" s="114">
        <v>6107</v>
      </c>
      <c r="H33" s="114">
        <v>6154</v>
      </c>
      <c r="I33" s="114">
        <v>5944</v>
      </c>
      <c r="J33" s="140">
        <v>5776</v>
      </c>
      <c r="K33" s="114">
        <v>390</v>
      </c>
      <c r="L33" s="116">
        <v>6.7520775623268694</v>
      </c>
    </row>
    <row r="34" spans="1:12" s="110" customFormat="1" ht="15" customHeight="1" x14ac:dyDescent="0.2">
      <c r="A34" s="120"/>
      <c r="B34" s="119"/>
      <c r="C34" s="258" t="s">
        <v>107</v>
      </c>
      <c r="E34" s="113">
        <v>37.235342019543971</v>
      </c>
      <c r="F34" s="115">
        <v>3658</v>
      </c>
      <c r="G34" s="114">
        <v>3645</v>
      </c>
      <c r="H34" s="114">
        <v>3548</v>
      </c>
      <c r="I34" s="114">
        <v>3417</v>
      </c>
      <c r="J34" s="140">
        <v>3411</v>
      </c>
      <c r="K34" s="114">
        <v>247</v>
      </c>
      <c r="L34" s="116">
        <v>7.2412782175315158</v>
      </c>
    </row>
    <row r="35" spans="1:12" s="110" customFormat="1" ht="24.95" customHeight="1" x14ac:dyDescent="0.2">
      <c r="A35" s="604" t="s">
        <v>190</v>
      </c>
      <c r="B35" s="605"/>
      <c r="C35" s="605"/>
      <c r="D35" s="606"/>
      <c r="E35" s="113">
        <v>68.415013932142273</v>
      </c>
      <c r="F35" s="115">
        <v>45914</v>
      </c>
      <c r="G35" s="114">
        <v>46372</v>
      </c>
      <c r="H35" s="114">
        <v>46480</v>
      </c>
      <c r="I35" s="114">
        <v>45357</v>
      </c>
      <c r="J35" s="140">
        <v>45483</v>
      </c>
      <c r="K35" s="114">
        <v>431</v>
      </c>
      <c r="L35" s="116">
        <v>0.94760679814436166</v>
      </c>
    </row>
    <row r="36" spans="1:12" s="110" customFormat="1" ht="15" customHeight="1" x14ac:dyDescent="0.2">
      <c r="A36" s="120"/>
      <c r="B36" s="119"/>
      <c r="C36" s="258" t="s">
        <v>106</v>
      </c>
      <c r="E36" s="113">
        <v>68.205776016029972</v>
      </c>
      <c r="F36" s="115">
        <v>31316</v>
      </c>
      <c r="G36" s="114">
        <v>31573</v>
      </c>
      <c r="H36" s="114">
        <v>31644</v>
      </c>
      <c r="I36" s="114">
        <v>30819</v>
      </c>
      <c r="J36" s="140">
        <v>30821</v>
      </c>
      <c r="K36" s="114">
        <v>495</v>
      </c>
      <c r="L36" s="116">
        <v>1.6060478245352194</v>
      </c>
    </row>
    <row r="37" spans="1:12" s="110" customFormat="1" ht="15" customHeight="1" x14ac:dyDescent="0.2">
      <c r="A37" s="120"/>
      <c r="B37" s="119"/>
      <c r="C37" s="258" t="s">
        <v>107</v>
      </c>
      <c r="E37" s="113">
        <v>31.794223983970031</v>
      </c>
      <c r="F37" s="115">
        <v>14598</v>
      </c>
      <c r="G37" s="114">
        <v>14799</v>
      </c>
      <c r="H37" s="114">
        <v>14836</v>
      </c>
      <c r="I37" s="114">
        <v>14538</v>
      </c>
      <c r="J37" s="140">
        <v>14662</v>
      </c>
      <c r="K37" s="114">
        <v>-64</v>
      </c>
      <c r="L37" s="116">
        <v>-0.43650252353021418</v>
      </c>
    </row>
    <row r="38" spans="1:12" s="110" customFormat="1" ht="15" customHeight="1" x14ac:dyDescent="0.2">
      <c r="A38" s="120"/>
      <c r="B38" s="119" t="s">
        <v>182</v>
      </c>
      <c r="C38" s="258"/>
      <c r="E38" s="113">
        <v>31.584986067857727</v>
      </c>
      <c r="F38" s="115">
        <v>21197</v>
      </c>
      <c r="G38" s="114">
        <v>21306</v>
      </c>
      <c r="H38" s="114">
        <v>21099</v>
      </c>
      <c r="I38" s="114">
        <v>20970</v>
      </c>
      <c r="J38" s="140">
        <v>20755</v>
      </c>
      <c r="K38" s="114">
        <v>442</v>
      </c>
      <c r="L38" s="116">
        <v>2.1296073235364972</v>
      </c>
    </row>
    <row r="39" spans="1:12" s="110" customFormat="1" ht="15" customHeight="1" x14ac:dyDescent="0.2">
      <c r="A39" s="120"/>
      <c r="B39" s="119"/>
      <c r="C39" s="258" t="s">
        <v>106</v>
      </c>
      <c r="E39" s="113">
        <v>20.988819172524416</v>
      </c>
      <c r="F39" s="115">
        <v>4449</v>
      </c>
      <c r="G39" s="114">
        <v>4456</v>
      </c>
      <c r="H39" s="114">
        <v>4435</v>
      </c>
      <c r="I39" s="114">
        <v>4435</v>
      </c>
      <c r="J39" s="140">
        <v>4298</v>
      </c>
      <c r="K39" s="114">
        <v>151</v>
      </c>
      <c r="L39" s="116">
        <v>3.5132619823173568</v>
      </c>
    </row>
    <row r="40" spans="1:12" s="110" customFormat="1" ht="15" customHeight="1" x14ac:dyDescent="0.2">
      <c r="A40" s="120"/>
      <c r="B40" s="119"/>
      <c r="C40" s="258" t="s">
        <v>107</v>
      </c>
      <c r="E40" s="113">
        <v>79.011180827475584</v>
      </c>
      <c r="F40" s="115">
        <v>16748</v>
      </c>
      <c r="G40" s="114">
        <v>16850</v>
      </c>
      <c r="H40" s="114">
        <v>16664</v>
      </c>
      <c r="I40" s="114">
        <v>16535</v>
      </c>
      <c r="J40" s="140">
        <v>16457</v>
      </c>
      <c r="K40" s="114">
        <v>291</v>
      </c>
      <c r="L40" s="116">
        <v>1.7682445160114237</v>
      </c>
    </row>
    <row r="41" spans="1:12" s="110" customFormat="1" ht="24.75" customHeight="1" x14ac:dyDescent="0.2">
      <c r="A41" s="604" t="s">
        <v>517</v>
      </c>
      <c r="B41" s="605"/>
      <c r="C41" s="605"/>
      <c r="D41" s="606"/>
      <c r="E41" s="113">
        <v>4.8471934556183038</v>
      </c>
      <c r="F41" s="115">
        <v>3253</v>
      </c>
      <c r="G41" s="114">
        <v>3595</v>
      </c>
      <c r="H41" s="114">
        <v>3594</v>
      </c>
      <c r="I41" s="114">
        <v>2890</v>
      </c>
      <c r="J41" s="140">
        <v>3154</v>
      </c>
      <c r="K41" s="114">
        <v>99</v>
      </c>
      <c r="L41" s="116">
        <v>3.1388712745719722</v>
      </c>
    </row>
    <row r="42" spans="1:12" s="110" customFormat="1" ht="15" customHeight="1" x14ac:dyDescent="0.2">
      <c r="A42" s="120"/>
      <c r="B42" s="119"/>
      <c r="C42" s="258" t="s">
        <v>106</v>
      </c>
      <c r="E42" s="113">
        <v>55.579465109130034</v>
      </c>
      <c r="F42" s="115">
        <v>1808</v>
      </c>
      <c r="G42" s="114">
        <v>2034</v>
      </c>
      <c r="H42" s="114">
        <v>2045</v>
      </c>
      <c r="I42" s="114">
        <v>1572</v>
      </c>
      <c r="J42" s="140">
        <v>1728</v>
      </c>
      <c r="K42" s="114">
        <v>80</v>
      </c>
      <c r="L42" s="116">
        <v>4.6296296296296298</v>
      </c>
    </row>
    <row r="43" spans="1:12" s="110" customFormat="1" ht="15" customHeight="1" x14ac:dyDescent="0.2">
      <c r="A43" s="123"/>
      <c r="B43" s="124"/>
      <c r="C43" s="260" t="s">
        <v>107</v>
      </c>
      <c r="D43" s="261"/>
      <c r="E43" s="125">
        <v>44.420534890869966</v>
      </c>
      <c r="F43" s="143">
        <v>1445</v>
      </c>
      <c r="G43" s="144">
        <v>1561</v>
      </c>
      <c r="H43" s="144">
        <v>1549</v>
      </c>
      <c r="I43" s="144">
        <v>1318</v>
      </c>
      <c r="J43" s="145">
        <v>1426</v>
      </c>
      <c r="K43" s="144">
        <v>19</v>
      </c>
      <c r="L43" s="146">
        <v>1.3323983169705469</v>
      </c>
    </row>
    <row r="44" spans="1:12" s="110" customFormat="1" ht="45.75" customHeight="1" x14ac:dyDescent="0.2">
      <c r="A44" s="604" t="s">
        <v>191</v>
      </c>
      <c r="B44" s="605"/>
      <c r="C44" s="605"/>
      <c r="D44" s="606"/>
      <c r="E44" s="113">
        <v>1.3663929907168721</v>
      </c>
      <c r="F44" s="115">
        <v>917</v>
      </c>
      <c r="G44" s="114">
        <v>913</v>
      </c>
      <c r="H44" s="114">
        <v>916</v>
      </c>
      <c r="I44" s="114">
        <v>905</v>
      </c>
      <c r="J44" s="140">
        <v>935</v>
      </c>
      <c r="K44" s="114">
        <v>-18</v>
      </c>
      <c r="L44" s="116">
        <v>-1.9251336898395721</v>
      </c>
    </row>
    <row r="45" spans="1:12" s="110" customFormat="1" ht="15" customHeight="1" x14ac:dyDescent="0.2">
      <c r="A45" s="120"/>
      <c r="B45" s="119"/>
      <c r="C45" s="258" t="s">
        <v>106</v>
      </c>
      <c r="E45" s="113">
        <v>58.669574700109052</v>
      </c>
      <c r="F45" s="115">
        <v>538</v>
      </c>
      <c r="G45" s="114">
        <v>530</v>
      </c>
      <c r="H45" s="114">
        <v>533</v>
      </c>
      <c r="I45" s="114">
        <v>536</v>
      </c>
      <c r="J45" s="140">
        <v>555</v>
      </c>
      <c r="K45" s="114">
        <v>-17</v>
      </c>
      <c r="L45" s="116">
        <v>-3.0630630630630629</v>
      </c>
    </row>
    <row r="46" spans="1:12" s="110" customFormat="1" ht="15" customHeight="1" x14ac:dyDescent="0.2">
      <c r="A46" s="123"/>
      <c r="B46" s="124"/>
      <c r="C46" s="260" t="s">
        <v>107</v>
      </c>
      <c r="D46" s="261"/>
      <c r="E46" s="125">
        <v>41.330425299890948</v>
      </c>
      <c r="F46" s="143">
        <v>379</v>
      </c>
      <c r="G46" s="144">
        <v>383</v>
      </c>
      <c r="H46" s="144">
        <v>383</v>
      </c>
      <c r="I46" s="144">
        <v>369</v>
      </c>
      <c r="J46" s="145">
        <v>380</v>
      </c>
      <c r="K46" s="144">
        <v>-1</v>
      </c>
      <c r="L46" s="146">
        <v>-0.26315789473684209</v>
      </c>
    </row>
    <row r="47" spans="1:12" s="110" customFormat="1" ht="39" customHeight="1" x14ac:dyDescent="0.2">
      <c r="A47" s="604" t="s">
        <v>518</v>
      </c>
      <c r="B47" s="607"/>
      <c r="C47" s="607"/>
      <c r="D47" s="608"/>
      <c r="E47" s="113">
        <v>0.15645721267750443</v>
      </c>
      <c r="F47" s="115">
        <v>105</v>
      </c>
      <c r="G47" s="114">
        <v>115</v>
      </c>
      <c r="H47" s="114">
        <v>107</v>
      </c>
      <c r="I47" s="114">
        <v>107</v>
      </c>
      <c r="J47" s="140">
        <v>122</v>
      </c>
      <c r="K47" s="114">
        <v>-17</v>
      </c>
      <c r="L47" s="116">
        <v>-13.934426229508198</v>
      </c>
    </row>
    <row r="48" spans="1:12" s="110" customFormat="1" ht="15" customHeight="1" x14ac:dyDescent="0.2">
      <c r="A48" s="120"/>
      <c r="B48" s="119"/>
      <c r="C48" s="258" t="s">
        <v>106</v>
      </c>
      <c r="E48" s="113">
        <v>45.714285714285715</v>
      </c>
      <c r="F48" s="115">
        <v>48</v>
      </c>
      <c r="G48" s="114">
        <v>53</v>
      </c>
      <c r="H48" s="114">
        <v>50</v>
      </c>
      <c r="I48" s="114">
        <v>42</v>
      </c>
      <c r="J48" s="140">
        <v>47</v>
      </c>
      <c r="K48" s="114">
        <v>1</v>
      </c>
      <c r="L48" s="116">
        <v>2.1276595744680851</v>
      </c>
    </row>
    <row r="49" spans="1:12" s="110" customFormat="1" ht="15" customHeight="1" x14ac:dyDescent="0.2">
      <c r="A49" s="123"/>
      <c r="B49" s="124"/>
      <c r="C49" s="260" t="s">
        <v>107</v>
      </c>
      <c r="D49" s="261"/>
      <c r="E49" s="125">
        <v>54.285714285714285</v>
      </c>
      <c r="F49" s="143">
        <v>57</v>
      </c>
      <c r="G49" s="144">
        <v>62</v>
      </c>
      <c r="H49" s="144">
        <v>57</v>
      </c>
      <c r="I49" s="144">
        <v>65</v>
      </c>
      <c r="J49" s="145">
        <v>75</v>
      </c>
      <c r="K49" s="144">
        <v>-18</v>
      </c>
      <c r="L49" s="146">
        <v>-24</v>
      </c>
    </row>
    <row r="50" spans="1:12" s="110" customFormat="1" ht="24.95" customHeight="1" x14ac:dyDescent="0.2">
      <c r="A50" s="609" t="s">
        <v>192</v>
      </c>
      <c r="B50" s="610"/>
      <c r="C50" s="610"/>
      <c r="D50" s="611"/>
      <c r="E50" s="262">
        <v>16.197046683852125</v>
      </c>
      <c r="F50" s="263">
        <v>10870</v>
      </c>
      <c r="G50" s="264">
        <v>11152</v>
      </c>
      <c r="H50" s="264">
        <v>11019</v>
      </c>
      <c r="I50" s="264">
        <v>10412</v>
      </c>
      <c r="J50" s="265">
        <v>10507</v>
      </c>
      <c r="K50" s="263">
        <v>363</v>
      </c>
      <c r="L50" s="266">
        <v>3.4548396307223754</v>
      </c>
    </row>
    <row r="51" spans="1:12" s="110" customFormat="1" ht="15" customHeight="1" x14ac:dyDescent="0.2">
      <c r="A51" s="120"/>
      <c r="B51" s="119"/>
      <c r="C51" s="258" t="s">
        <v>106</v>
      </c>
      <c r="E51" s="113">
        <v>52.667893284268629</v>
      </c>
      <c r="F51" s="115">
        <v>5725</v>
      </c>
      <c r="G51" s="114">
        <v>5850</v>
      </c>
      <c r="H51" s="114">
        <v>5856</v>
      </c>
      <c r="I51" s="114">
        <v>5475</v>
      </c>
      <c r="J51" s="140">
        <v>5505</v>
      </c>
      <c r="K51" s="114">
        <v>220</v>
      </c>
      <c r="L51" s="116">
        <v>3.9963669391462306</v>
      </c>
    </row>
    <row r="52" spans="1:12" s="110" customFormat="1" ht="15" customHeight="1" x14ac:dyDescent="0.2">
      <c r="A52" s="120"/>
      <c r="B52" s="119"/>
      <c r="C52" s="258" t="s">
        <v>107</v>
      </c>
      <c r="E52" s="113">
        <v>47.332106715731371</v>
      </c>
      <c r="F52" s="115">
        <v>5145</v>
      </c>
      <c r="G52" s="114">
        <v>5302</v>
      </c>
      <c r="H52" s="114">
        <v>5163</v>
      </c>
      <c r="I52" s="114">
        <v>4937</v>
      </c>
      <c r="J52" s="140">
        <v>5002</v>
      </c>
      <c r="K52" s="114">
        <v>143</v>
      </c>
      <c r="L52" s="116">
        <v>2.858856457417033</v>
      </c>
    </row>
    <row r="53" spans="1:12" s="110" customFormat="1" ht="15" customHeight="1" x14ac:dyDescent="0.2">
      <c r="A53" s="120"/>
      <c r="B53" s="119"/>
      <c r="C53" s="258" t="s">
        <v>187</v>
      </c>
      <c r="D53" s="110" t="s">
        <v>193</v>
      </c>
      <c r="E53" s="113">
        <v>19.659613615455381</v>
      </c>
      <c r="F53" s="115">
        <v>2137</v>
      </c>
      <c r="G53" s="114">
        <v>2473</v>
      </c>
      <c r="H53" s="114">
        <v>2478</v>
      </c>
      <c r="I53" s="114">
        <v>1933</v>
      </c>
      <c r="J53" s="140">
        <v>2094</v>
      </c>
      <c r="K53" s="114">
        <v>43</v>
      </c>
      <c r="L53" s="116">
        <v>2.0534861509073545</v>
      </c>
    </row>
    <row r="54" spans="1:12" s="110" customFormat="1" ht="15" customHeight="1" x14ac:dyDescent="0.2">
      <c r="A54" s="120"/>
      <c r="B54" s="119"/>
      <c r="D54" s="267" t="s">
        <v>194</v>
      </c>
      <c r="E54" s="113">
        <v>56.808610201216659</v>
      </c>
      <c r="F54" s="115">
        <v>1214</v>
      </c>
      <c r="G54" s="114">
        <v>1423</v>
      </c>
      <c r="H54" s="114">
        <v>1429</v>
      </c>
      <c r="I54" s="114">
        <v>1080</v>
      </c>
      <c r="J54" s="140">
        <v>1163</v>
      </c>
      <c r="K54" s="114">
        <v>51</v>
      </c>
      <c r="L54" s="116">
        <v>4.3852106620808255</v>
      </c>
    </row>
    <row r="55" spans="1:12" s="110" customFormat="1" ht="15" customHeight="1" x14ac:dyDescent="0.2">
      <c r="A55" s="120"/>
      <c r="B55" s="119"/>
      <c r="D55" s="267" t="s">
        <v>195</v>
      </c>
      <c r="E55" s="113">
        <v>43.191389798783341</v>
      </c>
      <c r="F55" s="115">
        <v>923</v>
      </c>
      <c r="G55" s="114">
        <v>1050</v>
      </c>
      <c r="H55" s="114">
        <v>1049</v>
      </c>
      <c r="I55" s="114">
        <v>853</v>
      </c>
      <c r="J55" s="140">
        <v>931</v>
      </c>
      <c r="K55" s="114">
        <v>-8</v>
      </c>
      <c r="L55" s="116">
        <v>-0.85929108485499461</v>
      </c>
    </row>
    <row r="56" spans="1:12" s="110" customFormat="1" ht="15" customHeight="1" x14ac:dyDescent="0.2">
      <c r="A56" s="120"/>
      <c r="B56" s="119" t="s">
        <v>196</v>
      </c>
      <c r="C56" s="258"/>
      <c r="E56" s="113">
        <v>59.979735065786535</v>
      </c>
      <c r="F56" s="115">
        <v>40253</v>
      </c>
      <c r="G56" s="114">
        <v>40361</v>
      </c>
      <c r="H56" s="114">
        <v>40332</v>
      </c>
      <c r="I56" s="114">
        <v>40000</v>
      </c>
      <c r="J56" s="140">
        <v>39954</v>
      </c>
      <c r="K56" s="114">
        <v>299</v>
      </c>
      <c r="L56" s="116">
        <v>0.74836061470691295</v>
      </c>
    </row>
    <row r="57" spans="1:12" s="110" customFormat="1" ht="15" customHeight="1" x14ac:dyDescent="0.2">
      <c r="A57" s="120"/>
      <c r="B57" s="119"/>
      <c r="C57" s="258" t="s">
        <v>106</v>
      </c>
      <c r="E57" s="113">
        <v>51.874394455071673</v>
      </c>
      <c r="F57" s="115">
        <v>20881</v>
      </c>
      <c r="G57" s="114">
        <v>20944</v>
      </c>
      <c r="H57" s="114">
        <v>20928</v>
      </c>
      <c r="I57" s="114">
        <v>20697</v>
      </c>
      <c r="J57" s="140">
        <v>20626</v>
      </c>
      <c r="K57" s="114">
        <v>255</v>
      </c>
      <c r="L57" s="116">
        <v>1.2363036943663337</v>
      </c>
    </row>
    <row r="58" spans="1:12" s="110" customFormat="1" ht="15" customHeight="1" x14ac:dyDescent="0.2">
      <c r="A58" s="120"/>
      <c r="B58" s="119"/>
      <c r="C58" s="258" t="s">
        <v>107</v>
      </c>
      <c r="E58" s="113">
        <v>48.125605544928327</v>
      </c>
      <c r="F58" s="115">
        <v>19372</v>
      </c>
      <c r="G58" s="114">
        <v>19417</v>
      </c>
      <c r="H58" s="114">
        <v>19404</v>
      </c>
      <c r="I58" s="114">
        <v>19303</v>
      </c>
      <c r="J58" s="140">
        <v>19328</v>
      </c>
      <c r="K58" s="114">
        <v>44</v>
      </c>
      <c r="L58" s="116">
        <v>0.22764900662251655</v>
      </c>
    </row>
    <row r="59" spans="1:12" s="110" customFormat="1" ht="15" customHeight="1" x14ac:dyDescent="0.2">
      <c r="A59" s="120"/>
      <c r="B59" s="119"/>
      <c r="C59" s="258" t="s">
        <v>105</v>
      </c>
      <c r="D59" s="110" t="s">
        <v>197</v>
      </c>
      <c r="E59" s="113">
        <v>93.458872630611381</v>
      </c>
      <c r="F59" s="115">
        <v>37620</v>
      </c>
      <c r="G59" s="114">
        <v>37699</v>
      </c>
      <c r="H59" s="114">
        <v>37690</v>
      </c>
      <c r="I59" s="114">
        <v>37362</v>
      </c>
      <c r="J59" s="140">
        <v>37313</v>
      </c>
      <c r="K59" s="114">
        <v>307</v>
      </c>
      <c r="L59" s="116">
        <v>0.82276954412671188</v>
      </c>
    </row>
    <row r="60" spans="1:12" s="110" customFormat="1" ht="15" customHeight="1" x14ac:dyDescent="0.2">
      <c r="A60" s="120"/>
      <c r="B60" s="119"/>
      <c r="C60" s="258"/>
      <c r="D60" s="267" t="s">
        <v>198</v>
      </c>
      <c r="E60" s="113">
        <v>50.396065922381709</v>
      </c>
      <c r="F60" s="115">
        <v>18959</v>
      </c>
      <c r="G60" s="114">
        <v>18979</v>
      </c>
      <c r="H60" s="114">
        <v>18975</v>
      </c>
      <c r="I60" s="114">
        <v>18766</v>
      </c>
      <c r="J60" s="140">
        <v>18695</v>
      </c>
      <c r="K60" s="114">
        <v>264</v>
      </c>
      <c r="L60" s="116">
        <v>1.4121422840331639</v>
      </c>
    </row>
    <row r="61" spans="1:12" s="110" customFormat="1" ht="15" customHeight="1" x14ac:dyDescent="0.2">
      <c r="A61" s="120"/>
      <c r="B61" s="119"/>
      <c r="C61" s="258"/>
      <c r="D61" s="267" t="s">
        <v>199</v>
      </c>
      <c r="E61" s="113">
        <v>49.603934077618291</v>
      </c>
      <c r="F61" s="115">
        <v>18661</v>
      </c>
      <c r="G61" s="114">
        <v>18720</v>
      </c>
      <c r="H61" s="114">
        <v>18715</v>
      </c>
      <c r="I61" s="114">
        <v>18596</v>
      </c>
      <c r="J61" s="140">
        <v>18618</v>
      </c>
      <c r="K61" s="114">
        <v>43</v>
      </c>
      <c r="L61" s="116">
        <v>0.23095928671178428</v>
      </c>
    </row>
    <row r="62" spans="1:12" s="110" customFormat="1" ht="15" customHeight="1" x14ac:dyDescent="0.2">
      <c r="A62" s="120"/>
      <c r="B62" s="119"/>
      <c r="C62" s="258"/>
      <c r="D62" s="258" t="s">
        <v>200</v>
      </c>
      <c r="E62" s="113">
        <v>6.5411273693886169</v>
      </c>
      <c r="F62" s="115">
        <v>2633</v>
      </c>
      <c r="G62" s="114">
        <v>2662</v>
      </c>
      <c r="H62" s="114">
        <v>2642</v>
      </c>
      <c r="I62" s="114">
        <v>2638</v>
      </c>
      <c r="J62" s="140">
        <v>2641</v>
      </c>
      <c r="K62" s="114">
        <v>-8</v>
      </c>
      <c r="L62" s="116">
        <v>-0.3029155622870125</v>
      </c>
    </row>
    <row r="63" spans="1:12" s="110" customFormat="1" ht="15" customHeight="1" x14ac:dyDescent="0.2">
      <c r="A63" s="120"/>
      <c r="B63" s="119"/>
      <c r="C63" s="258"/>
      <c r="D63" s="267" t="s">
        <v>198</v>
      </c>
      <c r="E63" s="113">
        <v>72.996581845803263</v>
      </c>
      <c r="F63" s="115">
        <v>1922</v>
      </c>
      <c r="G63" s="114">
        <v>1965</v>
      </c>
      <c r="H63" s="114">
        <v>1953</v>
      </c>
      <c r="I63" s="114">
        <v>1931</v>
      </c>
      <c r="J63" s="140">
        <v>1931</v>
      </c>
      <c r="K63" s="114">
        <v>-9</v>
      </c>
      <c r="L63" s="116">
        <v>-0.46607975142413255</v>
      </c>
    </row>
    <row r="64" spans="1:12" s="110" customFormat="1" ht="15" customHeight="1" x14ac:dyDescent="0.2">
      <c r="A64" s="120"/>
      <c r="B64" s="119"/>
      <c r="C64" s="258"/>
      <c r="D64" s="267" t="s">
        <v>199</v>
      </c>
      <c r="E64" s="113">
        <v>27.003418154196734</v>
      </c>
      <c r="F64" s="115">
        <v>711</v>
      </c>
      <c r="G64" s="114">
        <v>697</v>
      </c>
      <c r="H64" s="114">
        <v>689</v>
      </c>
      <c r="I64" s="114">
        <v>707</v>
      </c>
      <c r="J64" s="140">
        <v>710</v>
      </c>
      <c r="K64" s="114">
        <v>1</v>
      </c>
      <c r="L64" s="116">
        <v>0.14084507042253522</v>
      </c>
    </row>
    <row r="65" spans="1:12" s="110" customFormat="1" ht="15" customHeight="1" x14ac:dyDescent="0.2">
      <c r="A65" s="120"/>
      <c r="B65" s="119" t="s">
        <v>201</v>
      </c>
      <c r="C65" s="258"/>
      <c r="E65" s="113">
        <v>11.023528184649312</v>
      </c>
      <c r="F65" s="115">
        <v>7398</v>
      </c>
      <c r="G65" s="114">
        <v>7454</v>
      </c>
      <c r="H65" s="114">
        <v>7384</v>
      </c>
      <c r="I65" s="114">
        <v>7189</v>
      </c>
      <c r="J65" s="140">
        <v>7067</v>
      </c>
      <c r="K65" s="114">
        <v>331</v>
      </c>
      <c r="L65" s="116">
        <v>4.6837413329559929</v>
      </c>
    </row>
    <row r="66" spans="1:12" s="110" customFormat="1" ht="15" customHeight="1" x14ac:dyDescent="0.2">
      <c r="A66" s="120"/>
      <c r="B66" s="119"/>
      <c r="C66" s="258" t="s">
        <v>106</v>
      </c>
      <c r="E66" s="113">
        <v>54.744525547445257</v>
      </c>
      <c r="F66" s="115">
        <v>4050</v>
      </c>
      <c r="G66" s="114">
        <v>4074</v>
      </c>
      <c r="H66" s="114">
        <v>4024</v>
      </c>
      <c r="I66" s="114">
        <v>3928</v>
      </c>
      <c r="J66" s="140">
        <v>3893</v>
      </c>
      <c r="K66" s="114">
        <v>157</v>
      </c>
      <c r="L66" s="116">
        <v>4.0328795273567941</v>
      </c>
    </row>
    <row r="67" spans="1:12" s="110" customFormat="1" ht="15" customHeight="1" x14ac:dyDescent="0.2">
      <c r="A67" s="120"/>
      <c r="B67" s="119"/>
      <c r="C67" s="258" t="s">
        <v>107</v>
      </c>
      <c r="E67" s="113">
        <v>45.255474452554743</v>
      </c>
      <c r="F67" s="115">
        <v>3348</v>
      </c>
      <c r="G67" s="114">
        <v>3380</v>
      </c>
      <c r="H67" s="114">
        <v>3360</v>
      </c>
      <c r="I67" s="114">
        <v>3261</v>
      </c>
      <c r="J67" s="140">
        <v>3174</v>
      </c>
      <c r="K67" s="114">
        <v>174</v>
      </c>
      <c r="L67" s="116">
        <v>5.4820415879017013</v>
      </c>
    </row>
    <row r="68" spans="1:12" s="110" customFormat="1" ht="15" customHeight="1" x14ac:dyDescent="0.2">
      <c r="A68" s="120"/>
      <c r="B68" s="119"/>
      <c r="C68" s="258" t="s">
        <v>105</v>
      </c>
      <c r="D68" s="110" t="s">
        <v>202</v>
      </c>
      <c r="E68" s="113">
        <v>18.559070018924032</v>
      </c>
      <c r="F68" s="115">
        <v>1373</v>
      </c>
      <c r="G68" s="114">
        <v>1350</v>
      </c>
      <c r="H68" s="114">
        <v>1311</v>
      </c>
      <c r="I68" s="114">
        <v>1234</v>
      </c>
      <c r="J68" s="140">
        <v>1181</v>
      </c>
      <c r="K68" s="114">
        <v>192</v>
      </c>
      <c r="L68" s="116">
        <v>16.257408975444537</v>
      </c>
    </row>
    <row r="69" spans="1:12" s="110" customFormat="1" ht="15" customHeight="1" x14ac:dyDescent="0.2">
      <c r="A69" s="120"/>
      <c r="B69" s="119"/>
      <c r="C69" s="258"/>
      <c r="D69" s="267" t="s">
        <v>198</v>
      </c>
      <c r="E69" s="113">
        <v>49.453750910415152</v>
      </c>
      <c r="F69" s="115">
        <v>679</v>
      </c>
      <c r="G69" s="114">
        <v>649</v>
      </c>
      <c r="H69" s="114">
        <v>612</v>
      </c>
      <c r="I69" s="114">
        <v>574</v>
      </c>
      <c r="J69" s="140">
        <v>561</v>
      </c>
      <c r="K69" s="114">
        <v>118</v>
      </c>
      <c r="L69" s="116">
        <v>21.033868092691623</v>
      </c>
    </row>
    <row r="70" spans="1:12" s="110" customFormat="1" ht="15" customHeight="1" x14ac:dyDescent="0.2">
      <c r="A70" s="120"/>
      <c r="B70" s="119"/>
      <c r="C70" s="258"/>
      <c r="D70" s="267" t="s">
        <v>199</v>
      </c>
      <c r="E70" s="113">
        <v>50.546249089584848</v>
      </c>
      <c r="F70" s="115">
        <v>694</v>
      </c>
      <c r="G70" s="114">
        <v>701</v>
      </c>
      <c r="H70" s="114">
        <v>699</v>
      </c>
      <c r="I70" s="114">
        <v>660</v>
      </c>
      <c r="J70" s="140">
        <v>620</v>
      </c>
      <c r="K70" s="114">
        <v>74</v>
      </c>
      <c r="L70" s="116">
        <v>11.935483870967742</v>
      </c>
    </row>
    <row r="71" spans="1:12" s="110" customFormat="1" ht="15" customHeight="1" x14ac:dyDescent="0.2">
      <c r="A71" s="120"/>
      <c r="B71" s="119"/>
      <c r="C71" s="258"/>
      <c r="D71" s="110" t="s">
        <v>203</v>
      </c>
      <c r="E71" s="113">
        <v>74.303865909705323</v>
      </c>
      <c r="F71" s="115">
        <v>5497</v>
      </c>
      <c r="G71" s="114">
        <v>5572</v>
      </c>
      <c r="H71" s="114">
        <v>5548</v>
      </c>
      <c r="I71" s="114">
        <v>5434</v>
      </c>
      <c r="J71" s="140">
        <v>5386</v>
      </c>
      <c r="K71" s="114">
        <v>111</v>
      </c>
      <c r="L71" s="116">
        <v>2.0608986260675826</v>
      </c>
    </row>
    <row r="72" spans="1:12" s="110" customFormat="1" ht="15" customHeight="1" x14ac:dyDescent="0.2">
      <c r="A72" s="120"/>
      <c r="B72" s="119"/>
      <c r="C72" s="258"/>
      <c r="D72" s="267" t="s">
        <v>198</v>
      </c>
      <c r="E72" s="113">
        <v>55.357467709659815</v>
      </c>
      <c r="F72" s="115">
        <v>3043</v>
      </c>
      <c r="G72" s="114">
        <v>3096</v>
      </c>
      <c r="H72" s="114">
        <v>3085</v>
      </c>
      <c r="I72" s="114">
        <v>3024</v>
      </c>
      <c r="J72" s="140">
        <v>3018</v>
      </c>
      <c r="K72" s="114">
        <v>25</v>
      </c>
      <c r="L72" s="116">
        <v>0.82836315440689201</v>
      </c>
    </row>
    <row r="73" spans="1:12" s="110" customFormat="1" ht="15" customHeight="1" x14ac:dyDescent="0.2">
      <c r="A73" s="120"/>
      <c r="B73" s="119"/>
      <c r="C73" s="258"/>
      <c r="D73" s="267" t="s">
        <v>199</v>
      </c>
      <c r="E73" s="113">
        <v>44.642532290340185</v>
      </c>
      <c r="F73" s="115">
        <v>2454</v>
      </c>
      <c r="G73" s="114">
        <v>2476</v>
      </c>
      <c r="H73" s="114">
        <v>2463</v>
      </c>
      <c r="I73" s="114">
        <v>2410</v>
      </c>
      <c r="J73" s="140">
        <v>2368</v>
      </c>
      <c r="K73" s="114">
        <v>86</v>
      </c>
      <c r="L73" s="116">
        <v>3.6317567567567566</v>
      </c>
    </row>
    <row r="74" spans="1:12" s="110" customFormat="1" ht="15" customHeight="1" x14ac:dyDescent="0.2">
      <c r="A74" s="120"/>
      <c r="B74" s="119"/>
      <c r="C74" s="258"/>
      <c r="D74" s="110" t="s">
        <v>204</v>
      </c>
      <c r="E74" s="113">
        <v>7.1370640713706406</v>
      </c>
      <c r="F74" s="115">
        <v>528</v>
      </c>
      <c r="G74" s="114">
        <v>532</v>
      </c>
      <c r="H74" s="114">
        <v>525</v>
      </c>
      <c r="I74" s="114">
        <v>521</v>
      </c>
      <c r="J74" s="140">
        <v>500</v>
      </c>
      <c r="K74" s="114">
        <v>28</v>
      </c>
      <c r="L74" s="116">
        <v>5.6</v>
      </c>
    </row>
    <row r="75" spans="1:12" s="110" customFormat="1" ht="15" customHeight="1" x14ac:dyDescent="0.2">
      <c r="A75" s="120"/>
      <c r="B75" s="119"/>
      <c r="C75" s="258"/>
      <c r="D75" s="267" t="s">
        <v>198</v>
      </c>
      <c r="E75" s="113">
        <v>62.121212121212125</v>
      </c>
      <c r="F75" s="115">
        <v>328</v>
      </c>
      <c r="G75" s="114">
        <v>329</v>
      </c>
      <c r="H75" s="114">
        <v>327</v>
      </c>
      <c r="I75" s="114">
        <v>330</v>
      </c>
      <c r="J75" s="140">
        <v>314</v>
      </c>
      <c r="K75" s="114">
        <v>14</v>
      </c>
      <c r="L75" s="116">
        <v>4.4585987261146496</v>
      </c>
    </row>
    <row r="76" spans="1:12" s="110" customFormat="1" ht="15" customHeight="1" x14ac:dyDescent="0.2">
      <c r="A76" s="120"/>
      <c r="B76" s="119"/>
      <c r="C76" s="258"/>
      <c r="D76" s="267" t="s">
        <v>199</v>
      </c>
      <c r="E76" s="113">
        <v>37.878787878787875</v>
      </c>
      <c r="F76" s="115">
        <v>200</v>
      </c>
      <c r="G76" s="114">
        <v>203</v>
      </c>
      <c r="H76" s="114">
        <v>198</v>
      </c>
      <c r="I76" s="114">
        <v>191</v>
      </c>
      <c r="J76" s="140">
        <v>186</v>
      </c>
      <c r="K76" s="114">
        <v>14</v>
      </c>
      <c r="L76" s="116">
        <v>7.5268817204301079</v>
      </c>
    </row>
    <row r="77" spans="1:12" s="110" customFormat="1" ht="15" customHeight="1" x14ac:dyDescent="0.2">
      <c r="A77" s="534"/>
      <c r="B77" s="119" t="s">
        <v>205</v>
      </c>
      <c r="C77" s="268"/>
      <c r="D77" s="182"/>
      <c r="E77" s="113">
        <v>12.79969006571203</v>
      </c>
      <c r="F77" s="115">
        <v>8590</v>
      </c>
      <c r="G77" s="114">
        <v>8711</v>
      </c>
      <c r="H77" s="114">
        <v>8844</v>
      </c>
      <c r="I77" s="114">
        <v>8726</v>
      </c>
      <c r="J77" s="140">
        <v>8710</v>
      </c>
      <c r="K77" s="114">
        <v>-120</v>
      </c>
      <c r="L77" s="116">
        <v>-1.3777267508610793</v>
      </c>
    </row>
    <row r="78" spans="1:12" s="110" customFormat="1" ht="15" customHeight="1" x14ac:dyDescent="0.2">
      <c r="A78" s="120"/>
      <c r="B78" s="119"/>
      <c r="C78" s="268" t="s">
        <v>106</v>
      </c>
      <c r="D78" s="182"/>
      <c r="E78" s="113">
        <v>59.476135040745049</v>
      </c>
      <c r="F78" s="115">
        <v>5109</v>
      </c>
      <c r="G78" s="114">
        <v>5161</v>
      </c>
      <c r="H78" s="114">
        <v>5271</v>
      </c>
      <c r="I78" s="114">
        <v>5154</v>
      </c>
      <c r="J78" s="140">
        <v>5095</v>
      </c>
      <c r="K78" s="114">
        <v>14</v>
      </c>
      <c r="L78" s="116">
        <v>0.27477919528949951</v>
      </c>
    </row>
    <row r="79" spans="1:12" s="110" customFormat="1" ht="15" customHeight="1" x14ac:dyDescent="0.2">
      <c r="A79" s="123"/>
      <c r="B79" s="124"/>
      <c r="C79" s="260" t="s">
        <v>107</v>
      </c>
      <c r="D79" s="261"/>
      <c r="E79" s="125">
        <v>40.523864959254951</v>
      </c>
      <c r="F79" s="143">
        <v>3481</v>
      </c>
      <c r="G79" s="144">
        <v>3550</v>
      </c>
      <c r="H79" s="144">
        <v>3573</v>
      </c>
      <c r="I79" s="144">
        <v>3572</v>
      </c>
      <c r="J79" s="145">
        <v>3615</v>
      </c>
      <c r="K79" s="144">
        <v>-134</v>
      </c>
      <c r="L79" s="146">
        <v>-3.7067773167358231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67111</v>
      </c>
      <c r="E11" s="114">
        <v>67678</v>
      </c>
      <c r="F11" s="114">
        <v>67579</v>
      </c>
      <c r="G11" s="114">
        <v>66327</v>
      </c>
      <c r="H11" s="140">
        <v>66238</v>
      </c>
      <c r="I11" s="115">
        <v>873</v>
      </c>
      <c r="J11" s="116">
        <v>1.317974576527069</v>
      </c>
    </row>
    <row r="12" spans="1:15" s="110" customFormat="1" ht="24.95" customHeight="1" x14ac:dyDescent="0.2">
      <c r="A12" s="193" t="s">
        <v>132</v>
      </c>
      <c r="B12" s="194" t="s">
        <v>133</v>
      </c>
      <c r="C12" s="113">
        <v>4.4702060765001266E-2</v>
      </c>
      <c r="D12" s="115">
        <v>30</v>
      </c>
      <c r="E12" s="114">
        <v>22</v>
      </c>
      <c r="F12" s="114">
        <v>27</v>
      </c>
      <c r="G12" s="114">
        <v>24</v>
      </c>
      <c r="H12" s="140">
        <v>21</v>
      </c>
      <c r="I12" s="115">
        <v>9</v>
      </c>
      <c r="J12" s="116">
        <v>42.857142857142854</v>
      </c>
    </row>
    <row r="13" spans="1:15" s="110" customFormat="1" ht="24.95" customHeight="1" x14ac:dyDescent="0.2">
      <c r="A13" s="193" t="s">
        <v>134</v>
      </c>
      <c r="B13" s="199" t="s">
        <v>214</v>
      </c>
      <c r="C13" s="113">
        <v>4.5819612284126299</v>
      </c>
      <c r="D13" s="115">
        <v>3075</v>
      </c>
      <c r="E13" s="114">
        <v>3093</v>
      </c>
      <c r="F13" s="114">
        <v>3106</v>
      </c>
      <c r="G13" s="114">
        <v>3073</v>
      </c>
      <c r="H13" s="140">
        <v>3068</v>
      </c>
      <c r="I13" s="115">
        <v>7</v>
      </c>
      <c r="J13" s="116">
        <v>0.22816166883963493</v>
      </c>
    </row>
    <row r="14" spans="1:15" s="287" customFormat="1" ht="24" customHeight="1" x14ac:dyDescent="0.2">
      <c r="A14" s="193" t="s">
        <v>215</v>
      </c>
      <c r="B14" s="199" t="s">
        <v>137</v>
      </c>
      <c r="C14" s="113">
        <v>11.90713891910417</v>
      </c>
      <c r="D14" s="115">
        <v>7991</v>
      </c>
      <c r="E14" s="114">
        <v>8217</v>
      </c>
      <c r="F14" s="114">
        <v>8307</v>
      </c>
      <c r="G14" s="114">
        <v>8075</v>
      </c>
      <c r="H14" s="140">
        <v>8087</v>
      </c>
      <c r="I14" s="115">
        <v>-96</v>
      </c>
      <c r="J14" s="116">
        <v>-1.1870903919871398</v>
      </c>
      <c r="K14" s="110"/>
      <c r="L14" s="110"/>
      <c r="M14" s="110"/>
      <c r="N14" s="110"/>
      <c r="O14" s="110"/>
    </row>
    <row r="15" spans="1:15" s="110" customFormat="1" ht="24.75" customHeight="1" x14ac:dyDescent="0.2">
      <c r="A15" s="193" t="s">
        <v>216</v>
      </c>
      <c r="B15" s="199" t="s">
        <v>217</v>
      </c>
      <c r="C15" s="113">
        <v>1.7061286525308816</v>
      </c>
      <c r="D15" s="115">
        <v>1145</v>
      </c>
      <c r="E15" s="114">
        <v>1151</v>
      </c>
      <c r="F15" s="114">
        <v>1171</v>
      </c>
      <c r="G15" s="114">
        <v>1143</v>
      </c>
      <c r="H15" s="140">
        <v>1146</v>
      </c>
      <c r="I15" s="115">
        <v>-1</v>
      </c>
      <c r="J15" s="116">
        <v>-8.7260034904013961E-2</v>
      </c>
    </row>
    <row r="16" spans="1:15" s="287" customFormat="1" ht="24.95" customHeight="1" x14ac:dyDescent="0.2">
      <c r="A16" s="193" t="s">
        <v>218</v>
      </c>
      <c r="B16" s="199" t="s">
        <v>141</v>
      </c>
      <c r="C16" s="113">
        <v>7.6157410856640491</v>
      </c>
      <c r="D16" s="115">
        <v>5111</v>
      </c>
      <c r="E16" s="114">
        <v>5329</v>
      </c>
      <c r="F16" s="114">
        <v>5383</v>
      </c>
      <c r="G16" s="114">
        <v>5192</v>
      </c>
      <c r="H16" s="140">
        <v>5192</v>
      </c>
      <c r="I16" s="115">
        <v>-81</v>
      </c>
      <c r="J16" s="116">
        <v>-1.5600924499229585</v>
      </c>
      <c r="K16" s="110"/>
      <c r="L16" s="110"/>
      <c r="M16" s="110"/>
      <c r="N16" s="110"/>
      <c r="O16" s="110"/>
    </row>
    <row r="17" spans="1:15" s="110" customFormat="1" ht="24.95" customHeight="1" x14ac:dyDescent="0.2">
      <c r="A17" s="193" t="s">
        <v>219</v>
      </c>
      <c r="B17" s="199" t="s">
        <v>220</v>
      </c>
      <c r="C17" s="113">
        <v>2.5852691809092399</v>
      </c>
      <c r="D17" s="115">
        <v>1735</v>
      </c>
      <c r="E17" s="114">
        <v>1737</v>
      </c>
      <c r="F17" s="114">
        <v>1753</v>
      </c>
      <c r="G17" s="114">
        <v>1740</v>
      </c>
      <c r="H17" s="140">
        <v>1749</v>
      </c>
      <c r="I17" s="115">
        <v>-14</v>
      </c>
      <c r="J17" s="116">
        <v>-0.8004574042309891</v>
      </c>
    </row>
    <row r="18" spans="1:15" s="287" customFormat="1" ht="24.95" customHeight="1" x14ac:dyDescent="0.2">
      <c r="A18" s="201" t="s">
        <v>144</v>
      </c>
      <c r="B18" s="202" t="s">
        <v>145</v>
      </c>
      <c r="C18" s="113">
        <v>8.7645840473245809</v>
      </c>
      <c r="D18" s="115">
        <v>5882</v>
      </c>
      <c r="E18" s="114">
        <v>5800</v>
      </c>
      <c r="F18" s="114">
        <v>5760</v>
      </c>
      <c r="G18" s="114">
        <v>5664</v>
      </c>
      <c r="H18" s="140">
        <v>5531</v>
      </c>
      <c r="I18" s="115">
        <v>351</v>
      </c>
      <c r="J18" s="116">
        <v>6.3460495389622134</v>
      </c>
      <c r="K18" s="110"/>
      <c r="L18" s="110"/>
      <c r="M18" s="110"/>
      <c r="N18" s="110"/>
      <c r="O18" s="110"/>
    </row>
    <row r="19" spans="1:15" s="110" customFormat="1" ht="24.95" customHeight="1" x14ac:dyDescent="0.2">
      <c r="A19" s="193" t="s">
        <v>146</v>
      </c>
      <c r="B19" s="199" t="s">
        <v>147</v>
      </c>
      <c r="C19" s="113">
        <v>16.101682287553455</v>
      </c>
      <c r="D19" s="115">
        <v>10806</v>
      </c>
      <c r="E19" s="114">
        <v>11097</v>
      </c>
      <c r="F19" s="114">
        <v>11026</v>
      </c>
      <c r="G19" s="114">
        <v>10878</v>
      </c>
      <c r="H19" s="140">
        <v>10843</v>
      </c>
      <c r="I19" s="115">
        <v>-37</v>
      </c>
      <c r="J19" s="116">
        <v>-0.34123397583694548</v>
      </c>
    </row>
    <row r="20" spans="1:15" s="287" customFormat="1" ht="24.95" customHeight="1" x14ac:dyDescent="0.2">
      <c r="A20" s="193" t="s">
        <v>148</v>
      </c>
      <c r="B20" s="199" t="s">
        <v>149</v>
      </c>
      <c r="C20" s="113">
        <v>5.1258363010534786</v>
      </c>
      <c r="D20" s="115">
        <v>3440</v>
      </c>
      <c r="E20" s="114">
        <v>3410</v>
      </c>
      <c r="F20" s="114">
        <v>3370</v>
      </c>
      <c r="G20" s="114">
        <v>3318</v>
      </c>
      <c r="H20" s="140">
        <v>3271</v>
      </c>
      <c r="I20" s="115">
        <v>169</v>
      </c>
      <c r="J20" s="116">
        <v>5.1666157138489757</v>
      </c>
      <c r="K20" s="110"/>
      <c r="L20" s="110"/>
      <c r="M20" s="110"/>
      <c r="N20" s="110"/>
      <c r="O20" s="110"/>
    </row>
    <row r="21" spans="1:15" s="110" customFormat="1" ht="24.95" customHeight="1" x14ac:dyDescent="0.2">
      <c r="A21" s="201" t="s">
        <v>150</v>
      </c>
      <c r="B21" s="202" t="s">
        <v>151</v>
      </c>
      <c r="C21" s="113">
        <v>2.9831175217177512</v>
      </c>
      <c r="D21" s="115">
        <v>2002</v>
      </c>
      <c r="E21" s="114">
        <v>2066</v>
      </c>
      <c r="F21" s="114">
        <v>2028</v>
      </c>
      <c r="G21" s="114">
        <v>2016</v>
      </c>
      <c r="H21" s="140">
        <v>1996</v>
      </c>
      <c r="I21" s="115">
        <v>6</v>
      </c>
      <c r="J21" s="116">
        <v>0.30060120240480964</v>
      </c>
    </row>
    <row r="22" spans="1:15" s="110" customFormat="1" ht="24.95" customHeight="1" x14ac:dyDescent="0.2">
      <c r="A22" s="201" t="s">
        <v>152</v>
      </c>
      <c r="B22" s="199" t="s">
        <v>153</v>
      </c>
      <c r="C22" s="113">
        <v>1.8789766208222198</v>
      </c>
      <c r="D22" s="115">
        <v>1261</v>
      </c>
      <c r="E22" s="114">
        <v>1237</v>
      </c>
      <c r="F22" s="114">
        <v>1180</v>
      </c>
      <c r="G22" s="114">
        <v>1165</v>
      </c>
      <c r="H22" s="140">
        <v>1183</v>
      </c>
      <c r="I22" s="115">
        <v>78</v>
      </c>
      <c r="J22" s="116">
        <v>6.5934065934065931</v>
      </c>
    </row>
    <row r="23" spans="1:15" s="110" customFormat="1" ht="24.95" customHeight="1" x14ac:dyDescent="0.2">
      <c r="A23" s="193" t="s">
        <v>154</v>
      </c>
      <c r="B23" s="199" t="s">
        <v>155</v>
      </c>
      <c r="C23" s="113">
        <v>1.4632474557077082</v>
      </c>
      <c r="D23" s="115">
        <v>982</v>
      </c>
      <c r="E23" s="114">
        <v>974</v>
      </c>
      <c r="F23" s="114">
        <v>970</v>
      </c>
      <c r="G23" s="114">
        <v>928</v>
      </c>
      <c r="H23" s="140">
        <v>949</v>
      </c>
      <c r="I23" s="115">
        <v>33</v>
      </c>
      <c r="J23" s="116">
        <v>3.4773445732349844</v>
      </c>
    </row>
    <row r="24" spans="1:15" s="110" customFormat="1" ht="24.95" customHeight="1" x14ac:dyDescent="0.2">
      <c r="A24" s="193" t="s">
        <v>156</v>
      </c>
      <c r="B24" s="199" t="s">
        <v>221</v>
      </c>
      <c r="C24" s="113">
        <v>6.0168973789691709</v>
      </c>
      <c r="D24" s="115">
        <v>4038</v>
      </c>
      <c r="E24" s="114">
        <v>4047</v>
      </c>
      <c r="F24" s="114">
        <v>3927</v>
      </c>
      <c r="G24" s="114">
        <v>3854</v>
      </c>
      <c r="H24" s="140">
        <v>3934</v>
      </c>
      <c r="I24" s="115">
        <v>104</v>
      </c>
      <c r="J24" s="116">
        <v>2.6436197254702591</v>
      </c>
    </row>
    <row r="25" spans="1:15" s="110" customFormat="1" ht="24.95" customHeight="1" x14ac:dyDescent="0.2">
      <c r="A25" s="193" t="s">
        <v>222</v>
      </c>
      <c r="B25" s="204" t="s">
        <v>159</v>
      </c>
      <c r="C25" s="113">
        <v>9.9924006496699498</v>
      </c>
      <c r="D25" s="115">
        <v>6706</v>
      </c>
      <c r="E25" s="114">
        <v>6659</v>
      </c>
      <c r="F25" s="114">
        <v>6735</v>
      </c>
      <c r="G25" s="114">
        <v>6631</v>
      </c>
      <c r="H25" s="140">
        <v>6665</v>
      </c>
      <c r="I25" s="115">
        <v>41</v>
      </c>
      <c r="J25" s="116">
        <v>0.61515378844711177</v>
      </c>
    </row>
    <row r="26" spans="1:15" s="110" customFormat="1" ht="24.95" customHeight="1" x14ac:dyDescent="0.2">
      <c r="A26" s="201">
        <v>782.78300000000002</v>
      </c>
      <c r="B26" s="203" t="s">
        <v>160</v>
      </c>
      <c r="C26" s="113">
        <v>2.0250033526545574</v>
      </c>
      <c r="D26" s="115">
        <v>1359</v>
      </c>
      <c r="E26" s="114">
        <v>1400</v>
      </c>
      <c r="F26" s="114">
        <v>1568</v>
      </c>
      <c r="G26" s="114">
        <v>1470</v>
      </c>
      <c r="H26" s="140">
        <v>1534</v>
      </c>
      <c r="I26" s="115">
        <v>-175</v>
      </c>
      <c r="J26" s="116">
        <v>-11.408083441981747</v>
      </c>
    </row>
    <row r="27" spans="1:15" s="110" customFormat="1" ht="24.95" customHeight="1" x14ac:dyDescent="0.2">
      <c r="A27" s="193" t="s">
        <v>161</v>
      </c>
      <c r="B27" s="199" t="s">
        <v>223</v>
      </c>
      <c r="C27" s="113">
        <v>3.8250063327919417</v>
      </c>
      <c r="D27" s="115">
        <v>2567</v>
      </c>
      <c r="E27" s="114">
        <v>2545</v>
      </c>
      <c r="F27" s="114">
        <v>2527</v>
      </c>
      <c r="G27" s="114">
        <v>2434</v>
      </c>
      <c r="H27" s="140">
        <v>2442</v>
      </c>
      <c r="I27" s="115">
        <v>125</v>
      </c>
      <c r="J27" s="116">
        <v>5.1187551187551188</v>
      </c>
    </row>
    <row r="28" spans="1:15" s="110" customFormat="1" ht="24.95" customHeight="1" x14ac:dyDescent="0.2">
      <c r="A28" s="193" t="s">
        <v>163</v>
      </c>
      <c r="B28" s="199" t="s">
        <v>164</v>
      </c>
      <c r="C28" s="113">
        <v>3.5404032125881004</v>
      </c>
      <c r="D28" s="115">
        <v>2376</v>
      </c>
      <c r="E28" s="114">
        <v>2417</v>
      </c>
      <c r="F28" s="114">
        <v>2406</v>
      </c>
      <c r="G28" s="114">
        <v>2353</v>
      </c>
      <c r="H28" s="140">
        <v>2308</v>
      </c>
      <c r="I28" s="115">
        <v>68</v>
      </c>
      <c r="J28" s="116">
        <v>2.9462738301559792</v>
      </c>
    </row>
    <row r="29" spans="1:15" s="110" customFormat="1" ht="24.95" customHeight="1" x14ac:dyDescent="0.2">
      <c r="A29" s="193">
        <v>86</v>
      </c>
      <c r="B29" s="199" t="s">
        <v>165</v>
      </c>
      <c r="C29" s="113">
        <v>8.3816363934377378</v>
      </c>
      <c r="D29" s="115">
        <v>5625</v>
      </c>
      <c r="E29" s="114">
        <v>5687</v>
      </c>
      <c r="F29" s="114">
        <v>5665</v>
      </c>
      <c r="G29" s="114">
        <v>5539</v>
      </c>
      <c r="H29" s="140">
        <v>5511</v>
      </c>
      <c r="I29" s="115">
        <v>114</v>
      </c>
      <c r="J29" s="116">
        <v>2.0685900925421885</v>
      </c>
    </row>
    <row r="30" spans="1:15" s="110" customFormat="1" ht="24.95" customHeight="1" x14ac:dyDescent="0.2">
      <c r="A30" s="193">
        <v>87.88</v>
      </c>
      <c r="B30" s="204" t="s">
        <v>166</v>
      </c>
      <c r="C30" s="113">
        <v>9.0909090909090917</v>
      </c>
      <c r="D30" s="115">
        <v>6101</v>
      </c>
      <c r="E30" s="114">
        <v>6065</v>
      </c>
      <c r="F30" s="114">
        <v>5981</v>
      </c>
      <c r="G30" s="114">
        <v>5920</v>
      </c>
      <c r="H30" s="140">
        <v>5876</v>
      </c>
      <c r="I30" s="115">
        <v>225</v>
      </c>
      <c r="J30" s="116">
        <v>3.8291354663036077</v>
      </c>
    </row>
    <row r="31" spans="1:15" s="110" customFormat="1" ht="24.95" customHeight="1" x14ac:dyDescent="0.2">
      <c r="A31" s="193" t="s">
        <v>167</v>
      </c>
      <c r="B31" s="199" t="s">
        <v>168</v>
      </c>
      <c r="C31" s="113">
        <v>4.2764971465184543</v>
      </c>
      <c r="D31" s="115">
        <v>2870</v>
      </c>
      <c r="E31" s="114">
        <v>2942</v>
      </c>
      <c r="F31" s="114">
        <v>2996</v>
      </c>
      <c r="G31" s="114">
        <v>2985</v>
      </c>
      <c r="H31" s="140">
        <v>3019</v>
      </c>
      <c r="I31" s="115">
        <v>-149</v>
      </c>
      <c r="J31" s="116">
        <v>-4.9354090758529319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4.4702060765001266E-2</v>
      </c>
      <c r="D34" s="115">
        <v>30</v>
      </c>
      <c r="E34" s="114">
        <v>22</v>
      </c>
      <c r="F34" s="114">
        <v>27</v>
      </c>
      <c r="G34" s="114">
        <v>24</v>
      </c>
      <c r="H34" s="140">
        <v>21</v>
      </c>
      <c r="I34" s="115">
        <v>9</v>
      </c>
      <c r="J34" s="116">
        <v>42.857142857142854</v>
      </c>
    </row>
    <row r="35" spans="1:10" s="110" customFormat="1" ht="24.95" customHeight="1" x14ac:dyDescent="0.2">
      <c r="A35" s="292" t="s">
        <v>171</v>
      </c>
      <c r="B35" s="293" t="s">
        <v>172</v>
      </c>
      <c r="C35" s="113">
        <v>25.253684194841384</v>
      </c>
      <c r="D35" s="115">
        <v>16948</v>
      </c>
      <c r="E35" s="114">
        <v>17110</v>
      </c>
      <c r="F35" s="114">
        <v>17173</v>
      </c>
      <c r="G35" s="114">
        <v>16812</v>
      </c>
      <c r="H35" s="140">
        <v>16686</v>
      </c>
      <c r="I35" s="115">
        <v>262</v>
      </c>
      <c r="J35" s="116">
        <v>1.5701785928323144</v>
      </c>
    </row>
    <row r="36" spans="1:10" s="110" customFormat="1" ht="24.95" customHeight="1" x14ac:dyDescent="0.2">
      <c r="A36" s="294" t="s">
        <v>173</v>
      </c>
      <c r="B36" s="295" t="s">
        <v>174</v>
      </c>
      <c r="C36" s="125">
        <v>74.701613744393612</v>
      </c>
      <c r="D36" s="143">
        <v>50133</v>
      </c>
      <c r="E36" s="144">
        <v>50546</v>
      </c>
      <c r="F36" s="144">
        <v>50379</v>
      </c>
      <c r="G36" s="144">
        <v>49491</v>
      </c>
      <c r="H36" s="145">
        <v>49531</v>
      </c>
      <c r="I36" s="143">
        <v>602</v>
      </c>
      <c r="J36" s="146">
        <v>1.2154004562799055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2020-09-25T07:41:41Z</dcterms:created>
  <dcterms:modified xsi:type="dcterms:W3CDTF">2020-09-28T08:07:17Z</dcterms:modified>
</cp:coreProperties>
</file>