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L43" i="24"/>
  <c r="I43" i="24"/>
  <c r="H43" i="24"/>
  <c r="G43" i="24"/>
  <c r="F43" i="24"/>
  <c r="E43" i="24"/>
  <c r="D43" i="24"/>
  <c r="C43" i="24"/>
  <c r="B43" i="24"/>
  <c r="K43" i="24" s="1"/>
  <c r="L42" i="24"/>
  <c r="K42" i="24"/>
  <c r="I42" i="24"/>
  <c r="D42" i="24"/>
  <c r="C42" i="24"/>
  <c r="M42" i="24" s="1"/>
  <c r="B42" i="24"/>
  <c r="J42" i="24" s="1"/>
  <c r="M41" i="24"/>
  <c r="L41" i="24"/>
  <c r="I41" i="24"/>
  <c r="H41" i="24"/>
  <c r="G41" i="24"/>
  <c r="F41" i="24"/>
  <c r="E41" i="24"/>
  <c r="D41" i="24"/>
  <c r="C41" i="24"/>
  <c r="B41" i="24"/>
  <c r="K41" i="24" s="1"/>
  <c r="L40" i="24"/>
  <c r="K40" i="24"/>
  <c r="I40" i="24"/>
  <c r="D40" i="24"/>
  <c r="C40" i="24"/>
  <c r="M40" i="24" s="1"/>
  <c r="B40" i="24"/>
  <c r="J40" i="24" s="1"/>
  <c r="M36" i="24"/>
  <c r="L36" i="24"/>
  <c r="K36" i="24"/>
  <c r="J36" i="24"/>
  <c r="I36" i="24"/>
  <c r="H36" i="24"/>
  <c r="G36" i="24"/>
  <c r="F36" i="24"/>
  <c r="E36" i="24"/>
  <c r="D36" i="24"/>
  <c r="L57" i="15"/>
  <c r="K57" i="15"/>
  <c r="C38" i="24"/>
  <c r="C37" i="24"/>
  <c r="M37" i="24" s="1"/>
  <c r="C35" i="24"/>
  <c r="C34" i="24"/>
  <c r="C33" i="24"/>
  <c r="C32" i="24"/>
  <c r="C31" i="24"/>
  <c r="C30" i="24"/>
  <c r="C29" i="24"/>
  <c r="C28" i="24"/>
  <c r="G28" i="24" s="1"/>
  <c r="C27" i="24"/>
  <c r="C26" i="24"/>
  <c r="C25" i="24"/>
  <c r="C24" i="24"/>
  <c r="C23" i="24"/>
  <c r="C22" i="24"/>
  <c r="C21" i="24"/>
  <c r="C20" i="24"/>
  <c r="G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19" i="24" l="1"/>
  <c r="D19" i="24"/>
  <c r="J19" i="24"/>
  <c r="H19" i="24"/>
  <c r="K19" i="24"/>
  <c r="K26" i="24"/>
  <c r="J26" i="24"/>
  <c r="H26" i="24"/>
  <c r="F26" i="24"/>
  <c r="D26" i="24"/>
  <c r="F27" i="24"/>
  <c r="D27" i="24"/>
  <c r="J27" i="24"/>
  <c r="H27" i="24"/>
  <c r="K27" i="24"/>
  <c r="K18" i="24"/>
  <c r="J18" i="24"/>
  <c r="H18" i="24"/>
  <c r="F18" i="24"/>
  <c r="D18" i="24"/>
  <c r="D38" i="24"/>
  <c r="K38" i="24"/>
  <c r="J38" i="24"/>
  <c r="H38" i="24"/>
  <c r="F38" i="24"/>
  <c r="I16" i="24"/>
  <c r="M16" i="24"/>
  <c r="E16" i="24"/>
  <c r="L16" i="24"/>
  <c r="G16" i="24"/>
  <c r="I26" i="24"/>
  <c r="M26" i="24"/>
  <c r="E26" i="24"/>
  <c r="L26" i="24"/>
  <c r="G26" i="24"/>
  <c r="I32" i="24"/>
  <c r="M32" i="24"/>
  <c r="E32" i="24"/>
  <c r="L32" i="24"/>
  <c r="G32" i="24"/>
  <c r="F7" i="24"/>
  <c r="D7" i="24"/>
  <c r="J7" i="24"/>
  <c r="H7" i="24"/>
  <c r="K7" i="24"/>
  <c r="K22" i="24"/>
  <c r="J22" i="24"/>
  <c r="H22" i="24"/>
  <c r="F22" i="24"/>
  <c r="D22" i="24"/>
  <c r="F31" i="24"/>
  <c r="D31" i="24"/>
  <c r="J31" i="24"/>
  <c r="H31" i="24"/>
  <c r="K31" i="24"/>
  <c r="K34" i="24"/>
  <c r="J34" i="24"/>
  <c r="H34" i="24"/>
  <c r="F34" i="24"/>
  <c r="D34" i="24"/>
  <c r="G29" i="24"/>
  <c r="M29" i="24"/>
  <c r="E29" i="24"/>
  <c r="L29" i="24"/>
  <c r="I29" i="24"/>
  <c r="K16" i="24"/>
  <c r="J16" i="24"/>
  <c r="H16" i="24"/>
  <c r="F16" i="24"/>
  <c r="D16" i="24"/>
  <c r="F25" i="24"/>
  <c r="D25" i="24"/>
  <c r="J25" i="24"/>
  <c r="H25" i="24"/>
  <c r="K25" i="24"/>
  <c r="K28" i="24"/>
  <c r="J28" i="24"/>
  <c r="H28" i="24"/>
  <c r="F28" i="24"/>
  <c r="D28" i="24"/>
  <c r="B45" i="24"/>
  <c r="B39" i="24"/>
  <c r="G17" i="24"/>
  <c r="M17" i="24"/>
  <c r="E17" i="24"/>
  <c r="L17" i="24"/>
  <c r="I17" i="24"/>
  <c r="G23" i="24"/>
  <c r="M23" i="24"/>
  <c r="E23" i="24"/>
  <c r="L23" i="24"/>
  <c r="I23" i="24"/>
  <c r="G33" i="24"/>
  <c r="M33" i="24"/>
  <c r="E33" i="24"/>
  <c r="L33" i="24"/>
  <c r="I33" i="24"/>
  <c r="K8" i="24"/>
  <c r="J8" i="24"/>
  <c r="H8" i="24"/>
  <c r="F8" i="24"/>
  <c r="D8" i="24"/>
  <c r="F9" i="24"/>
  <c r="D9" i="24"/>
  <c r="J9" i="24"/>
  <c r="H9" i="24"/>
  <c r="K9" i="24"/>
  <c r="C14" i="24"/>
  <c r="C6" i="24"/>
  <c r="G27" i="24"/>
  <c r="M27" i="24"/>
  <c r="E27" i="24"/>
  <c r="L27" i="24"/>
  <c r="I27" i="24"/>
  <c r="I30" i="24"/>
  <c r="M30" i="24"/>
  <c r="E30" i="24"/>
  <c r="L30" i="24"/>
  <c r="G30" i="24"/>
  <c r="B14" i="24"/>
  <c r="B6" i="24"/>
  <c r="F23" i="24"/>
  <c r="D23" i="24"/>
  <c r="J23" i="24"/>
  <c r="H23" i="24"/>
  <c r="K23" i="24"/>
  <c r="F29" i="24"/>
  <c r="D29" i="24"/>
  <c r="J29" i="24"/>
  <c r="H29" i="24"/>
  <c r="K29" i="24"/>
  <c r="K32" i="24"/>
  <c r="J32" i="24"/>
  <c r="H32" i="24"/>
  <c r="F32" i="24"/>
  <c r="D32" i="24"/>
  <c r="F35" i="24"/>
  <c r="D35" i="24"/>
  <c r="J35" i="24"/>
  <c r="H35" i="24"/>
  <c r="K35" i="24"/>
  <c r="I18" i="24"/>
  <c r="M18" i="24"/>
  <c r="E18" i="24"/>
  <c r="L18" i="24"/>
  <c r="G18" i="24"/>
  <c r="I24" i="24"/>
  <c r="M24" i="24"/>
  <c r="E24" i="24"/>
  <c r="L24" i="24"/>
  <c r="G24" i="24"/>
  <c r="I34" i="24"/>
  <c r="M34" i="24"/>
  <c r="E34" i="24"/>
  <c r="L34" i="24"/>
  <c r="G34" i="24"/>
  <c r="F17" i="24"/>
  <c r="D17" i="24"/>
  <c r="J17" i="24"/>
  <c r="H17" i="24"/>
  <c r="K17" i="24"/>
  <c r="K20" i="24"/>
  <c r="J20" i="24"/>
  <c r="H20" i="24"/>
  <c r="F20" i="24"/>
  <c r="D20" i="24"/>
  <c r="G7" i="24"/>
  <c r="M7" i="24"/>
  <c r="E7" i="24"/>
  <c r="L7" i="24"/>
  <c r="I7" i="24"/>
  <c r="I8" i="24"/>
  <c r="M8" i="24"/>
  <c r="E8" i="24"/>
  <c r="L8" i="24"/>
  <c r="G8" i="24"/>
  <c r="G9" i="24"/>
  <c r="M9" i="24"/>
  <c r="E9" i="24"/>
  <c r="L9" i="24"/>
  <c r="I9" i="24"/>
  <c r="G21" i="24"/>
  <c r="M21" i="24"/>
  <c r="E21" i="24"/>
  <c r="L21" i="24"/>
  <c r="I21" i="24"/>
  <c r="K30" i="24"/>
  <c r="J30" i="24"/>
  <c r="H30" i="24"/>
  <c r="F30" i="24"/>
  <c r="D30" i="24"/>
  <c r="H37" i="24"/>
  <c r="F37" i="24"/>
  <c r="D37" i="24"/>
  <c r="K37" i="24"/>
  <c r="J37" i="24"/>
  <c r="G15" i="24"/>
  <c r="M15" i="24"/>
  <c r="E15" i="24"/>
  <c r="L15" i="24"/>
  <c r="I15" i="24"/>
  <c r="G25" i="24"/>
  <c r="M25" i="24"/>
  <c r="E25" i="24"/>
  <c r="L25" i="24"/>
  <c r="I25" i="24"/>
  <c r="G31" i="24"/>
  <c r="M31" i="24"/>
  <c r="E31" i="24"/>
  <c r="L31" i="24"/>
  <c r="I31" i="24"/>
  <c r="F15" i="24"/>
  <c r="D15" i="24"/>
  <c r="J15" i="24"/>
  <c r="H15" i="24"/>
  <c r="K15" i="24"/>
  <c r="F21" i="24"/>
  <c r="D21" i="24"/>
  <c r="J21" i="24"/>
  <c r="H21" i="24"/>
  <c r="K21" i="24"/>
  <c r="K24" i="24"/>
  <c r="J24" i="24"/>
  <c r="H24" i="24"/>
  <c r="F24" i="24"/>
  <c r="D24" i="24"/>
  <c r="F33" i="24"/>
  <c r="D33" i="24"/>
  <c r="J33" i="24"/>
  <c r="H33" i="24"/>
  <c r="K33" i="24"/>
  <c r="G19" i="24"/>
  <c r="M19" i="24"/>
  <c r="E19" i="24"/>
  <c r="L19" i="24"/>
  <c r="I19" i="24"/>
  <c r="I22" i="24"/>
  <c r="M22" i="24"/>
  <c r="E22" i="24"/>
  <c r="L22" i="24"/>
  <c r="G22" i="24"/>
  <c r="G35" i="24"/>
  <c r="M35" i="24"/>
  <c r="E35" i="24"/>
  <c r="L35" i="24"/>
  <c r="I35" i="24"/>
  <c r="C45" i="24"/>
  <c r="C39" i="24"/>
  <c r="M38" i="24"/>
  <c r="E38" i="24"/>
  <c r="L38" i="24"/>
  <c r="G38" i="24"/>
  <c r="I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20" i="24"/>
  <c r="M20" i="24"/>
  <c r="E20" i="24"/>
  <c r="L20" i="24"/>
  <c r="I28" i="24"/>
  <c r="M28" i="24"/>
  <c r="E28" i="24"/>
  <c r="L28" i="24"/>
  <c r="I37" i="24"/>
  <c r="G37" i="24"/>
  <c r="L37" i="24"/>
  <c r="E3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F40" i="24"/>
  <c r="J41" i="24"/>
  <c r="F42" i="24"/>
  <c r="J43" i="24"/>
  <c r="F44" i="24"/>
  <c r="G40" i="24"/>
  <c r="G42" i="24"/>
  <c r="G44" i="24"/>
  <c r="H40" i="24"/>
  <c r="H42" i="24"/>
  <c r="H44" i="24"/>
  <c r="E40" i="24"/>
  <c r="E42" i="24"/>
  <c r="E44" i="24"/>
  <c r="H45" i="24" l="1"/>
  <c r="F45" i="24"/>
  <c r="D45" i="24"/>
  <c r="K45" i="24"/>
  <c r="J45" i="24"/>
  <c r="I39" i="24"/>
  <c r="G39" i="24"/>
  <c r="L39" i="24"/>
  <c r="M39" i="24"/>
  <c r="E39" i="24"/>
  <c r="K14" i="24"/>
  <c r="J14" i="24"/>
  <c r="H14" i="24"/>
  <c r="F14" i="24"/>
  <c r="D14" i="24"/>
  <c r="K79" i="24"/>
  <c r="K78" i="24"/>
  <c r="I6" i="24"/>
  <c r="M6" i="24"/>
  <c r="E6" i="24"/>
  <c r="L6" i="24"/>
  <c r="G6" i="24"/>
  <c r="I45" i="24"/>
  <c r="G45" i="24"/>
  <c r="L45" i="24"/>
  <c r="M45" i="24"/>
  <c r="E45" i="24"/>
  <c r="I77" i="24"/>
  <c r="I14" i="24"/>
  <c r="M14" i="24"/>
  <c r="E14" i="24"/>
  <c r="L14" i="24"/>
  <c r="G14" i="24"/>
  <c r="J79" i="24"/>
  <c r="J78" i="24"/>
  <c r="H39" i="24"/>
  <c r="F39" i="24"/>
  <c r="D39" i="24"/>
  <c r="K39" i="24"/>
  <c r="J39" i="24"/>
  <c r="K6" i="24"/>
  <c r="J6" i="24"/>
  <c r="H6" i="24"/>
  <c r="F6" i="24"/>
  <c r="D6" i="24"/>
  <c r="I78" i="24" l="1"/>
  <c r="I79" i="24"/>
  <c r="I83" i="24" l="1"/>
  <c r="I82" i="24"/>
  <c r="I81" i="24"/>
</calcChain>
</file>

<file path=xl/sharedStrings.xml><?xml version="1.0" encoding="utf-8"?>
<sst xmlns="http://schemas.openxmlformats.org/spreadsheetml/2006/main" count="1801" uniqueCount="522">
  <si>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</si>
  <si>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</si>
  <si>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</si>
  <si>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</si>
  <si>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</si>
  <si>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</si>
  <si>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</si>
  <si>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</si>
  <si>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</si>
  <si>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</si>
  <si>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</si>
  <si>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</si>
  <si>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</si>
  <si>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Remscheid, Stadt (05120)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</si>
  <si>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</si>
  <si>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</si>
  <si>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</si>
  <si>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</si>
  <si>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</si>
  <si>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</si>
  <si>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</si>
  <si>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</si>
  <si>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</si>
  <si>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</si>
  <si>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</si>
  <si>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</si>
  <si>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</si>
  <si>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</si>
  <si>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</si>
  <si>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</si>
  <si>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</si>
  <si>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</si>
  <si>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</si>
  <si>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</si>
  <si>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</si>
  <si>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</si>
  <si>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</si>
  <si>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</si>
  <si>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</si>
  <si>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</si>
  <si>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</si>
  <si>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</si>
  <si>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</si>
  <si>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</si>
  <si>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</si>
  <si>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</si>
  <si>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</si>
  <si>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</si>
  <si>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</si>
  <si>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</si>
  <si>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</si>
  <si>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</si>
  <si>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</si>
  <si>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</si>
  <si>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</si>
  <si>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</si>
  <si>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</si>
  <si>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</si>
  <si>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</si>
  <si>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</si>
  <si>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</si>
  <si>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</si>
  <si>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</si>
  <si>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</si>
  <si>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</si>
  <si>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</si>
  <si>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</si>
  <si>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</si>
  <si>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</si>
  <si>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</si>
  <si>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</si>
  <si>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</si>
  <si>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</si>
  <si>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</si>
  <si>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</si>
  <si>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</si>
  <si>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</si>
  <si>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</si>
  <si>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</si>
  <si>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</si>
  <si>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</si>
  <si>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</si>
  <si>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</si>
  <si>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</si>
  <si>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</si>
  <si>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</si>
  <si>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</si>
  <si>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</si>
  <si>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</si>
  <si>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</si>
  <si>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</si>
  <si>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</si>
  <si>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Remscheid, Stadt (05120);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</si>
  <si>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</si>
  <si>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</si>
  <si>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</si>
  <si>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</si>
  <si>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</si>
  <si>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</si>
  <si>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</si>
  <si>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</si>
  <si>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</si>
  <si>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</si>
  <si>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</si>
  <si>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</si>
  <si>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</si>
  <si>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</si>
  <si>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</si>
  <si>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</si>
  <si>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</si>
  <si>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</si>
  <si>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</si>
  <si>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</si>
  <si>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</si>
  <si>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</si>
  <si>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</si>
  <si>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</si>
  <si>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</si>
  <si>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</si>
  <si>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</si>
  <si>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</si>
  <si>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</si>
  <si>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</si>
  <si>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</si>
  <si>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</si>
  <si>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</si>
  <si>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</si>
  <si>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</si>
  <si>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</si>
  <si>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</si>
  <si>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</si>
  <si>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</si>
  <si>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</si>
  <si>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</si>
  <si>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</si>
  <si>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</si>
  <si>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</si>
  <si>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</si>
  <si>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</si>
  <si>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</si>
  <si>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</si>
  <si>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</si>
  <si>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</si>
  <si>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</si>
  <si>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</si>
  <si>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</si>
  <si>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</si>
  <si>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</si>
  <si>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</si>
  <si>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</si>
  <si>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</si>
  <si>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</si>
  <si>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</si>
  <si>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</si>
  <si>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</si>
  <si>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</si>
  <si>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</si>
  <si>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</si>
  <si>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</si>
  <si>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</si>
  <si>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</si>
  <si>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</si>
  <si>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</si>
  <si>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</si>
  <si>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</si>
  <si>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</si>
  <si>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</si>
  <si>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</si>
  <si>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</si>
  <si>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</si>
  <si>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</si>
  <si>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</si>
  <si>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</si>
  <si>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</si>
  <si>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</si>
  <si>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</si>
  <si>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</si>
  <si>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</si>
  <si>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</si>
  <si>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</si>
  <si>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</si>
  <si>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</si>
  <si>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</si>
  <si>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Remscheid, Stadt (05120)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</si>
  <si>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</si>
  <si>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</si>
  <si>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</si>
  <si>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</si>
  <si>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</si>
  <si>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</si>
  <si>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</si>
  <si>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</si>
  <si>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</si>
  <si>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</si>
  <si>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</si>
  <si>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</si>
  <si>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</si>
  <si>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</si>
  <si>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</si>
  <si>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</si>
  <si>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</si>
  <si>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</si>
  <si>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</si>
  <si>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</si>
  <si>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</si>
  <si>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</si>
  <si>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</si>
  <si>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</si>
  <si>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</si>
  <si>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</si>
  <si>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</si>
  <si>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</si>
  <si>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</si>
  <si>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</si>
  <si>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</si>
  <si>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</si>
  <si>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</si>
  <si>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</si>
  <si>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</si>
  <si>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</si>
  <si>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</si>
  <si>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</si>
  <si>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</si>
  <si>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</si>
  <si>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</si>
  <si>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</si>
  <si>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</si>
  <si>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</si>
  <si>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</si>
  <si>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</si>
  <si>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</si>
  <si>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</si>
  <si>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</si>
  <si>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</si>
  <si>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</si>
  <si>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</si>
  <si>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</si>
  <si>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</si>
  <si>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</si>
  <si>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</si>
  <si>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</si>
  <si>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</si>
  <si>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</si>
  <si>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</si>
  <si>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</si>
  <si>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</si>
  <si>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</si>
  <si>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</si>
  <si>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</si>
  <si>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</si>
  <si>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</si>
  <si>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</si>
  <si>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</si>
  <si>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</si>
  <si>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</si>
  <si>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</si>
  <si>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</si>
  <si>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</si>
  <si>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</si>
  <si>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</si>
  <si>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</si>
  <si>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</si>
  <si>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</si>
  <si>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</si>
  <si>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</si>
  <si>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</si>
  <si>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</si>
  <si>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</si>
  <si>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</si>
  <si>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</si>
  <si>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</si>
  <si>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</si>
  <si>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</si>
  <si>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</si>
  <si>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</si>
  <si>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</si>
  <si>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</si>
  <si>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</si>
  <si>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</si>
  <si>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</si>
  <si>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</si>
  <si>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</si>
  <si>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</si>
  <si>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</si>
  <si>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</si>
  <si>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</si>
  <si>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</si>
  <si>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</si>
  <si>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</si>
  <si>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</si>
  <si>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</si>
  <si>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</si>
  <si>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</si>
  <si>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</si>
  <si>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</si>
  <si>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</si>
  <si>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</si>
  <si>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</si>
  <si>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</si>
  <si>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</si>
  <si>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</si>
  <si>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</si>
  <si>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</si>
  <si>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</si>
  <si>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</si>
  <si>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</si>
  <si>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</si>
  <si>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</si>
  <si>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</si>
  <si>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</si>
  <si>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</si>
  <si>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</si>
  <si>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</si>
  <si>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</si>
  <si>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</si>
  <si>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</si>
  <si>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</si>
  <si>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</si>
  <si>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</si>
  <si>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</si>
  <si>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</si>
  <si>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</si>
  <si>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</si>
  <si>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</si>
  <si>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</si>
  <si>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</si>
  <si>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</si>
  <si>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</si>
  <si>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</si>
  <si>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</si>
  <si>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</si>
  <si>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</si>
  <si>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</si>
  <si>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</si>
  <si>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</si>
  <si>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</si>
  <si>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</si>
  <si>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</si>
  <si>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</si>
  <si>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</si>
  <si>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</si>
  <si>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</si>
  <si>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</si>
  <si>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</si>
  <si>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</si>
  <si>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</si>
  <si>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</si>
  <si>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</si>
  <si>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</si>
  <si>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</si>
  <si>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</si>
  <si>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</si>
  <si>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</si>
  <si>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</si>
  <si>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</si>
  <si>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</si>
  <si>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</si>
  <si>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</si>
  <si>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</si>
  <si>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</si>
  <si>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</si>
  <si>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</si>
  <si>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</si>
  <si>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</si>
  <si>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</si>
  <si>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</si>
  <si>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</si>
  <si>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</si>
  <si>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</si>
  <si>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</si>
  <si>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</si>
  <si>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</si>
  <si>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</si>
  <si>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Remscheid, Stadt (05120);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</si>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</sst>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{015A53DE-0A0C-4ABC-983B-458F82908BE5}</c15:txfldGUID>
                      <c15:f>Daten_Diagramme!$D$6</c15:f>
                      <c15:dlblFieldTableCache>
                        <c:ptCount val="1"/>
                        <c:pt idx="0">
                          <c:v>0.1</c:v>
                        </c:pt>
                      </c15:dlblFieldTableCache>
                    </c15:dlblFTEntry>
                  </c15:dlblFieldTable>
                  <c15:showDataLabelsRange val="0"/>
                </c:ext>
                <c:ext xmlns:c16="http://schemas.microsoft.com/office/drawing/2014/chart" uri="{C3380CC4-5D6E-409C-BE32-E72D297353CC}">
                  <c16:uniqueId val="{00000000-C43B-4114-BB16-D7C6FA4BB78A}"/>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{1B3D4216-92BA-4141-96EA-0E5F864B3EFF}</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C43B-4114-BB16-D7C6FA4BB78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{FB36763E-3F88-4BC8-AED2-3808C394CAE8}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C43B-4114-BB16-D7C6FA4BB78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{6447158B-8D5D-4B98-AE90-A62CD4BDCD55}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43B-4114-BB16-D7C6FA4BB78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0.13562095020773685</c:v>
                </c:pt>
                <c:pt idx="1">
                  <c:v>1.3225681822425275</c:v>
                </c:pt>
                <c:pt idx="2">
                  <c:v>1.1186464311118853</c:v>
                </c:pt>
                <c:pt idx="3">
                  <c:v>1.0875687030768</c:v>
                </c:pt>
              </c:numCache>
            </c:numRef>
          </c:val>
          <c:extLst>
            <c:ext xmlns:c16="http://schemas.microsoft.com/office/drawing/2014/chart" uri="{C3380CC4-5D6E-409C-BE32-E72D297353CC}">
              <c16:uniqueId val="{00000004-C43B-4114-BB16-D7C6FA4BB78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{2B2C400E-B489-4A7F-BF59-B7A31447942B}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43B-4114-BB16-D7C6FA4BB78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{F2473778-5C22-4E91-956D-EE2DCB7FB577}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43B-4114-BB16-D7C6FA4BB78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{17BAB60F-0A24-4584-A038-6D2BB367FC12}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43B-4114-BB16-D7C6FA4BB78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{121F2D8D-7CDE-4447-BBFE-7959C31E810F}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43B-4114-BB16-D7C6FA4BB78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43B-4114-BB16-D7C6FA4BB78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43B-4114-BB16-D7C6FA4BB78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{3ADD40BA-B9B9-47BA-8DB7-2F50219E7D42}</c15:txfldGUID>
                      <c15:f>Daten_Diagramme!$E$6</c15:f>
                      <c15:dlblFieldTableCache>
                        <c:ptCount val="1"/>
                        <c:pt idx="0">
                          <c:v>-4.5</c:v>
                        </c:pt>
                      </c15:dlblFieldTableCache>
                    </c15:dlblFTEntry>
                  </c15:dlblFieldTable>
                  <c15:showDataLabelsRange val="0"/>
                </c:ext>
                <c:ext xmlns:c16="http://schemas.microsoft.com/office/drawing/2014/chart" uri="{C3380CC4-5D6E-409C-BE32-E72D297353CC}">
                  <c16:uniqueId val="{00000000-D04C-4A5C-B586-49118F1205A5}"/>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{0AF04F2F-892E-4C0D-87B0-38FE57C968C2}</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D04C-4A5C-B586-49118F1205A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{22C4C982-39F1-4833-BC98-A02F23062D74}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04C-4A5C-B586-49118F1205A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{CA1858EB-A5B8-4F93-9C37-345DE9739E56}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04C-4A5C-B586-49118F1205A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-4.5497712164378834</c:v>
                </c:pt>
                <c:pt idx="1">
                  <c:v>-3.156552267354261</c:v>
                </c:pt>
                <c:pt idx="2">
                  <c:v>-2.7637010795899166</c:v>
                </c:pt>
                <c:pt idx="3">
                  <c:v>-2.8655893304673015</c:v>
                </c:pt>
              </c:numCache>
            </c:numRef>
          </c:val>
          <c:extLst>
            <c:ext xmlns:c16="http://schemas.microsoft.com/office/drawing/2014/chart" uri="{C3380CC4-5D6E-409C-BE32-E72D297353CC}">
              <c16:uniqueId val="{00000004-D04C-4A5C-B586-49118F1205A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{4213DF38-BD97-42D1-991E-A69D97F34CC8}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04C-4A5C-B586-49118F1205A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{12BF5C8C-731D-4E3C-96A5-D735F07AF13C}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04C-4A5C-B586-49118F1205A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{6E944A96-98DA-452B-960E-BEE3A74E4DBA}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04C-4A5C-B586-49118F1205A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{D8293B73-9DE0-4C20-8BAF-7C48881D934E}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04C-4A5C-B586-49118F1205A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04C-4A5C-B586-49118F1205A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04C-4A5C-B586-49118F1205A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{E85908B4-33D4-475C-8ED2-C1C6143B7ABF}</c15:txfldGUID>
                      <c15:f>Daten_Diagramme!$D$14</c15:f>
                      <c15:dlblFieldTableCache>
                        <c:ptCount val="1"/>
                        <c:pt idx="0">
                          <c:v>0.1</c:v>
                        </c:pt>
                      </c15:dlblFieldTableCache>
                    </c15:dlblFTEntry>
                  </c15:dlblFieldTable>
                  <c15:showDataLabelsRange val="0"/>
                </c:ext>
                <c:ext xmlns:c16="http://schemas.microsoft.com/office/drawing/2014/chart" uri="{C3380CC4-5D6E-409C-BE32-E72D297353CC}">
                  <c16:uniqueId val="{00000000-330E-4D08-BAD2-C2DBA42BFB41}"/>
                </c:ext>
              </c:extLst>
            </c:dLbl>
            <c:dLbl>
              <c:idx val="1"/>
              <c:tx>
                <c:strRef>
                  <c:f>Daten_Diagramme!$D$15</c:f>
                  <c:strCache>
                    <c:ptCount val="1"/>
                    <c:pt idx="0">
                      <c:v>28.6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{A55C208C-9592-4651-BC6D-395FD065BDF5}</c15:txfldGUID>
                      <c15:f>Daten_Diagramme!$D$15</c15:f>
                      <c15:dlblFieldTableCache>
                        <c:ptCount val="1"/>
                        <c:pt idx="0">
                          <c:v>28.6</c:v>
                        </c:pt>
                      </c15:dlblFieldTableCache>
                    </c15:dlblFTEntry>
                  </c15:dlblFieldTable>
                  <c15:showDataLabelsRange val="0"/>
                </c:ext>
                <c:ext xmlns:c16="http://schemas.microsoft.com/office/drawing/2014/chart" uri="{C3380CC4-5D6E-409C-BE32-E72D297353CC}">
                  <c16:uniqueId val="{00000001-330E-4D08-BAD2-C2DBA42BFB41}"/>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{BF60E7C0-37F3-454E-92FA-D2441DFC3E1F}</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330E-4D08-BAD2-C2DBA42BFB41}"/>
                </c:ext>
              </c:extLst>
            </c:dLbl>
            <c:dLbl>
              <c:idx val="3"/>
              <c:tx>
                <c:strRef>
                  <c:f>Daten_Diagramme!$D$17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{2315362B-C2C9-43A6-8808-8B6CC7E3381C}</c15:txfldGUID>
                      <c15:f>Daten_Diagramme!$D$17</c15:f>
                      <c15:dlblFieldTableCache>
                        <c:ptCount val="1"/>
                        <c:pt idx="0">
                          <c:v>-0.4</c:v>
                        </c:pt>
                      </c15:dlblFieldTableCache>
                    </c15:dlblFTEntry>
                  </c15:dlblFieldTable>
                  <c15:showDataLabelsRange val="0"/>
                </c:ext>
                <c:ext xmlns:c16="http://schemas.microsoft.com/office/drawing/2014/chart" uri="{C3380CC4-5D6E-409C-BE32-E72D297353CC}">
                  <c16:uniqueId val="{00000003-330E-4D08-BAD2-C2DBA42BFB41}"/>
                </c:ext>
              </c:extLst>
            </c:dLbl>
            <c:dLbl>
              <c:idx val="4"/>
              <c:tx>
                <c:strRef>
                  <c:f>Daten_Diagramme!$D$18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{2DE8E9F1-201B-4F45-8277-30D16671A747}</c15:txfldGUID>
                      <c15:f>Daten_Diagramme!$D$18</c15:f>
                      <c15:dlblFieldTableCache>
                        <c:ptCount val="1"/>
                        <c:pt idx="0">
                          <c:v>-0.1</c:v>
                        </c:pt>
                      </c15:dlblFieldTableCache>
                    </c15:dlblFTEntry>
                  </c15:dlblFieldTable>
                  <c15:showDataLabelsRange val="0"/>
                </c:ext>
                <c:ext xmlns:c16="http://schemas.microsoft.com/office/drawing/2014/chart" uri="{C3380CC4-5D6E-409C-BE32-E72D297353CC}">
                  <c16:uniqueId val="{00000004-330E-4D08-BAD2-C2DBA42BFB41}"/>
                </c:ext>
              </c:extLst>
            </c:dLbl>
            <c:dLbl>
              <c:idx val="5"/>
              <c:tx>
                <c:strRef>
                  <c:f>Daten_Diagramme!$D$19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{9EB36EEA-0615-4158-B67D-5B4577BCD877}</c15:txfldGUID>
                      <c15:f>Daten_Diagramme!$D$19</c15:f>
                      <c15:dlblFieldTableCache>
                        <c:ptCount val="1"/>
                        <c:pt idx="0">
                          <c:v>-0.2</c:v>
                        </c:pt>
                      </c15:dlblFieldTableCache>
                    </c15:dlblFTEntry>
                  </c15:dlblFieldTable>
                  <c15:showDataLabelsRange val="0"/>
                </c:ext>
                <c:ext xmlns:c16="http://schemas.microsoft.com/office/drawing/2014/chart" uri="{C3380CC4-5D6E-409C-BE32-E72D297353CC}">
                  <c16:uniqueId val="{00000005-330E-4D08-BAD2-C2DBA42BFB41}"/>
                </c:ext>
              </c:extLst>
            </c:dLbl>
            <c:dLbl>
              <c:idx val="6"/>
              <c:tx>
                <c:strRef>
                  <c:f>Daten_Diagramme!$D$20</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{5D5E4055-4681-46C9-8746-1D7EFE1EE09C}</c15:txfldGUID>
                      <c15:f>Daten_Diagramme!$D$20</c15:f>
                      <c15:dlblFieldTableCache>
                        <c:ptCount val="1"/>
                        <c:pt idx="0">
                          <c:v>-5.5</c:v>
                        </c:pt>
                      </c15:dlblFieldTableCache>
                    </c15:dlblFTEntry>
                  </c15:dlblFieldTable>
                  <c15:showDataLabelsRange val="0"/>
                </c:ext>
                <c:ext xmlns:c16="http://schemas.microsoft.com/office/drawing/2014/chart" uri="{C3380CC4-5D6E-409C-BE32-E72D297353CC}">
                  <c16:uniqueId val="{00000006-330E-4D08-BAD2-C2DBA42BFB41}"/>
                </c:ext>
              </c:extLst>
            </c:dLbl>
            <c:dLbl>
              <c:idx val="7"/>
              <c:tx>
                <c:strRef>
                  <c:f>Daten_Diagramme!$D$21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{CBD3DFE8-A685-43D8-89D9-7AB8FB84B583}</c15:txfldGUID>
                      <c15:f>Daten_Diagramme!$D$21</c15:f>
                      <c15:dlblFieldTableCache>
                        <c:ptCount val="1"/>
                        <c:pt idx="0">
                          <c:v>*</c:v>
                        </c:pt>
                      </c15:dlblFieldTableCache>
                    </c15:dlblFTEntry>
                  </c15:dlblFieldTable>
                  <c15:showDataLabelsRange val="0"/>
                </c:ext>
                <c:ext xmlns:c16="http://schemas.microsoft.com/office/drawing/2014/chart" uri="{C3380CC4-5D6E-409C-BE32-E72D297353CC}">
                  <c16:uniqueId val="{00000007-330E-4D08-BAD2-C2DBA42BFB41}"/>
                </c:ext>
              </c:extLst>
            </c:dLbl>
            <c:dLbl>
              <c:idx val="8"/>
              <c:tx>
                <c:strRef>
                  <c:f>Daten_Diagramme!$D$22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{1389AD41-7B39-4A04-AF64-7C1AB7D27E59}</c15:txfldGUID>
                      <c15:f>Daten_Diagramme!$D$22</c15:f>
                      <c15:dlblFieldTableCache>
                        <c:ptCount val="1"/>
                        <c:pt idx="0">
                          <c:v>1.2</c:v>
                        </c:pt>
                      </c15:dlblFieldTableCache>
                    </c15:dlblFTEntry>
                  </c15:dlblFieldTable>
                  <c15:showDataLabelsRange val="0"/>
                </c:ext>
                <c:ext xmlns:c16="http://schemas.microsoft.com/office/drawing/2014/chart" uri="{C3380CC4-5D6E-409C-BE32-E72D297353CC}">
                  <c16:uniqueId val="{00000008-330E-4D08-BAD2-C2DBA42BFB41}"/>
                </c:ext>
              </c:extLst>
            </c:dLbl>
            <c:dLbl>
              <c:idx val="9"/>
              <c:tx>
                <c:strRef>
                  <c:f>Daten_Diagramme!$D$23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{82AEE045-EA7B-4370-A70D-28EC96B3A0CF}</c15:txfldGUID>
                      <c15:f>Daten_Diagramme!$D$23</c15:f>
                      <c15:dlblFieldTableCache>
                        <c:ptCount val="1"/>
                        <c:pt idx="0">
                          <c:v>2.0</c:v>
                        </c:pt>
                      </c15:dlblFieldTableCache>
                    </c15:dlblFTEntry>
                  </c15:dlblFieldTable>
                  <c15:showDataLabelsRange val="0"/>
                </c:ext>
                <c:ext xmlns:c16="http://schemas.microsoft.com/office/drawing/2014/chart" uri="{C3380CC4-5D6E-409C-BE32-E72D297353CC}">
                  <c16:uniqueId val="{00000009-330E-4D08-BAD2-C2DBA42BFB41}"/>
                </c:ext>
              </c:extLst>
            </c:dLbl>
            <c:dLbl>
              <c:idx val="10"/>
              <c:tx>
                <c:strRef>
                  <c:f>Daten_Diagramme!$D$24</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{D8A81EBA-3F22-426D-A916-12E23267D015}</c15:txfldGUID>
                      <c15:f>Daten_Diagramme!$D$24</c15:f>
                      <c15:dlblFieldTableCache>
                        <c:ptCount val="1"/>
                        <c:pt idx="0">
                          <c:v>5.8</c:v>
                        </c:pt>
                      </c15:dlblFieldTableCache>
                    </c15:dlblFTEntry>
                  </c15:dlblFieldTable>
                  <c15:showDataLabelsRange val="0"/>
                </c:ext>
                <c:ext xmlns:c16="http://schemas.microsoft.com/office/drawing/2014/chart" uri="{C3380CC4-5D6E-409C-BE32-E72D297353CC}">
                  <c16:uniqueId val="{0000000A-330E-4D08-BAD2-C2DBA42BFB41}"/>
                </c:ext>
              </c:extLst>
            </c:dLbl>
            <c:dLbl>
              <c:idx val="11"/>
              <c:tx>
                <c:strRef>
                  <c:f>Daten_Diagramme!$D$25</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{00BD0D86-3DDB-4111-9792-46A7B5DE7142}</c15:txfldGUID>
                      <c15:f>Daten_Diagramme!$D$25</c15:f>
                      <c15:dlblFieldTableCache>
                        <c:ptCount val="1"/>
                        <c:pt idx="0">
                          <c:v>4.2</c:v>
                        </c:pt>
                      </c15:dlblFieldTableCache>
                    </c15:dlblFTEntry>
                  </c15:dlblFieldTable>
                  <c15:showDataLabelsRange val="0"/>
                </c:ext>
                <c:ext xmlns:c16="http://schemas.microsoft.com/office/drawing/2014/chart" uri="{C3380CC4-5D6E-409C-BE32-E72D297353CC}">
                  <c16:uniqueId val="{0000000B-330E-4D08-BAD2-C2DBA42BFB41}"/>
                </c:ext>
              </c:extLst>
            </c:dLbl>
            <c:dLbl>
              <c:idx val="12"/>
              <c:tx>
                <c:strRef>
                  <c:f>Daten_Diagramme!$D$26</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{46D02527-CB7A-4515-A903-4FCDD23D40BD}</c15:txfldGUID>
                      <c15:f>Daten_Diagramme!$D$26</c15:f>
                      <c15:dlblFieldTableCache>
                        <c:ptCount val="1"/>
                        <c:pt idx="0">
                          <c:v>-5.0</c:v>
                        </c:pt>
                      </c15:dlblFieldTableCache>
                    </c15:dlblFTEntry>
                  </c15:dlblFieldTable>
                  <c15:showDataLabelsRange val="0"/>
                </c:ext>
                <c:ext xmlns:c16="http://schemas.microsoft.com/office/drawing/2014/chart" uri="{C3380CC4-5D6E-409C-BE32-E72D297353CC}">
                  <c16:uniqueId val="{0000000C-330E-4D08-BAD2-C2DBA42BFB41}"/>
                </c:ext>
              </c:extLst>
            </c:dLbl>
            <c:dLbl>
              <c:idx val="13"/>
              <c:tx>
                <c:strRef>
                  <c:f>Daten_Diagramme!$D$27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{DE6176A1-4A1A-4D96-8BFE-3F9A52D486A9}</c15:txfldGUID>
                      <c15:f>Daten_Diagramme!$D$27</c15:f>
                      <c15:dlblFieldTableCache>
                        <c:ptCount val="1"/>
                        <c:pt idx="0">
                          <c:v>0.3</c:v>
                        </c:pt>
                      </c15:dlblFieldTableCache>
                    </c15:dlblFTEntry>
                  </c15:dlblFieldTable>
                  <c15:showDataLabelsRange val="0"/>
                </c:ext>
                <c:ext xmlns:c16="http://schemas.microsoft.com/office/drawing/2014/chart" uri="{C3380CC4-5D6E-409C-BE32-E72D297353CC}">
                  <c16:uniqueId val="{0000000D-330E-4D08-BAD2-C2DBA42BFB41}"/>
                </c:ext>
              </c:extLst>
            </c:dLbl>
            <c:dLbl>
              <c:idx val="14"/>
              <c:tx>
                <c:strRef>
                  <c:f>Daten_Diagramme!$D$28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{3D484309-192C-47C1-8963-86648C1F4635}</c15:txfldGUID>
                      <c15:f>Daten_Diagramme!$D$28</c15:f>
                      <c15:dlblFieldTableCache>
                        <c:ptCount val="1"/>
                        <c:pt idx="0">
                          <c:v>2.2</c:v>
                        </c:pt>
                      </c15:dlblFieldTableCache>
                    </c15:dlblFTEntry>
                  </c15:dlblFieldTable>
                  <c15:showDataLabelsRange val="0"/>
                </c:ext>
                <c:ext xmlns:c16="http://schemas.microsoft.com/office/drawing/2014/chart" uri="{C3380CC4-5D6E-409C-BE32-E72D297353CC}">
                  <c16:uniqueId val="{0000000E-330E-4D08-BAD2-C2DBA42BFB41}"/>
                </c:ext>
              </c:extLst>
            </c:dLbl>
            <c:dLbl>
              <c:idx val="15"/>
              <c:tx>
                <c:strRef>
                  <c:f>Daten_Diagramme!$D$29</c:f>
                  <c:strCache>
                    <c:ptCount val="1"/>
                    <c:pt idx="0">
                      <c:v>-19.4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{B9B8F4C5-B0F5-482C-96D0-20140E3A0D1D}</c15:txfldGUID>
                      <c15:f>Daten_Diagramme!$D$29</c15:f>
                      <c15:dlblFieldTableCache>
                        <c:ptCount val="1"/>
                        <c:pt idx="0">
                          <c:v>-19.4</c:v>
                        </c:pt>
                      </c15:dlblFieldTableCache>
                    </c15:dlblFTEntry>
                  </c15:dlblFieldTable>
                  <c15:showDataLabelsRange val="0"/>
                </c:ext>
                <c:ext xmlns:c16="http://schemas.microsoft.com/office/drawing/2014/chart" uri="{C3380CC4-5D6E-409C-BE32-E72D297353CC}">
                  <c16:uniqueId val="{0000000F-330E-4D08-BAD2-C2DBA42BFB41}"/>
                </c:ext>
              </c:extLst>
            </c:dLbl>
            <c:dLbl>
              <c:idx val="16"/>
              <c:tx>
                <c:strRef>
                  <c:f>Daten_Diagramme!$D$30</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{3BC0A39F-B585-42B1-9422-F42CAC9985E7}</c15:txfldGUID>
                      <c15:f>Daten_Diagramme!$D$30</c15:f>
                      <c15:dlblFieldTableCache>
                        <c:ptCount val="1"/>
                        <c:pt idx="0">
                          <c:v>4.8</c:v>
                        </c:pt>
                      </c15:dlblFieldTableCache>
                    </c15:dlblFTEntry>
                  </c15:dlblFieldTable>
                  <c15:showDataLabelsRange val="0"/>
                </c:ext>
                <c:ext xmlns:c16="http://schemas.microsoft.com/office/drawing/2014/chart" uri="{C3380CC4-5D6E-409C-BE32-E72D297353CC}">
                  <c16:uniqueId val="{00000010-330E-4D08-BAD2-C2DBA42BFB41}"/>
                </c:ext>
              </c:extLst>
            </c:dLbl>
            <c:dLbl>
              <c:idx val="17"/>
              <c:tx>
                <c:strRef>
                  <c:f>Daten_Diagramme!$D$31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{7F92212B-6AD6-437B-9FE8-C49AFB2699D1}</c15:txfldGUID>
                      <c15:f>Daten_Diagramme!$D$31</c15:f>
                      <c15:dlblFieldTableCache>
                        <c:ptCount val="1"/>
                        <c:pt idx="0">
                          <c:v>3.9</c:v>
                        </c:pt>
                      </c15:dlblFieldTableCache>
                    </c15:dlblFTEntry>
                  </c15:dlblFieldTable>
                  <c15:showDataLabelsRange val="0"/>
                </c:ext>
                <c:ext xmlns:c16="http://schemas.microsoft.com/office/drawing/2014/chart" uri="{C3380CC4-5D6E-409C-BE32-E72D297353CC}">
                  <c16:uniqueId val="{00000011-330E-4D08-BAD2-C2DBA42BFB41}"/>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{3E878FF0-FFFE-4137-85D1-A156EC72963B}</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330E-4D08-BAD2-C2DBA42BFB41}"/>
                </c:ext>
              </c:extLst>
            </c:dLbl>
            <c:dLbl>
              <c:idx val="19"/>
              <c:tx>
                <c:strRef>
                  <c:f>Daten_Diagramme!$D$33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{C54DDB19-BA53-4EF7-85D6-95787A244EE6}</c15:txfldGUID>
                      <c15:f>Daten_Diagramme!$D$33</c15:f>
                      <c15:dlblFieldTableCache>
                        <c:ptCount val="1"/>
                        <c:pt idx="0">
                          <c:v>1.7</c:v>
                        </c:pt>
                      </c15:dlblFieldTableCache>
                    </c15:dlblFTEntry>
                  </c15:dlblFieldTable>
                  <c15:showDataLabelsRange val="0"/>
                </c:ext>
                <c:ext xmlns:c16="http://schemas.microsoft.com/office/drawing/2014/chart" uri="{C3380CC4-5D6E-409C-BE32-E72D297353CC}">
                  <c16:uniqueId val="{00000013-330E-4D08-BAD2-C2DBA42BFB41}"/>
                </c:ext>
              </c:extLst>
            </c:dLbl>
            <c:dLbl>
              <c:idx val="20"/>
              <c:tx>
                <c:strRef>
                  <c:f>Daten_Diagramme!$D$34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{EA51D41C-2F98-47CA-8417-1FBBBD1EB785}</c15:txfldGUID>
                      <c15:f>Daten_Diagramme!$D$34</c15:f>
                      <c15:dlblFieldTableCache>
                        <c:ptCount val="1"/>
                        <c:pt idx="0">
                          <c:v>1.9</c:v>
                        </c:pt>
                      </c15:dlblFieldTableCache>
                    </c15:dlblFTEntry>
                  </c15:dlblFieldTable>
                  <c15:showDataLabelsRange val="0"/>
                </c:ext>
                <c:ext xmlns:c16="http://schemas.microsoft.com/office/drawing/2014/chart" uri="{C3380CC4-5D6E-409C-BE32-E72D297353CC}">
                  <c16:uniqueId val="{00000014-330E-4D08-BAD2-C2DBA42BFB41}"/>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{1C701CF8-47AD-46D6-ADB8-0C0339D0C3C3}</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330E-4D08-BAD2-C2DBA42BFB4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{44F50649-6D2A-40F5-8C74-5B8D3C94253B}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30E-4D08-BAD2-C2DBA42BFB41}"/>
                </c:ext>
              </c:extLst>
            </c:dLbl>
            <c:dLbl>
              <c:idx val="23"/>
              <c:tx>
                <c:strRef>
                  <c:f>Daten_Diagramme!$D$37</c:f>
                  <c:strCache>
                    <c:ptCount val="1"/>
                    <c:pt idx="0">
                      <c:v>28.6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{CB20628C-8D88-4E42-9C7A-2C94576BBE1D}</c15:txfldGUID>
                      <c15:f>Daten_Diagramme!$D$37</c15:f>
                      <c15:dlblFieldTableCache>
                        <c:ptCount val="1"/>
                        <c:pt idx="0">
                          <c:v>28.6</c:v>
                        </c:pt>
                      </c15:dlblFieldTableCache>
                    </c15:dlblFTEntry>
                  </c15:dlblFieldTable>
                  <c15:showDataLabelsRange val="0"/>
                </c:ext>
                <c:ext xmlns:c16="http://schemas.microsoft.com/office/drawing/2014/chart" uri="{C3380CC4-5D6E-409C-BE32-E72D297353CC}">
                  <c16:uniqueId val="{00000017-330E-4D08-BAD2-C2DBA42BFB41}"/>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{043A9BAA-33CC-4AEA-AC37-F7E2C8A4989F}</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330E-4D08-BAD2-C2DBA42BFB41}"/>
                </c:ext>
              </c:extLst>
            </c:dLbl>
            <c:dLbl>
              <c:idx val="25"/>
              <c:tx>
                <c:strRef>
                  <c:f>Daten_Diagramme!$D$39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{B0AD938C-07B6-4484-B75F-EFC12DEF7C32}</c15:txfldGUID>
                      <c15:f>Daten_Diagramme!$D$39</c15:f>
                      <c15:dlblFieldTableCache>
                        <c:ptCount val="1"/>
                        <c:pt idx="0">
                          <c:v>0.5</c:v>
                        </c:pt>
                      </c15:dlblFieldTableCache>
                    </c15:dlblFTEntry>
                  </c15:dlblFieldTable>
                  <c15:showDataLabelsRange val="0"/>
                </c:ext>
                <c:ext xmlns:c16="http://schemas.microsoft.com/office/drawing/2014/chart" uri="{C3380CC4-5D6E-409C-BE32-E72D297353CC}">
                  <c16:uniqueId val="{00000019-330E-4D08-BAD2-C2DBA42BFB4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{5FF7A044-33F3-4FA3-8651-A7558EC90B7D}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30E-4D08-BAD2-C2DBA42BFB4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{EAC24134-1CC6-406D-A33B-0B1E32086C48}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30E-4D08-BAD2-C2DBA42BFB4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{DF9B8A36-1E84-4656-B106-FC1345187413}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30E-4D08-BAD2-C2DBA42BFB4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{9F368399-95BD-4620-A094-3A40C2A5D3CE}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30E-4D08-BAD2-C2DBA42BFB4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{98D6D7DD-558A-4D23-93DF-F2D392F74EC2}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30E-4D08-BAD2-C2DBA42BFB41}"/>
                </c:ext>
              </c:extLst>
            </c:dLbl>
            <c:dLbl>
              <c:idx val="31"/>
              <c:tx>
                <c:strRef>
                  <c:f>Daten_Diagramme!$D$45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{2F187FF6-3E3D-4FB6-9F4B-D9E45DBD9D9D}</c15:txfldGUID>
                      <c15:f>Daten_Diagramme!$D$45</c15:f>
                      <c15:dlblFieldTableCache>
                        <c:ptCount val="1"/>
                        <c:pt idx="0">
                          <c:v>0.5</c:v>
                        </c:pt>
                      </c15:dlblFieldTableCache>
                    </c15:dlblFTEntry>
                  </c15:dlblFieldTable>
                  <c15:showDataLabelsRange val="0"/>
                </c:ext>
                <c:ext xmlns:c16="http://schemas.microsoft.com/office/drawing/2014/chart" uri="{C3380CC4-5D6E-409C-BE32-E72D297353CC}">
                  <c16:uniqueId val="{0000001F-330E-4D08-BAD2-C2DBA42BFB4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0.13562095020773685</c:v>
                </c:pt>
                <c:pt idx="1">
                  <c:v>28.571428571428573</c:v>
                </c:pt>
                <c:pt idx="2">
                  <c:v>0</c:v>
                </c:pt>
                <c:pt idx="3">
                  <c:v>-0.42935427376984353</c:v>
                </c:pt>
                <c:pt idx="4">
                  <c:v>-0.12345679012345678</c:v>
                </c:pt>
                <c:pt idx="5">
                  <c:v>-0.20257465856368032</c:v>
                </c:pt>
                <c:pt idx="6">
                  <c:v>-5.5269922879177376</c:v>
                </c:pt>
                <c:pt idx="7">
                  <c:v>0</c:v>
                </c:pt>
                <c:pt idx="8">
                  <c:v>1.1636497968230513</c:v>
                </c:pt>
                <c:pt idx="9">
                  <c:v>1.9704433497536946</c:v>
                </c:pt>
                <c:pt idx="10">
                  <c:v>5.7692307692307692</c:v>
                </c:pt>
                <c:pt idx="11">
                  <c:v>4.2372881355932206</c:v>
                </c:pt>
                <c:pt idx="12">
                  <c:v>-5.0351288056206087</c:v>
                </c:pt>
                <c:pt idx="13">
                  <c:v>0.30753459764223473</c:v>
                </c:pt>
                <c:pt idx="14">
                  <c:v>2.2476050110537953</c:v>
                </c:pt>
                <c:pt idx="15">
                  <c:v>-19.358469330332021</c:v>
                </c:pt>
                <c:pt idx="16">
                  <c:v>4.8494983277591972</c:v>
                </c:pt>
                <c:pt idx="17">
                  <c:v>3.873744619799139</c:v>
                </c:pt>
                <c:pt idx="18">
                  <c:v>2.4908010189640533</c:v>
                </c:pt>
                <c:pt idx="19">
                  <c:v>1.6972732331663885</c:v>
                </c:pt>
                <c:pt idx="20">
                  <c:v>1.9300361881785284</c:v>
                </c:pt>
                <c:pt idx="21">
                  <c:v>0</c:v>
                </c:pt>
                <c:pt idx="23">
                  <c:v>28.571428571428573</c:v>
                </c:pt>
                <c:pt idx="24">
                  <c:v>-0.32825437264220275</c:v>
                </c:pt>
                <c:pt idx="25">
                  <c:v>0.46897824248481584</c:v>
                </c:pt>
              </c:numCache>
            </c:numRef>
          </c:val>
          <c:extLst>
            <c:ext xmlns:c16="http://schemas.microsoft.com/office/drawing/2014/chart" uri="{C3380CC4-5D6E-409C-BE32-E72D297353CC}">
              <c16:uniqueId val="{00000020-330E-4D08-BAD2-C2DBA42BFB4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{7B6CBDEE-96B5-4D77-B10B-6A68C1755D58}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30E-4D08-BAD2-C2DBA42BFB4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{8009C3F6-2542-41E3-9C23-5AE7B1E2701A}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30E-4D08-BAD2-C2DBA42BFB4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{DD7BCE47-1012-47A0-8E99-E23EBA433D5F}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30E-4D08-BAD2-C2DBA42BFB4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{E0B1F499-D3FE-4FDF-ABCC-4750DD4C7632}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30E-4D08-BAD2-C2DBA42BFB4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{01530492-F7C9-439E-A46B-BB6637D60374}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30E-4D08-BAD2-C2DBA42BFB4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{25E23FF2-4879-496D-8F64-A59E1217BF91}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30E-4D08-BAD2-C2DBA42BFB4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{30BD64B2-7103-4FA7-A567-29835CC1A182}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30E-4D08-BAD2-C2DBA42BFB4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{1DD5CD6E-931E-4974-BF00-9C39B9103969}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30E-4D08-BAD2-C2DBA42BFB4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{2ED05DD3-B9F5-4C88-B20E-B2D57304BBFD}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30E-4D08-BAD2-C2DBA42BFB4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{CC18F4B0-7FE7-4611-90ED-D0E2ED2F3F43}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30E-4D08-BAD2-C2DBA42BFB4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{08F3F8D6-2C63-4B5A-87E6-6ACCAB288AC6}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30E-4D08-BAD2-C2DBA42BFB4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{DF69D87C-9D6D-4F46-9519-DCCD445A78E2}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30E-4D08-BAD2-C2DBA42BFB4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{BC91539B-83D1-441E-B7DA-11C41CC407B7}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30E-4D08-BAD2-C2DBA42BFB4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{502E109C-FC59-44B1-ABC9-A7FFD360789C}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30E-4D08-BAD2-C2DBA42BFB4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{0B49CE5A-E502-4E85-9CC5-A461854EEAA3}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30E-4D08-BAD2-C2DBA42BFB4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{1257147C-6A59-438C-95AD-FCB43C230A9A}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30E-4D08-BAD2-C2DBA42BFB4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{0A4D69CB-00AC-40D4-BB4C-AFD5D737530C}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30E-4D08-BAD2-C2DBA42BFB4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{BDBDFB50-4494-4504-B667-63E849AC1B23}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30E-4D08-BAD2-C2DBA42BFB4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{F6E2ED20-84BA-4C0C-BD44-C776F2A1D1C0}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30E-4D08-BAD2-C2DBA42BFB4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{1B324D17-F86A-455E-ABF3-92D6BC667CDE}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30E-4D08-BAD2-C2DBA42BFB4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{698F54AD-13F1-4FAD-BA77-39212D6213DA}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30E-4D08-BAD2-C2DBA42BFB4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{060052FA-25C2-4296-BCB6-EEF57C0A2A44}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30E-4D08-BAD2-C2DBA42BFB4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{5AEF6F39-1B19-42A2-A2D8-D9803CF65A47}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30E-4D08-BAD2-C2DBA42BFB4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{5E0D5102-9A15-4AE1-A9F0-220A355B8F5C}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30E-4D08-BAD2-C2DBA42BFB4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{752C781F-824D-499C-9A19-333A14C43610}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30E-4D08-BAD2-C2DBA42BFB4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{047C6FF3-A823-4D93-8A6A-06DB068868B1}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30E-4D08-BAD2-C2DBA42BFB4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{DE4833BF-7C97-4050-A202-F6152DFA92B7}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30E-4D08-BAD2-C2DBA42BFB4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{606F4DBB-4AC1-4F80-98BB-A3C85EDF145C}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30E-4D08-BAD2-C2DBA42BFB4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{D2474367-A231-411F-BA5C-1DA3D5DD99F5}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30E-4D08-BAD2-C2DBA42BFB4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{CDEFA07A-26B6-468B-A331-F2E68FD4CC98}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30E-4D08-BAD2-C2DBA42BFB4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{AF54BDA7-3DE7-42AC-9BAF-156FBC8533D2}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30E-4D08-BAD2-C2DBA42BFB4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{4C32FD03-44D2-422A-9968-AA74112057E5}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30E-4D08-BAD2-C2DBA42BFB4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-0.75</c:v>
                </c:pt>
                <c:pt idx="3">
                  <c:v>0</c:v>
                </c:pt>
                <c:pt idx="4">
                  <c:v>0</c:v>
                </c:pt>
                <c:pt idx="5">
                  <c:v>0</c:v>
                </c:pt>
                <c:pt idx="6">
                  <c:v>0</c:v>
                </c:pt>
                <c:pt idx="7">
                  <c:v>-0.75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30E-4D08-BAD2-C2DBA42BFB4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45</c:v>
                </c:pt>
                <c:pt idx="3">
                  <c:v>#N/A</c:v>
                </c:pt>
                <c:pt idx="4">
                  <c:v>#N/A</c:v>
                </c:pt>
                <c:pt idx="5">
                  <c:v>#N/A</c:v>
                </c:pt>
                <c:pt idx="6">
                  <c:v>#N/A</c:v>
                </c:pt>
                <c:pt idx="7">
                  <c:v>45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25</c:v>
                </c:pt>
                <c:pt idx="3">
                  <c:v>#N/A</c:v>
                </c:pt>
                <c:pt idx="4">
                  <c:v>#N/A</c:v>
                </c:pt>
                <c:pt idx="5">
                  <c:v>#N/A</c:v>
                </c:pt>
                <c:pt idx="6">
                  <c:v>#N/A</c:v>
                </c:pt>
                <c:pt idx="7">
                  <c:v>77</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30E-4D08-BAD2-C2DBA42BFB4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{C0345D0D-B794-4527-934B-745201310589}</c15:txfldGUID>
                      <c15:f>Daten_Diagramme!$E$14</c15:f>
                      <c15:dlblFieldTableCache>
                        <c:ptCount val="1"/>
                        <c:pt idx="0">
                          <c:v>-4.5</c:v>
                        </c:pt>
                      </c15:dlblFieldTableCache>
                    </c15:dlblFTEntry>
                  </c15:dlblFieldTable>
                  <c15:showDataLabelsRange val="0"/>
                </c:ext>
                <c:ext xmlns:c16="http://schemas.microsoft.com/office/drawing/2014/chart" uri="{C3380CC4-5D6E-409C-BE32-E72D297353CC}">
                  <c16:uniqueId val="{00000000-0006-4FDD-96F3-3E6D3670C8C8}"/>
                </c:ext>
              </c:extLst>
            </c:dLbl>
            <c:dLbl>
              <c:idx val="1"/>
              <c:tx>
                <c:strRef>
                  <c:f>Daten_Diagramme!$E$15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{CD5A9B4A-5589-4C20-B71F-5BCA1FE542E9}</c15:txfldGUID>
                      <c15:f>Daten_Diagramme!$E$15</c15:f>
                      <c15:dlblFieldTableCache>
                        <c:ptCount val="1"/>
                        <c:pt idx="0">
                          <c:v>-2.6</c:v>
                        </c:pt>
                      </c15:dlblFieldTableCache>
                    </c15:dlblFTEntry>
                  </c15:dlblFieldTable>
                  <c15:showDataLabelsRange val="0"/>
                </c:ext>
                <c:ext xmlns:c16="http://schemas.microsoft.com/office/drawing/2014/chart" uri="{C3380CC4-5D6E-409C-BE32-E72D297353CC}">
                  <c16:uniqueId val="{00000001-0006-4FDD-96F3-3E6D3670C8C8}"/>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{F0D4DE81-8DF0-4FED-BFA9-40D86478D061}</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0006-4FDD-96F3-3E6D3670C8C8}"/>
                </c:ext>
              </c:extLst>
            </c:dLbl>
            <c:dLbl>
              <c:idx val="3"/>
              <c:tx>
                <c:strRef>
                  <c:f>Daten_Diagramme!$E$17</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{62EC285C-2F64-4CFA-BCCA-1B05BE2346C6}</c15:txfldGUID>
                      <c15:f>Daten_Diagramme!$E$17</c15:f>
                      <c15:dlblFieldTableCache>
                        <c:ptCount val="1"/>
                        <c:pt idx="0">
                          <c:v>-10.7</c:v>
                        </c:pt>
                      </c15:dlblFieldTableCache>
                    </c15:dlblFTEntry>
                  </c15:dlblFieldTable>
                  <c15:showDataLabelsRange val="0"/>
                </c:ext>
                <c:ext xmlns:c16="http://schemas.microsoft.com/office/drawing/2014/chart" uri="{C3380CC4-5D6E-409C-BE32-E72D297353CC}">
                  <c16:uniqueId val="{00000003-0006-4FDD-96F3-3E6D3670C8C8}"/>
                </c:ext>
              </c:extLst>
            </c:dLbl>
            <c:dLbl>
              <c:idx val="4"/>
              <c:tx>
                <c:strRef>
                  <c:f>Daten_Diagramme!$E$18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{75D62725-BF5E-4352-9212-DF808472D45B}</c15:txfldGUID>
                      <c15:f>Daten_Diagramme!$E$18</c15:f>
                      <c15:dlblFieldTableCache>
                        <c:ptCount val="1"/>
                        <c:pt idx="0">
                          <c:v>-2.9</c:v>
                        </c:pt>
                      </c15:dlblFieldTableCache>
                    </c15:dlblFTEntry>
                  </c15:dlblFieldTable>
                  <c15:showDataLabelsRange val="0"/>
                </c:ext>
                <c:ext xmlns:c16="http://schemas.microsoft.com/office/drawing/2014/chart" uri="{C3380CC4-5D6E-409C-BE32-E72D297353CC}">
                  <c16:uniqueId val="{00000004-0006-4FDD-96F3-3E6D3670C8C8}"/>
                </c:ext>
              </c:extLst>
            </c:dLbl>
            <c:dLbl>
              <c:idx val="5"/>
              <c:tx>
                <c:strRef>
                  <c:f>Daten_Diagramme!$E$19</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{C822FE23-2292-41E8-9806-B71B55C48CF9}</c15:txfldGUID>
                      <c15:f>Daten_Diagramme!$E$19</c15:f>
                      <c15:dlblFieldTableCache>
                        <c:ptCount val="1"/>
                        <c:pt idx="0">
                          <c:v>-11.5</c:v>
                        </c:pt>
                      </c15:dlblFieldTableCache>
                    </c15:dlblFTEntry>
                  </c15:dlblFieldTable>
                  <c15:showDataLabelsRange val="0"/>
                </c:ext>
                <c:ext xmlns:c16="http://schemas.microsoft.com/office/drawing/2014/chart" uri="{C3380CC4-5D6E-409C-BE32-E72D297353CC}">
                  <c16:uniqueId val="{00000005-0006-4FDD-96F3-3E6D3670C8C8}"/>
                </c:ext>
              </c:extLst>
            </c:dLbl>
            <c:dLbl>
              <c:idx val="6"/>
              <c:tx>
                <c:strRef>
                  <c:f>Daten_Diagramme!$E$20</c:f>
                  <c:strCache>
                    <c:ptCount val="1"/>
                    <c:pt idx="0">
                      <c:v>-22.1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{EBD46FD0-3C52-40BF-9CE1-1B9C44FE4822}</c15:txfldGUID>
                      <c15:f>Daten_Diagramme!$E$20</c15:f>
                      <c15:dlblFieldTableCache>
                        <c:ptCount val="1"/>
                        <c:pt idx="0">
                          <c:v>-22.1</c:v>
                        </c:pt>
                      </c15:dlblFieldTableCache>
                    </c15:dlblFTEntry>
                  </c15:dlblFieldTable>
                  <c15:showDataLabelsRange val="0"/>
                </c:ext>
                <c:ext xmlns:c16="http://schemas.microsoft.com/office/drawing/2014/chart" uri="{C3380CC4-5D6E-409C-BE32-E72D297353CC}">
                  <c16:uniqueId val="{00000006-0006-4FDD-96F3-3E6D3670C8C8}"/>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{60F413BE-57E4-4555-9BE9-F406D619754D}</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0006-4FDD-96F3-3E6D3670C8C8}"/>
                </c:ext>
              </c:extLst>
            </c:dLbl>
            <c:dLbl>
              <c:idx val="8"/>
              <c:tx>
                <c:strRef>
                  <c:f>Daten_Diagramme!$E$22</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{0D40833E-6886-49BA-9444-A25838DF2438}</c15:txfldGUID>
                      <c15:f>Daten_Diagramme!$E$22</c15:f>
                      <c15:dlblFieldTableCache>
                        <c:ptCount val="1"/>
                        <c:pt idx="0">
                          <c:v>-4.5</c:v>
                        </c:pt>
                      </c15:dlblFieldTableCache>
                    </c15:dlblFTEntry>
                  </c15:dlblFieldTable>
                  <c15:showDataLabelsRange val="0"/>
                </c:ext>
                <c:ext xmlns:c16="http://schemas.microsoft.com/office/drawing/2014/chart" uri="{C3380CC4-5D6E-409C-BE32-E72D297353CC}">
                  <c16:uniqueId val="{00000008-0006-4FDD-96F3-3E6D3670C8C8}"/>
                </c:ext>
              </c:extLst>
            </c:dLbl>
            <c:dLbl>
              <c:idx val="9"/>
              <c:tx>
                <c:strRef>
                  <c:f>Daten_Diagramme!$E$23</c:f>
                  <c:strCache>
                    <c:ptCount val="1"/>
                    <c:pt idx="0">
                      <c:v>-15.4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{8B73108E-341A-4E49-9AF1-3A0C6A6A278B}</c15:txfldGUID>
                      <c15:f>Daten_Diagramme!$E$23</c15:f>
                      <c15:dlblFieldTableCache>
                        <c:ptCount val="1"/>
                        <c:pt idx="0">
                          <c:v>-15.4</c:v>
                        </c:pt>
                      </c15:dlblFieldTableCache>
                    </c15:dlblFTEntry>
                  </c15:dlblFieldTable>
                  <c15:showDataLabelsRange val="0"/>
                </c:ext>
                <c:ext xmlns:c16="http://schemas.microsoft.com/office/drawing/2014/chart" uri="{C3380CC4-5D6E-409C-BE32-E72D297353CC}">
                  <c16:uniqueId val="{00000009-0006-4FDD-96F3-3E6D3670C8C8}"/>
                </c:ext>
              </c:extLst>
            </c:dLbl>
            <c:dLbl>
              <c:idx val="10"/>
              <c:tx>
                <c:strRef>
                  <c:f>Daten_Diagramme!$E$24</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{91997F1B-5627-48B7-AEE8-88D96DADB23B}</c15:txfldGUID>
                      <c15:f>Daten_Diagramme!$E$24</c15:f>
                      <c15:dlblFieldTableCache>
                        <c:ptCount val="1"/>
                        <c:pt idx="0">
                          <c:v>-15.9</c:v>
                        </c:pt>
                      </c15:dlblFieldTableCache>
                    </c15:dlblFTEntry>
                  </c15:dlblFieldTable>
                  <c15:showDataLabelsRange val="0"/>
                </c:ext>
                <c:ext xmlns:c16="http://schemas.microsoft.com/office/drawing/2014/chart" uri="{C3380CC4-5D6E-409C-BE32-E72D297353CC}">
                  <c16:uniqueId val="{0000000A-0006-4FDD-96F3-3E6D3670C8C8}"/>
                </c:ext>
              </c:extLst>
            </c:dLbl>
            <c:dLbl>
              <c:idx val="11"/>
              <c:tx>
                <c:strRef>
                  <c:f>Daten_Diagramme!$E$25</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{EAEA1B72-F9BF-475A-840D-84A5BC39C644}</c15:txfldGUID>
                      <c15:f>Daten_Diagramme!$E$25</c15:f>
                      <c15:dlblFieldTableCache>
                        <c:ptCount val="1"/>
                        <c:pt idx="0">
                          <c:v>-10.3</c:v>
                        </c:pt>
                      </c15:dlblFieldTableCache>
                    </c15:dlblFTEntry>
                  </c15:dlblFieldTable>
                  <c15:showDataLabelsRange val="0"/>
                </c:ext>
                <c:ext xmlns:c16="http://schemas.microsoft.com/office/drawing/2014/chart" uri="{C3380CC4-5D6E-409C-BE32-E72D297353CC}">
                  <c16:uniqueId val="{0000000B-0006-4FDD-96F3-3E6D3670C8C8}"/>
                </c:ext>
              </c:extLst>
            </c:dLbl>
            <c:dLbl>
              <c:idx val="12"/>
              <c:tx>
                <c:strRef>
                  <c:f>Daten_Diagramme!$E$26</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{0885E451-27B5-495C-8368-0050AB101EFA}</c15:txfldGUID>
                      <c15:f>Daten_Diagramme!$E$26</c15:f>
                      <c15:dlblFieldTableCache>
                        <c:ptCount val="1"/>
                        <c:pt idx="0">
                          <c:v>-5.6</c:v>
                        </c:pt>
                      </c15:dlblFieldTableCache>
                    </c15:dlblFTEntry>
                  </c15:dlblFieldTable>
                  <c15:showDataLabelsRange val="0"/>
                </c:ext>
                <c:ext xmlns:c16="http://schemas.microsoft.com/office/drawing/2014/chart" uri="{C3380CC4-5D6E-409C-BE32-E72D297353CC}">
                  <c16:uniqueId val="{0000000C-0006-4FDD-96F3-3E6D3670C8C8}"/>
                </c:ext>
              </c:extLst>
            </c:dLbl>
            <c:dLbl>
              <c:idx val="13"/>
              <c:tx>
                <c:strRef>
                  <c:f>Daten_Diagramme!$E$27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{95D619CC-C06C-45B6-B079-64EA64B83A11}</c15:txfldGUID>
                      <c15:f>Daten_Diagramme!$E$27</c15:f>
                      <c15:dlblFieldTableCache>
                        <c:ptCount val="1"/>
                        <c:pt idx="0">
                          <c:v>-2.0</c:v>
                        </c:pt>
                      </c15:dlblFieldTableCache>
                    </c15:dlblFTEntry>
                  </c15:dlblFieldTable>
                  <c15:showDataLabelsRange val="0"/>
                </c:ext>
                <c:ext xmlns:c16="http://schemas.microsoft.com/office/drawing/2014/chart" uri="{C3380CC4-5D6E-409C-BE32-E72D297353CC}">
                  <c16:uniqueId val="{0000000D-0006-4FDD-96F3-3E6D3670C8C8}"/>
                </c:ext>
              </c:extLst>
            </c:dLbl>
            <c:dLbl>
              <c:idx val="14"/>
              <c:tx>
                <c:strRef>
                  <c:f>Daten_Diagramme!$E$28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{123D0DD5-406B-41E8-9D4F-105084847505}</c15:txfldGUID>
                      <c15:f>Daten_Diagramme!$E$28</c15:f>
                      <c15:dlblFieldTableCache>
                        <c:ptCount val="1"/>
                        <c:pt idx="0">
                          <c:v>2.7</c:v>
                        </c:pt>
                      </c15:dlblFieldTableCache>
                    </c15:dlblFTEntry>
                  </c15:dlblFieldTable>
                  <c15:showDataLabelsRange val="0"/>
                </c:ext>
                <c:ext xmlns:c16="http://schemas.microsoft.com/office/drawing/2014/chart" uri="{C3380CC4-5D6E-409C-BE32-E72D297353CC}">
                  <c16:uniqueId val="{0000000E-0006-4FDD-96F3-3E6D3670C8C8}"/>
                </c:ext>
              </c:extLst>
            </c:dLbl>
            <c:dLbl>
              <c:idx val="15"/>
              <c:tx>
                <c:strRef>
                  <c:f>Daten_Diagramme!$E$29</c:f>
                  <c:strCache>
                    <c:ptCount val="1"/>
                    <c:pt idx="0">
                      <c:v>-19.0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{0323593C-DDBB-4C67-88D4-116888EC0483}</c15:txfldGUID>
                      <c15:f>Daten_Diagramme!$E$29</c15:f>
                      <c15:dlblFieldTableCache>
                        <c:ptCount val="1"/>
                        <c:pt idx="0">
                          <c:v>-19.0</c:v>
                        </c:pt>
                      </c15:dlblFieldTableCache>
                    </c15:dlblFTEntry>
                  </c15:dlblFieldTable>
                  <c15:showDataLabelsRange val="0"/>
                </c:ext>
                <c:ext xmlns:c16="http://schemas.microsoft.com/office/drawing/2014/chart" uri="{C3380CC4-5D6E-409C-BE32-E72D297353CC}">
                  <c16:uniqueId val="{0000000F-0006-4FDD-96F3-3E6D3670C8C8}"/>
                </c:ext>
              </c:extLst>
            </c:dLbl>
            <c:dLbl>
              <c:idx val="16"/>
              <c:tx>
                <c:strRef>
                  <c:f>Daten_Diagramme!$E$30</c:f>
                  <c:strCache>
                    <c:ptCount val="1"/>
                    <c:pt idx="0">
                      <c:v>32.1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{9CB1F5A7-3315-45B6-A28E-2B731ECA5E6C}</c15:txfldGUID>
                      <c15:f>Daten_Diagramme!$E$30</c15:f>
                      <c15:dlblFieldTableCache>
                        <c:ptCount val="1"/>
                        <c:pt idx="0">
                          <c:v>32.1</c:v>
                        </c:pt>
                      </c15:dlblFieldTableCache>
                    </c15:dlblFTEntry>
                  </c15:dlblFieldTable>
                  <c15:showDataLabelsRange val="0"/>
                </c:ext>
                <c:ext xmlns:c16="http://schemas.microsoft.com/office/drawing/2014/chart" uri="{C3380CC4-5D6E-409C-BE32-E72D297353CC}">
                  <c16:uniqueId val="{00000010-0006-4FDD-96F3-3E6D3670C8C8}"/>
                </c:ext>
              </c:extLst>
            </c:dLbl>
            <c:dLbl>
              <c:idx val="17"/>
              <c:tx>
                <c:strRef>
                  <c:f>Daten_Diagramme!$E$31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{AE44D3D4-F8EE-4439-9882-3529E2B670DD}</c15:txfldGUID>
                      <c15:f>Daten_Diagramme!$E$31</c15:f>
                      <c15:dlblFieldTableCache>
                        <c:ptCount val="1"/>
                        <c:pt idx="0">
                          <c:v>-0.9</c:v>
                        </c:pt>
                      </c15:dlblFieldTableCache>
                    </c15:dlblFTEntry>
                  </c15:dlblFieldTable>
                  <c15:showDataLabelsRange val="0"/>
                </c:ext>
                <c:ext xmlns:c16="http://schemas.microsoft.com/office/drawing/2014/chart" uri="{C3380CC4-5D6E-409C-BE32-E72D297353CC}">
                  <c16:uniqueId val="{00000011-0006-4FDD-96F3-3E6D3670C8C8}"/>
                </c:ext>
              </c:extLst>
            </c:dLbl>
            <c:dLbl>
              <c:idx val="18"/>
              <c:tx>
                <c:strRef>
                  <c:f>Daten_Diagramme!$E$32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{7DF588F1-F37F-487F-835C-E1C9B16FF942}</c15:txfldGUID>
                      <c15:f>Daten_Diagramme!$E$32</c15:f>
                      <c15:dlblFieldTableCache>
                        <c:ptCount val="1"/>
                        <c:pt idx="0">
                          <c:v>-0.6</c:v>
                        </c:pt>
                      </c15:dlblFieldTableCache>
                    </c15:dlblFTEntry>
                  </c15:dlblFieldTable>
                  <c15:showDataLabelsRange val="0"/>
                </c:ext>
                <c:ext xmlns:c16="http://schemas.microsoft.com/office/drawing/2014/chart" uri="{C3380CC4-5D6E-409C-BE32-E72D297353CC}">
                  <c16:uniqueId val="{00000012-0006-4FDD-96F3-3E6D3670C8C8}"/>
                </c:ext>
              </c:extLst>
            </c:dLbl>
            <c:dLbl>
              <c:idx val="19"/>
              <c:tx>
                <c:strRef>
                  <c:f>Daten_Diagramme!$E$33</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{AFDE65C8-1F95-47C7-82ED-ACB60981CB63}</c15:txfldGUID>
                      <c15:f>Daten_Diagramme!$E$33</c15:f>
                      <c15:dlblFieldTableCache>
                        <c:ptCount val="1"/>
                        <c:pt idx="0">
                          <c:v>-6.1</c:v>
                        </c:pt>
                      </c15:dlblFieldTableCache>
                    </c15:dlblFTEntry>
                  </c15:dlblFieldTable>
                  <c15:showDataLabelsRange val="0"/>
                </c:ext>
                <c:ext xmlns:c16="http://schemas.microsoft.com/office/drawing/2014/chart" uri="{C3380CC4-5D6E-409C-BE32-E72D297353CC}">
                  <c16:uniqueId val="{00000013-0006-4FDD-96F3-3E6D3670C8C8}"/>
                </c:ext>
              </c:extLst>
            </c:dLbl>
            <c:dLbl>
              <c:idx val="20"/>
              <c:tx>
                <c:strRef>
                  <c:f>Daten_Diagramme!$E$34</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{11F71120-3602-4C2B-B8C2-8A03ED02E89F}</c15:txfldGUID>
                      <c15:f>Daten_Diagramme!$E$34</c15:f>
                      <c15:dlblFieldTableCache>
                        <c:ptCount val="1"/>
                        <c:pt idx="0">
                          <c:v>-6.2</c:v>
                        </c:pt>
                      </c15:dlblFieldTableCache>
                    </c15:dlblFTEntry>
                  </c15:dlblFieldTable>
                  <c15:showDataLabelsRange val="0"/>
                </c:ext>
                <c:ext xmlns:c16="http://schemas.microsoft.com/office/drawing/2014/chart" uri="{C3380CC4-5D6E-409C-BE32-E72D297353CC}">
                  <c16:uniqueId val="{00000014-0006-4FDD-96F3-3E6D3670C8C8}"/>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{7DD0BA9A-E48C-403C-A921-294D312092B2}</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0006-4FDD-96F3-3E6D3670C8C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{203D9E9D-522F-426B-9ACD-2D54EFB7BCDC}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006-4FDD-96F3-3E6D3670C8C8}"/>
                </c:ext>
              </c:extLst>
            </c:dLbl>
            <c:dLbl>
              <c:idx val="23"/>
              <c:tx>
                <c:strRef>
                  <c:f>Daten_Diagramme!$E$37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{DDE04A99-83F3-43F8-8289-2510D0E8F6C5}</c15:txfldGUID>
                      <c15:f>Daten_Diagramme!$E$37</c15:f>
                      <c15:dlblFieldTableCache>
                        <c:ptCount val="1"/>
                        <c:pt idx="0">
                          <c:v>-2.6</c:v>
                        </c:pt>
                      </c15:dlblFieldTableCache>
                    </c15:dlblFTEntry>
                  </c15:dlblFieldTable>
                  <c15:showDataLabelsRange val="0"/>
                </c:ext>
                <c:ext xmlns:c16="http://schemas.microsoft.com/office/drawing/2014/chart" uri="{C3380CC4-5D6E-409C-BE32-E72D297353CC}">
                  <c16:uniqueId val="{00000017-0006-4FDD-96F3-3E6D3670C8C8}"/>
                </c:ext>
              </c:extLst>
            </c:dLbl>
            <c:dLbl>
              <c:idx val="24"/>
              <c:tx>
                <c:strRef>
                  <c:f>Daten_Diagramme!$E$38</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{194BA33D-888C-4E7B-B57C-779B3A44145F}</c15:txfldGUID>
                      <c15:f>Daten_Diagramme!$E$38</c15:f>
                      <c15:dlblFieldTableCache>
                        <c:ptCount val="1"/>
                        <c:pt idx="0">
                          <c:v>-7.5</c:v>
                        </c:pt>
                      </c15:dlblFieldTableCache>
                    </c15:dlblFTEntry>
                  </c15:dlblFieldTable>
                  <c15:showDataLabelsRange val="0"/>
                </c:ext>
                <c:ext xmlns:c16="http://schemas.microsoft.com/office/drawing/2014/chart" uri="{C3380CC4-5D6E-409C-BE32-E72D297353CC}">
                  <c16:uniqueId val="{00000018-0006-4FDD-96F3-3E6D3670C8C8}"/>
                </c:ext>
              </c:extLst>
            </c:dLbl>
            <c:dLbl>
              <c:idx val="25"/>
              <c:tx>
                <c:strRef>
                  <c:f>Daten_Diagramme!$E$39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{E4259B92-464D-4C1C-A41E-98A72BA0053A}</c15:txfldGUID>
                      <c15:f>Daten_Diagramme!$E$39</c15:f>
                      <c15:dlblFieldTableCache>
                        <c:ptCount val="1"/>
                        <c:pt idx="0">
                          <c:v>-4.0</c:v>
                        </c:pt>
                      </c15:dlblFieldTableCache>
                    </c15:dlblFTEntry>
                  </c15:dlblFieldTable>
                  <c15:showDataLabelsRange val="0"/>
                </c:ext>
                <c:ext xmlns:c16="http://schemas.microsoft.com/office/drawing/2014/chart" uri="{C3380CC4-5D6E-409C-BE32-E72D297353CC}">
                  <c16:uniqueId val="{00000019-0006-4FDD-96F3-3E6D3670C8C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{41206E6D-ACBF-4DD1-A62D-73C5C451C518}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006-4FDD-96F3-3E6D3670C8C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{C202947D-B208-4482-BE80-A5D39AAA9840}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006-4FDD-96F3-3E6D3670C8C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{D4EFA820-B413-40B3-B352-E1DE3BE5DF77}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006-4FDD-96F3-3E6D3670C8C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{63F31DDE-D020-42BA-AF16-4C2036654350}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006-4FDD-96F3-3E6D3670C8C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{7614B0E8-3269-4697-853F-EB14FFB35D77}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006-4FDD-96F3-3E6D3670C8C8}"/>
                </c:ext>
              </c:extLst>
            </c:dLbl>
            <c:dLbl>
              <c:idx val="31"/>
              <c:tx>
                <c:strRef>
                  <c:f>Daten_Diagramme!$E$45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{7077FAAA-233D-40C3-B6F5-A3AEDCAC6A51}</c15:txfldGUID>
                      <c15:f>Daten_Diagramme!$E$45</c15:f>
                      <c15:dlblFieldTableCache>
                        <c:ptCount val="1"/>
                        <c:pt idx="0">
                          <c:v>-4.0</c:v>
                        </c:pt>
                      </c15:dlblFieldTableCache>
                    </c15:dlblFTEntry>
                  </c15:dlblFieldTable>
                  <c15:showDataLabelsRange val="0"/>
                </c:ext>
                <c:ext xmlns:c16="http://schemas.microsoft.com/office/drawing/2014/chart" uri="{C3380CC4-5D6E-409C-BE32-E72D297353CC}">
                  <c16:uniqueId val="{0000001F-0006-4FDD-96F3-3E6D3670C8C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-4.5497712164378834</c:v>
                </c:pt>
                <c:pt idx="1">
                  <c:v>-2.6315789473684212</c:v>
                </c:pt>
                <c:pt idx="2">
                  <c:v>0</c:v>
                </c:pt>
                <c:pt idx="3">
                  <c:v>-10.709219858156029</c:v>
                </c:pt>
                <c:pt idx="4">
                  <c:v>-2.904564315352697</c:v>
                </c:pt>
                <c:pt idx="5">
                  <c:v>-11.542012927054479</c:v>
                </c:pt>
                <c:pt idx="6">
                  <c:v>-22.093023255813954</c:v>
                </c:pt>
                <c:pt idx="7">
                  <c:v>0</c:v>
                </c:pt>
                <c:pt idx="8">
                  <c:v>-4.4750430292598971</c:v>
                </c:pt>
                <c:pt idx="9">
                  <c:v>-15.384615384615385</c:v>
                </c:pt>
                <c:pt idx="10">
                  <c:v>-15.854738706820195</c:v>
                </c:pt>
                <c:pt idx="11">
                  <c:v>-10.344827586206897</c:v>
                </c:pt>
                <c:pt idx="12">
                  <c:v>-5.5555555555555554</c:v>
                </c:pt>
                <c:pt idx="13">
                  <c:v>-1.9906323185011709</c:v>
                </c:pt>
                <c:pt idx="14">
                  <c:v>2.6765799256505578</c:v>
                </c:pt>
                <c:pt idx="15">
                  <c:v>-18.96551724137931</c:v>
                </c:pt>
                <c:pt idx="16">
                  <c:v>32.075471698113205</c:v>
                </c:pt>
                <c:pt idx="17">
                  <c:v>-0.90497737556561086</c:v>
                </c:pt>
                <c:pt idx="18">
                  <c:v>-0.6097560975609756</c:v>
                </c:pt>
                <c:pt idx="19">
                  <c:v>-6.075949367088608</c:v>
                </c:pt>
                <c:pt idx="20">
                  <c:v>-6.2157221206581355</c:v>
                </c:pt>
                <c:pt idx="21">
                  <c:v>0</c:v>
                </c:pt>
                <c:pt idx="23">
                  <c:v>-2.6315789473684212</c:v>
                </c:pt>
                <c:pt idx="24">
                  <c:v>-7.5132275132275135</c:v>
                </c:pt>
                <c:pt idx="25">
                  <c:v>-3.9772138788192648</c:v>
                </c:pt>
              </c:numCache>
            </c:numRef>
          </c:val>
          <c:extLst>
            <c:ext xmlns:c16="http://schemas.microsoft.com/office/drawing/2014/chart" uri="{C3380CC4-5D6E-409C-BE32-E72D297353CC}">
              <c16:uniqueId val="{00000020-0006-4FDD-96F3-3E6D3670C8C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{9C203B91-C8A2-4AAF-A38A-73615DAD5814}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006-4FDD-96F3-3E6D3670C8C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{CADA2B07-7902-4C5C-AAD0-B7C147FCB2D3}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006-4FDD-96F3-3E6D3670C8C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{2E214313-425C-460F-9078-D4D693654A6F}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006-4FDD-96F3-3E6D3670C8C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{BB4230C0-E1A3-4182-A29B-A8877C68E87D}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006-4FDD-96F3-3E6D3670C8C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{A4D40762-F6AC-4EEA-9720-6A981D73D386}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006-4FDD-96F3-3E6D3670C8C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{C8A72D04-6F05-4FC8-A6FB-589EC93CC842}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006-4FDD-96F3-3E6D3670C8C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{81AEFDE1-2798-4C34-837E-94B006580F98}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006-4FDD-96F3-3E6D3670C8C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{013653F2-F8C4-413F-8D03-5EA1CE30BC31}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006-4FDD-96F3-3E6D3670C8C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{ED956C35-8E5C-40EA-A841-6E758247D94C}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006-4FDD-96F3-3E6D3670C8C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{E462E434-8A3C-4651-AD65-569430A49848}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006-4FDD-96F3-3E6D3670C8C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{25B69744-1C02-4EA9-94BE-1BB769D24FC5}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006-4FDD-96F3-3E6D3670C8C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{92357F47-151E-4301-A3C1-F972640A6DC6}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006-4FDD-96F3-3E6D3670C8C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{0E8A95A1-EBD1-405E-BF3A-4604F8C0F7E2}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006-4FDD-96F3-3E6D3670C8C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{A4F28761-59BD-43C2-A74A-A0A318F976DB}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006-4FDD-96F3-3E6D3670C8C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{C8E0B95B-5BEF-43C8-A382-F23EEE1E0FDB}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006-4FDD-96F3-3E6D3670C8C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{5548495C-2A52-4B4D-8ED2-2FE1B0408C83}</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006-4FDD-96F3-3E6D3670C8C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{8C9989FD-5765-4216-A3D4-310368F46CDC}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006-4FDD-96F3-3E6D3670C8C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{9D099445-74BE-4474-A1A2-C79CE000A0F0}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006-4FDD-96F3-3E6D3670C8C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{C9A8D44C-966F-463A-A418-3293FAFDBFD4}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006-4FDD-96F3-3E6D3670C8C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{F0927449-0100-407B-9647-E8FBF94BB68D}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006-4FDD-96F3-3E6D3670C8C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{84EB84DA-9FA4-457F-AE15-0F39E776A764}</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006-4FDD-96F3-3E6D3670C8C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{F287C6A0-915E-4139-8745-F3BADD4E17A9}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006-4FDD-96F3-3E6D3670C8C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{01CFC137-58D1-4A37-B9BA-9EE2ABDDA4F6}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006-4FDD-96F3-3E6D3670C8C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{5AE7D429-674D-470B-84E4-9FB466A58F15}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006-4FDD-96F3-3E6D3670C8C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{7BE3D207-2D3B-4617-B30A-5EE1570EBB80}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006-4FDD-96F3-3E6D3670C8C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{6CF1FE32-B0A2-4FF2-8562-A57DE53648C2}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006-4FDD-96F3-3E6D3670C8C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{B81254F3-4CB0-410F-B119-BB2B42652BC5}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006-4FDD-96F3-3E6D3670C8C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{4668A1BE-3D75-447A-8E8F-A854C89B64F6}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006-4FDD-96F3-3E6D3670C8C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{76F6D3FF-4220-4129-922B-255738F53DBA}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006-4FDD-96F3-3E6D3670C8C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{662F27FE-E011-40AA-90A4-DAD5758B4925}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006-4FDD-96F3-3E6D3670C8C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{C09517FD-A4A0-4EA5-8B79-64EAB19B923A}</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006-4FDD-96F3-3E6D3670C8C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{C092D772-CDF3-471A-B2A3-E66A83938C99}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006-4FDD-96F3-3E6D3670C8C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-0.75</c:v>
                </c:pt>
                <c:pt idx="3">
                  <c:v>0</c:v>
                </c:pt>
                <c:pt idx="4">
                  <c:v>0</c:v>
                </c:pt>
                <c:pt idx="5">
                  <c:v>0</c:v>
                </c:pt>
                <c:pt idx="6">
                  <c:v>0</c:v>
                </c:pt>
                <c:pt idx="7">
                  <c:v>-0.75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006-4FDD-96F3-3E6D3670C8C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45</c:v>
                </c:pt>
                <c:pt idx="3">
                  <c:v>#N/A</c:v>
                </c:pt>
                <c:pt idx="4">
                  <c:v>#N/A</c:v>
                </c:pt>
                <c:pt idx="5">
                  <c:v>#N/A</c:v>
                </c:pt>
                <c:pt idx="6">
                  <c:v>#N/A</c:v>
                </c:pt>
                <c:pt idx="7">
                  <c:v>45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25</c:v>
                </c:pt>
                <c:pt idx="3">
                  <c:v>#N/A</c:v>
                </c:pt>
                <c:pt idx="4">
                  <c:v>#N/A</c:v>
                </c:pt>
                <c:pt idx="5">
                  <c:v>#N/A</c:v>
                </c:pt>
                <c:pt idx="6">
                  <c:v>#N/A</c:v>
                </c:pt>
                <c:pt idx="7">
                  <c:v>77</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006-4FDD-96F3-3E6D3670C8C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{96E4CB9D-DC3F-4F92-9B88-521A17FAAEB8}</c15:txfldGUID>
                      <c15:f>Diagramm!$I$46</c15:f>
                      <c15:dlblFieldTableCache>
                        <c:ptCount val="1"/>
                      </c15:dlblFieldTableCache>
                    </c15:dlblFTEntry>
                  </c15:dlblFieldTable>
                  <c15:showDataLabelsRange val="0"/>
                </c:ext>
                <c:ext xmlns:c16="http://schemas.microsoft.com/office/drawing/2014/chart" uri="{C3380CC4-5D6E-409C-BE32-E72D297353CC}">
                  <c16:uniqueId val="{00000000-41BF-48CF-8B0F-57C4C30400B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{184EFE62-9BB6-4537-8411-F6681F4E706E}</c15:txfldGUID>
                      <c15:f>Diagramm!$I$47</c15:f>
                      <c15:dlblFieldTableCache>
                        <c:ptCount val="1"/>
                      </c15:dlblFieldTableCache>
                    </c15:dlblFTEntry>
                  </c15:dlblFieldTable>
                  <c15:showDataLabelsRange val="0"/>
                </c:ext>
                <c:ext xmlns:c16="http://schemas.microsoft.com/office/drawing/2014/chart" uri="{C3380CC4-5D6E-409C-BE32-E72D297353CC}">
                  <c16:uniqueId val="{00000001-41BF-48CF-8B0F-57C4C30400B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{AA9B1DEC-175B-4EB4-AAA1-871E41290F9B}</c15:txfldGUID>
                      <c15:f>Diagramm!$I$48</c15:f>
                      <c15:dlblFieldTableCache>
                        <c:ptCount val="1"/>
                      </c15:dlblFieldTableCache>
                    </c15:dlblFTEntry>
                  </c15:dlblFieldTable>
                  <c15:showDataLabelsRange val="0"/>
                </c:ext>
                <c:ext xmlns:c16="http://schemas.microsoft.com/office/drawing/2014/chart" uri="{C3380CC4-5D6E-409C-BE32-E72D297353CC}">
                  <c16:uniqueId val="{00000002-41BF-48CF-8B0F-57C4C30400B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{3ACB4963-36E7-45D4-A5EA-77C4696DC226}</c15:txfldGUID>
                      <c15:f>Diagramm!$I$49</c15:f>
                      <c15:dlblFieldTableCache>
                        <c:ptCount val="1"/>
                      </c15:dlblFieldTableCache>
                    </c15:dlblFTEntry>
                  </c15:dlblFieldTable>
                  <c15:showDataLabelsRange val="0"/>
                </c:ext>
                <c:ext xmlns:c16="http://schemas.microsoft.com/office/drawing/2014/chart" uri="{C3380CC4-5D6E-409C-BE32-E72D297353CC}">
                  <c16:uniqueId val="{00000003-41BF-48CF-8B0F-57C4C30400B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{291190BA-33D4-4A8D-8266-416434F34B25}</c15:txfldGUID>
                      <c15:f>Diagramm!$I$50</c15:f>
                      <c15:dlblFieldTableCache>
                        <c:ptCount val="1"/>
                      </c15:dlblFieldTableCache>
                    </c15:dlblFTEntry>
                  </c15:dlblFieldTable>
                  <c15:showDataLabelsRange val="0"/>
                </c:ext>
                <c:ext xmlns:c16="http://schemas.microsoft.com/office/drawing/2014/chart" uri="{C3380CC4-5D6E-409C-BE32-E72D297353CC}">
                  <c16:uniqueId val="{00000004-41BF-48CF-8B0F-57C4C30400B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{08891AEC-6D0C-4738-B60E-CD8C98239C64}</c15:txfldGUID>
                      <c15:f>Diagramm!$I$51</c15:f>
                      <c15:dlblFieldTableCache>
                        <c:ptCount val="1"/>
                      </c15:dlblFieldTableCache>
                    </c15:dlblFTEntry>
                  </c15:dlblFieldTable>
                  <c15:showDataLabelsRange val="0"/>
                </c:ext>
                <c:ext xmlns:c16="http://schemas.microsoft.com/office/drawing/2014/chart" uri="{C3380CC4-5D6E-409C-BE32-E72D297353CC}">
                  <c16:uniqueId val="{00000005-41BF-48CF-8B0F-57C4C30400B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{ABF11DED-F567-4603-B7B9-FE18AB32B746}</c15:txfldGUID>
                      <c15:f>Diagramm!$I$52</c15:f>
                      <c15:dlblFieldTableCache>
                        <c:ptCount val="1"/>
                      </c15:dlblFieldTableCache>
                    </c15:dlblFTEntry>
                  </c15:dlblFieldTable>
                  <c15:showDataLabelsRange val="0"/>
                </c:ext>
                <c:ext xmlns:c16="http://schemas.microsoft.com/office/drawing/2014/chart" uri="{C3380CC4-5D6E-409C-BE32-E72D297353CC}">
                  <c16:uniqueId val="{00000006-41BF-48CF-8B0F-57C4C30400B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{BDA2FD4B-1C87-44DF-9C4A-09D9E22DF08C}</c15:txfldGUID>
                      <c15:f>Diagramm!$I$53</c15:f>
                      <c15:dlblFieldTableCache>
                        <c:ptCount val="1"/>
                      </c15:dlblFieldTableCache>
                    </c15:dlblFTEntry>
                  </c15:dlblFieldTable>
                  <c15:showDataLabelsRange val="0"/>
                </c:ext>
                <c:ext xmlns:c16="http://schemas.microsoft.com/office/drawing/2014/chart" uri="{C3380CC4-5D6E-409C-BE32-E72D297353CC}">
                  <c16:uniqueId val="{00000007-41BF-48CF-8B0F-57C4C30400B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{D0CAC734-9C6A-4DDE-9CCA-5B153F00AC52}</c15:txfldGUID>
                      <c15:f>Diagramm!$I$54</c15:f>
                      <c15:dlblFieldTableCache>
                        <c:ptCount val="1"/>
                      </c15:dlblFieldTableCache>
                    </c15:dlblFTEntry>
                  </c15:dlblFieldTable>
                  <c15:showDataLabelsRange val="0"/>
                </c:ext>
                <c:ext xmlns:c16="http://schemas.microsoft.com/office/drawing/2014/chart" uri="{C3380CC4-5D6E-409C-BE32-E72D297353CC}">
                  <c16:uniqueId val="{00000008-41BF-48CF-8B0F-57C4C30400B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{ABA2D02B-7AB0-4687-8F79-CC50AF43DE77}</c15:txfldGUID>
                      <c15:f>Diagramm!$I$55</c15:f>
                      <c15:dlblFieldTableCache>
                        <c:ptCount val="1"/>
                      </c15:dlblFieldTableCache>
                    </c15:dlblFTEntry>
                  </c15:dlblFieldTable>
                  <c15:showDataLabelsRange val="0"/>
                </c:ext>
                <c:ext xmlns:c16="http://schemas.microsoft.com/office/drawing/2014/chart" uri="{C3380CC4-5D6E-409C-BE32-E72D297353CC}">
                  <c16:uniqueId val="{00000009-41BF-48CF-8B0F-57C4C30400B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{710AE7DB-6209-4342-A976-443169E712C9}</c15:txfldGUID>
                      <c15:f>Diagramm!$I$56</c15:f>
                      <c15:dlblFieldTableCache>
                        <c:ptCount val="1"/>
                      </c15:dlblFieldTableCache>
                    </c15:dlblFTEntry>
                  </c15:dlblFieldTable>
                  <c15:showDataLabelsRange val="0"/>
                </c:ext>
                <c:ext xmlns:c16="http://schemas.microsoft.com/office/drawing/2014/chart" uri="{C3380CC4-5D6E-409C-BE32-E72D297353CC}">
                  <c16:uniqueId val="{0000000A-41BF-48CF-8B0F-57C4C30400B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{02628985-CED0-463E-A356-311C51AAADB7}</c15:txfldGUID>
                      <c15:f>Diagramm!$I$57</c15:f>
                      <c15:dlblFieldTableCache>
                        <c:ptCount val="1"/>
                      </c15:dlblFieldTableCache>
                    </c15:dlblFTEntry>
                  </c15:dlblFieldTable>
                  <c15:showDataLabelsRange val="0"/>
                </c:ext>
                <c:ext xmlns:c16="http://schemas.microsoft.com/office/drawing/2014/chart" uri="{C3380CC4-5D6E-409C-BE32-E72D297353CC}">
                  <c16:uniqueId val="{0000000B-41BF-48CF-8B0F-57C4C30400B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{0386D4A4-4BCA-4788-9711-CE2583CF8D51}</c15:txfldGUID>
                      <c15:f>Diagramm!$I$58</c15:f>
                      <c15:dlblFieldTableCache>
                        <c:ptCount val="1"/>
                      </c15:dlblFieldTableCache>
                    </c15:dlblFTEntry>
                  </c15:dlblFieldTable>
                  <c15:showDataLabelsRange val="0"/>
                </c:ext>
                <c:ext xmlns:c16="http://schemas.microsoft.com/office/drawing/2014/chart" uri="{C3380CC4-5D6E-409C-BE32-E72D297353CC}">
                  <c16:uniqueId val="{0000000C-41BF-48CF-8B0F-57C4C30400B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{C2736EF6-3847-418C-A48D-31544DE632A7}</c15:txfldGUID>
                      <c15:f>Diagramm!$I$59</c15:f>
                      <c15:dlblFieldTableCache>
                        <c:ptCount val="1"/>
                      </c15:dlblFieldTableCache>
                    </c15:dlblFTEntry>
                  </c15:dlblFieldTable>
                  <c15:showDataLabelsRange val="0"/>
                </c:ext>
                <c:ext xmlns:c16="http://schemas.microsoft.com/office/drawing/2014/chart" uri="{C3380CC4-5D6E-409C-BE32-E72D297353CC}">
                  <c16:uniqueId val="{0000000D-41BF-48CF-8B0F-57C4C30400B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{92802EE5-7DCB-4E3C-BF27-CF05AD8BCCE4}</c15:txfldGUID>
                      <c15:f>Diagramm!$I$60</c15:f>
                      <c15:dlblFieldTableCache>
                        <c:ptCount val="1"/>
                      </c15:dlblFieldTableCache>
                    </c15:dlblFTEntry>
                  </c15:dlblFieldTable>
                  <c15:showDataLabelsRange val="0"/>
                </c:ext>
                <c:ext xmlns:c16="http://schemas.microsoft.com/office/drawing/2014/chart" uri="{C3380CC4-5D6E-409C-BE32-E72D297353CC}">
                  <c16:uniqueId val="{0000000E-41BF-48CF-8B0F-57C4C30400B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{9B4CD3CF-BF55-4C17-AA5F-9586690183F7}</c15:txfldGUID>
                      <c15:f>Diagramm!$I$61</c15:f>
                      <c15:dlblFieldTableCache>
                        <c:ptCount val="1"/>
                      </c15:dlblFieldTableCache>
                    </c15:dlblFTEntry>
                  </c15:dlblFieldTable>
                  <c15:showDataLabelsRange val="0"/>
                </c:ext>
                <c:ext xmlns:c16="http://schemas.microsoft.com/office/drawing/2014/chart" uri="{C3380CC4-5D6E-409C-BE32-E72D297353CC}">
                  <c16:uniqueId val="{0000000F-41BF-48CF-8B0F-57C4C30400B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{08EEE756-DFD6-4A74-8D29-4EBE9BE9402B}</c15:txfldGUID>
                      <c15:f>Diagramm!$I$62</c15:f>
                      <c15:dlblFieldTableCache>
                        <c:ptCount val="1"/>
                      </c15:dlblFieldTableCache>
                    </c15:dlblFTEntry>
                  </c15:dlblFieldTable>
                  <c15:showDataLabelsRange val="0"/>
                </c:ext>
                <c:ext xmlns:c16="http://schemas.microsoft.com/office/drawing/2014/chart" uri="{C3380CC4-5D6E-409C-BE32-E72D297353CC}">
                  <c16:uniqueId val="{00000010-41BF-48CF-8B0F-57C4C30400B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{A513B9B1-BF04-4F87-9BEF-D8B930E928D9}</c15:txfldGUID>
                      <c15:f>Diagramm!$I$63</c15:f>
                      <c15:dlblFieldTableCache>
                        <c:ptCount val="1"/>
                      </c15:dlblFieldTableCache>
                    </c15:dlblFTEntry>
                  </c15:dlblFieldTable>
                  <c15:showDataLabelsRange val="0"/>
                </c:ext>
                <c:ext xmlns:c16="http://schemas.microsoft.com/office/drawing/2014/chart" uri="{C3380CC4-5D6E-409C-BE32-E72D297353CC}">
                  <c16:uniqueId val="{00000011-41BF-48CF-8B0F-57C4C30400B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{635202DF-2708-4F85-B576-C3A4B85A441E}</c15:txfldGUID>
                      <c15:f>Diagramm!$I$64</c15:f>
                      <c15:dlblFieldTableCache>
                        <c:ptCount val="1"/>
                      </c15:dlblFieldTableCache>
                    </c15:dlblFTEntry>
                  </c15:dlblFieldTable>
                  <c15:showDataLabelsRange val="0"/>
                </c:ext>
                <c:ext xmlns:c16="http://schemas.microsoft.com/office/drawing/2014/chart" uri="{C3380CC4-5D6E-409C-BE32-E72D297353CC}">
                  <c16:uniqueId val="{00000012-41BF-48CF-8B0F-57C4C30400B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{DE3BA66D-A4AB-46D8-B657-124D12F89FC8}</c15:txfldGUID>
                      <c15:f>Diagramm!$I$65</c15:f>
                      <c15:dlblFieldTableCache>
                        <c:ptCount val="1"/>
                      </c15:dlblFieldTableCache>
                    </c15:dlblFTEntry>
                  </c15:dlblFieldTable>
                  <c15:showDataLabelsRange val="0"/>
                </c:ext>
                <c:ext xmlns:c16="http://schemas.microsoft.com/office/drawing/2014/chart" uri="{C3380CC4-5D6E-409C-BE32-E72D297353CC}">
                  <c16:uniqueId val="{00000013-41BF-48CF-8B0F-57C4C30400B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{4148B93F-4E61-4774-B7FA-377A72A7C7A4}</c15:txfldGUID>
                      <c15:f>Diagramm!$I$66</c15:f>
                      <c15:dlblFieldTableCache>
                        <c:ptCount val="1"/>
                      </c15:dlblFieldTableCache>
                    </c15:dlblFTEntry>
                  </c15:dlblFieldTable>
                  <c15:showDataLabelsRange val="0"/>
                </c:ext>
                <c:ext xmlns:c16="http://schemas.microsoft.com/office/drawing/2014/chart" uri="{C3380CC4-5D6E-409C-BE32-E72D297353CC}">
                  <c16:uniqueId val="{00000014-41BF-48CF-8B0F-57C4C30400B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{FCF96CE4-FE3C-41EE-B9A6-DA17224A901C}</c15:txfldGUID>
                      <c15:f>Diagramm!$I$67</c15:f>
                      <c15:dlblFieldTableCache>
                        <c:ptCount val="1"/>
                      </c15:dlblFieldTableCache>
                    </c15:dlblFTEntry>
                  </c15:dlblFieldTable>
                  <c15:showDataLabelsRange val="0"/>
                </c:ext>
                <c:ext xmlns:c16="http://schemas.microsoft.com/office/drawing/2014/chart" uri="{C3380CC4-5D6E-409C-BE32-E72D297353CC}">
                  <c16:uniqueId val="{00000015-41BF-48CF-8B0F-57C4C30400B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1BF-48CF-8B0F-57C4C30400B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{4B00B2F8-2301-4987-BED5-DE820EFC03EF}</c15:txfldGUID>
                      <c15:f>Diagramm!$K$46</c15:f>
                      <c15:dlblFieldTableCache>
                        <c:ptCount val="1"/>
                      </c15:dlblFieldTableCache>
                    </c15:dlblFTEntry>
                  </c15:dlblFieldTable>
                  <c15:showDataLabelsRange val="0"/>
                </c:ext>
                <c:ext xmlns:c16="http://schemas.microsoft.com/office/drawing/2014/chart" uri="{C3380CC4-5D6E-409C-BE32-E72D297353CC}">
                  <c16:uniqueId val="{00000017-41BF-48CF-8B0F-57C4C30400B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{15E3723F-C181-4B21-9835-033C08712654}</c15:txfldGUID>
                      <c15:f>Diagramm!$K$47</c15:f>
                      <c15:dlblFieldTableCache>
                        <c:ptCount val="1"/>
                      </c15:dlblFieldTableCache>
                    </c15:dlblFTEntry>
                  </c15:dlblFieldTable>
                  <c15:showDataLabelsRange val="0"/>
                </c:ext>
                <c:ext xmlns:c16="http://schemas.microsoft.com/office/drawing/2014/chart" uri="{C3380CC4-5D6E-409C-BE32-E72D297353CC}">
                  <c16:uniqueId val="{00000018-41BF-48CF-8B0F-57C4C30400B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{E7196BF5-B595-4E88-BD9F-9F79FFDF6C81}</c15:txfldGUID>
                      <c15:f>Diagramm!$K$48</c15:f>
                      <c15:dlblFieldTableCache>
                        <c:ptCount val="1"/>
                      </c15:dlblFieldTableCache>
                    </c15:dlblFTEntry>
                  </c15:dlblFieldTable>
                  <c15:showDataLabelsRange val="0"/>
                </c:ext>
                <c:ext xmlns:c16="http://schemas.microsoft.com/office/drawing/2014/chart" uri="{C3380CC4-5D6E-409C-BE32-E72D297353CC}">
                  <c16:uniqueId val="{00000019-41BF-48CF-8B0F-57C4C30400B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{AAF92E63-5DDF-4827-A30A-2BE39A5A41E6}</c15:txfldGUID>
                      <c15:f>Diagramm!$K$49</c15:f>
                      <c15:dlblFieldTableCache>
                        <c:ptCount val="1"/>
                      </c15:dlblFieldTableCache>
                    </c15:dlblFTEntry>
                  </c15:dlblFieldTable>
                  <c15:showDataLabelsRange val="0"/>
                </c:ext>
                <c:ext xmlns:c16="http://schemas.microsoft.com/office/drawing/2014/chart" uri="{C3380CC4-5D6E-409C-BE32-E72D297353CC}">
                  <c16:uniqueId val="{0000001A-41BF-48CF-8B0F-57C4C30400B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{52CBEB32-3793-436E-964E-F68AA319AF22}</c15:txfldGUID>
                      <c15:f>Diagramm!$K$50</c15:f>
                      <c15:dlblFieldTableCache>
                        <c:ptCount val="1"/>
                      </c15:dlblFieldTableCache>
                    </c15:dlblFTEntry>
                  </c15:dlblFieldTable>
                  <c15:showDataLabelsRange val="0"/>
                </c:ext>
                <c:ext xmlns:c16="http://schemas.microsoft.com/office/drawing/2014/chart" uri="{C3380CC4-5D6E-409C-BE32-E72D297353CC}">
                  <c16:uniqueId val="{0000001B-41BF-48CF-8B0F-57C4C30400B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{038DC090-A733-43E0-8035-4C53EE8DCCB0}</c15:txfldGUID>
                      <c15:f>Diagramm!$K$51</c15:f>
                      <c15:dlblFieldTableCache>
                        <c:ptCount val="1"/>
                      </c15:dlblFieldTableCache>
                    </c15:dlblFTEntry>
                  </c15:dlblFieldTable>
                  <c15:showDataLabelsRange val="0"/>
                </c:ext>
                <c:ext xmlns:c16="http://schemas.microsoft.com/office/drawing/2014/chart" uri="{C3380CC4-5D6E-409C-BE32-E72D297353CC}">
                  <c16:uniqueId val="{0000001C-41BF-48CF-8B0F-57C4C30400B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{D5F76C0C-68A9-49B8-ACA3-8CF032053D3C}</c15:txfldGUID>
                      <c15:f>Diagramm!$K$52</c15:f>
                      <c15:dlblFieldTableCache>
                        <c:ptCount val="1"/>
                      </c15:dlblFieldTableCache>
                    </c15:dlblFTEntry>
                  </c15:dlblFieldTable>
                  <c15:showDataLabelsRange val="0"/>
                </c:ext>
                <c:ext xmlns:c16="http://schemas.microsoft.com/office/drawing/2014/chart" uri="{C3380CC4-5D6E-409C-BE32-E72D297353CC}">
                  <c16:uniqueId val="{0000001D-41BF-48CF-8B0F-57C4C30400B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{F6D258B1-4FCD-434E-8CAA-BDA28F760E24}</c15:txfldGUID>
                      <c15:f>Diagramm!$K$53</c15:f>
                      <c15:dlblFieldTableCache>
                        <c:ptCount val="1"/>
                      </c15:dlblFieldTableCache>
                    </c15:dlblFTEntry>
                  </c15:dlblFieldTable>
                  <c15:showDataLabelsRange val="0"/>
                </c:ext>
                <c:ext xmlns:c16="http://schemas.microsoft.com/office/drawing/2014/chart" uri="{C3380CC4-5D6E-409C-BE32-E72D297353CC}">
                  <c16:uniqueId val="{0000001E-41BF-48CF-8B0F-57C4C30400B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{C1C17B60-3F6E-46AB-BE98-75F7FF1975A3}</c15:txfldGUID>
                      <c15:f>Diagramm!$K$54</c15:f>
                      <c15:dlblFieldTableCache>
                        <c:ptCount val="1"/>
                      </c15:dlblFieldTableCache>
                    </c15:dlblFTEntry>
                  </c15:dlblFieldTable>
                  <c15:showDataLabelsRange val="0"/>
                </c:ext>
                <c:ext xmlns:c16="http://schemas.microsoft.com/office/drawing/2014/chart" uri="{C3380CC4-5D6E-409C-BE32-E72D297353CC}">
                  <c16:uniqueId val="{0000001F-41BF-48CF-8B0F-57C4C30400B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{CFF5320C-EDF3-4CAF-A646-4544C377A072}</c15:txfldGUID>
                      <c15:f>Diagramm!$K$55</c15:f>
                      <c15:dlblFieldTableCache>
                        <c:ptCount val="1"/>
                      </c15:dlblFieldTableCache>
                    </c15:dlblFTEntry>
                  </c15:dlblFieldTable>
                  <c15:showDataLabelsRange val="0"/>
                </c:ext>
                <c:ext xmlns:c16="http://schemas.microsoft.com/office/drawing/2014/chart" uri="{C3380CC4-5D6E-409C-BE32-E72D297353CC}">
                  <c16:uniqueId val="{00000020-41BF-48CF-8B0F-57C4C30400B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{1FBE297F-C5D9-4776-93A4-24BBB082D961}</c15:txfldGUID>
                      <c15:f>Diagramm!$K$56</c15:f>
                      <c15:dlblFieldTableCache>
                        <c:ptCount val="1"/>
                      </c15:dlblFieldTableCache>
                    </c15:dlblFTEntry>
                  </c15:dlblFieldTable>
                  <c15:showDataLabelsRange val="0"/>
                </c:ext>
                <c:ext xmlns:c16="http://schemas.microsoft.com/office/drawing/2014/chart" uri="{C3380CC4-5D6E-409C-BE32-E72D297353CC}">
                  <c16:uniqueId val="{00000021-41BF-48CF-8B0F-57C4C30400B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{D1FA4E6E-61BE-4F75-8892-49DC64645DFE}</c15:txfldGUID>
                      <c15:f>Diagramm!$K$57</c15:f>
                      <c15:dlblFieldTableCache>
                        <c:ptCount val="1"/>
                      </c15:dlblFieldTableCache>
                    </c15:dlblFTEntry>
                  </c15:dlblFieldTable>
                  <c15:showDataLabelsRange val="0"/>
                </c:ext>
                <c:ext xmlns:c16="http://schemas.microsoft.com/office/drawing/2014/chart" uri="{C3380CC4-5D6E-409C-BE32-E72D297353CC}">
                  <c16:uniqueId val="{00000022-41BF-48CF-8B0F-57C4C30400B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{7611E70D-23CD-4BB6-BB04-8963466892C4}</c15:txfldGUID>
                      <c15:f>Diagramm!$K$58</c15:f>
                      <c15:dlblFieldTableCache>
                        <c:ptCount val="1"/>
                      </c15:dlblFieldTableCache>
                    </c15:dlblFTEntry>
                  </c15:dlblFieldTable>
                  <c15:showDataLabelsRange val="0"/>
                </c:ext>
                <c:ext xmlns:c16="http://schemas.microsoft.com/office/drawing/2014/chart" uri="{C3380CC4-5D6E-409C-BE32-E72D297353CC}">
                  <c16:uniqueId val="{00000023-41BF-48CF-8B0F-57C4C30400B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{7FA68537-1015-4E6F-A52D-13554CCC4B7E}</c15:txfldGUID>
                      <c15:f>Diagramm!$K$59</c15:f>
                      <c15:dlblFieldTableCache>
                        <c:ptCount val="1"/>
                      </c15:dlblFieldTableCache>
                    </c15:dlblFTEntry>
                  </c15:dlblFieldTable>
                  <c15:showDataLabelsRange val="0"/>
                </c:ext>
                <c:ext xmlns:c16="http://schemas.microsoft.com/office/drawing/2014/chart" uri="{C3380CC4-5D6E-409C-BE32-E72D297353CC}">
                  <c16:uniqueId val="{00000024-41BF-48CF-8B0F-57C4C30400B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{CD3BB710-ECC0-4170-B921-CB1A83636FB5}</c15:txfldGUID>
                      <c15:f>Diagramm!$K$60</c15:f>
                      <c15:dlblFieldTableCache>
                        <c:ptCount val="1"/>
                      </c15:dlblFieldTableCache>
                    </c15:dlblFTEntry>
                  </c15:dlblFieldTable>
                  <c15:showDataLabelsRange val="0"/>
                </c:ext>
                <c:ext xmlns:c16="http://schemas.microsoft.com/office/drawing/2014/chart" uri="{C3380CC4-5D6E-409C-BE32-E72D297353CC}">
                  <c16:uniqueId val="{00000025-41BF-48CF-8B0F-57C4C30400B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{F68464F2-F34C-4A66-9D48-F0E94472FC85}</c15:txfldGUID>
                      <c15:f>Diagramm!$K$61</c15:f>
                      <c15:dlblFieldTableCache>
                        <c:ptCount val="1"/>
                      </c15:dlblFieldTableCache>
                    </c15:dlblFTEntry>
                  </c15:dlblFieldTable>
                  <c15:showDataLabelsRange val="0"/>
                </c:ext>
                <c:ext xmlns:c16="http://schemas.microsoft.com/office/drawing/2014/chart" uri="{C3380CC4-5D6E-409C-BE32-E72D297353CC}">
                  <c16:uniqueId val="{00000026-41BF-48CF-8B0F-57C4C30400B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{6555B0F6-8696-456E-9E48-3FED48EC2571}</c15:txfldGUID>
                      <c15:f>Diagramm!$K$62</c15:f>
                      <c15:dlblFieldTableCache>
                        <c:ptCount val="1"/>
                      </c15:dlblFieldTableCache>
                    </c15:dlblFTEntry>
                  </c15:dlblFieldTable>
                  <c15:showDataLabelsRange val="0"/>
                </c:ext>
                <c:ext xmlns:c16="http://schemas.microsoft.com/office/drawing/2014/chart" uri="{C3380CC4-5D6E-409C-BE32-E72D297353CC}">
                  <c16:uniqueId val="{00000027-41BF-48CF-8B0F-57C4C30400B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{5F7E17F7-4993-4675-BD3D-E5255C21D80D}</c15:txfldGUID>
                      <c15:f>Diagramm!$K$63</c15:f>
                      <c15:dlblFieldTableCache>
                        <c:ptCount val="1"/>
                      </c15:dlblFieldTableCache>
                    </c15:dlblFTEntry>
                  </c15:dlblFieldTable>
                  <c15:showDataLabelsRange val="0"/>
                </c:ext>
                <c:ext xmlns:c16="http://schemas.microsoft.com/office/drawing/2014/chart" uri="{C3380CC4-5D6E-409C-BE32-E72D297353CC}">
                  <c16:uniqueId val="{00000028-41BF-48CF-8B0F-57C4C30400B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{CBBA262E-F8B8-4459-9783-071A09DD1CCA}</c15:txfldGUID>
                      <c15:f>Diagramm!$K$64</c15:f>
                      <c15:dlblFieldTableCache>
                        <c:ptCount val="1"/>
                      </c15:dlblFieldTableCache>
                    </c15:dlblFTEntry>
                  </c15:dlblFieldTable>
                  <c15:showDataLabelsRange val="0"/>
                </c:ext>
                <c:ext xmlns:c16="http://schemas.microsoft.com/office/drawing/2014/chart" uri="{C3380CC4-5D6E-409C-BE32-E72D297353CC}">
                  <c16:uniqueId val="{00000029-41BF-48CF-8B0F-57C4C30400B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{3E8C9A4D-6621-4EB7-8740-DC65F87E492A}</c15:txfldGUID>
                      <c15:f>Diagramm!$K$65</c15:f>
                      <c15:dlblFieldTableCache>
                        <c:ptCount val="1"/>
                      </c15:dlblFieldTableCache>
                    </c15:dlblFTEntry>
                  </c15:dlblFieldTable>
                  <c15:showDataLabelsRange val="0"/>
                </c:ext>
                <c:ext xmlns:c16="http://schemas.microsoft.com/office/drawing/2014/chart" uri="{C3380CC4-5D6E-409C-BE32-E72D297353CC}">
                  <c16:uniqueId val="{0000002A-41BF-48CF-8B0F-57C4C30400B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{96142F6B-35BC-499A-BA3C-6E81D72ABCDC}</c15:txfldGUID>
                      <c15:f>Diagramm!$K$66</c15:f>
                      <c15:dlblFieldTableCache>
                        <c:ptCount val="1"/>
                      </c15:dlblFieldTableCache>
                    </c15:dlblFTEntry>
                  </c15:dlblFieldTable>
                  <c15:showDataLabelsRange val="0"/>
                </c:ext>
                <c:ext xmlns:c16="http://schemas.microsoft.com/office/drawing/2014/chart" uri="{C3380CC4-5D6E-409C-BE32-E72D297353CC}">
                  <c16:uniqueId val="{0000002B-41BF-48CF-8B0F-57C4C30400B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{4192DAB0-078B-461F-9CC5-D91047BE15D1}</c15:txfldGUID>
                      <c15:f>Diagramm!$K$67</c15:f>
                      <c15:dlblFieldTableCache>
                        <c:ptCount val="1"/>
                      </c15:dlblFieldTableCache>
                    </c15:dlblFTEntry>
                  </c15:dlblFieldTable>
                  <c15:showDataLabelsRange val="0"/>
                </c:ext>
                <c:ext xmlns:c16="http://schemas.microsoft.com/office/drawing/2014/chart" uri="{C3380CC4-5D6E-409C-BE32-E72D297353CC}">
                  <c16:uniqueId val="{0000002C-41BF-48CF-8B0F-57C4C30400B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1BF-48CF-8B0F-57C4C30400B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{101E9FB8-0F8B-4ACC-BCE1-0D80F54CA3B8}</c15:txfldGUID>
                      <c15:f>Diagramm!$J$46</c15:f>
                      <c15:dlblFieldTableCache>
                        <c:ptCount val="1"/>
                      </c15:dlblFieldTableCache>
                    </c15:dlblFTEntry>
                  </c15:dlblFieldTable>
                  <c15:showDataLabelsRange val="0"/>
                </c:ext>
                <c:ext xmlns:c16="http://schemas.microsoft.com/office/drawing/2014/chart" uri="{C3380CC4-5D6E-409C-BE32-E72D297353CC}">
                  <c16:uniqueId val="{0000002E-41BF-48CF-8B0F-57C4C30400B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{7D4E5827-BEC0-4E20-9504-1B42762DF689}</c15:txfldGUID>
                      <c15:f>Diagramm!$J$47</c15:f>
                      <c15:dlblFieldTableCache>
                        <c:ptCount val="1"/>
                      </c15:dlblFieldTableCache>
                    </c15:dlblFTEntry>
                  </c15:dlblFieldTable>
                  <c15:showDataLabelsRange val="0"/>
                </c:ext>
                <c:ext xmlns:c16="http://schemas.microsoft.com/office/drawing/2014/chart" uri="{C3380CC4-5D6E-409C-BE32-E72D297353CC}">
                  <c16:uniqueId val="{0000002F-41BF-48CF-8B0F-57C4C30400B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{EEB11E1D-1BC2-42EB-B7D3-606F03D66AF2}</c15:txfldGUID>
                      <c15:f>Diagramm!$J$48</c15:f>
                      <c15:dlblFieldTableCache>
                        <c:ptCount val="1"/>
                      </c15:dlblFieldTableCache>
                    </c15:dlblFTEntry>
                  </c15:dlblFieldTable>
                  <c15:showDataLabelsRange val="0"/>
                </c:ext>
                <c:ext xmlns:c16="http://schemas.microsoft.com/office/drawing/2014/chart" uri="{C3380CC4-5D6E-409C-BE32-E72D297353CC}">
                  <c16:uniqueId val="{00000030-41BF-48CF-8B0F-57C4C30400B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{BAAFA79D-CDFA-4F51-BCD0-BD37E0CFAB44}</c15:txfldGUID>
                      <c15:f>Diagramm!$J$49</c15:f>
                      <c15:dlblFieldTableCache>
                        <c:ptCount val="1"/>
                      </c15:dlblFieldTableCache>
                    </c15:dlblFTEntry>
                  </c15:dlblFieldTable>
                  <c15:showDataLabelsRange val="0"/>
                </c:ext>
                <c:ext xmlns:c16="http://schemas.microsoft.com/office/drawing/2014/chart" uri="{C3380CC4-5D6E-409C-BE32-E72D297353CC}">
                  <c16:uniqueId val="{00000031-41BF-48CF-8B0F-57C4C30400B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{47B3FA60-EAEC-4D69-885A-D7F665080D45}</c15:txfldGUID>
                      <c15:f>Diagramm!$J$50</c15:f>
                      <c15:dlblFieldTableCache>
                        <c:ptCount val="1"/>
                      </c15:dlblFieldTableCache>
                    </c15:dlblFTEntry>
                  </c15:dlblFieldTable>
                  <c15:showDataLabelsRange val="0"/>
                </c:ext>
                <c:ext xmlns:c16="http://schemas.microsoft.com/office/drawing/2014/chart" uri="{C3380CC4-5D6E-409C-BE32-E72D297353CC}">
                  <c16:uniqueId val="{00000032-41BF-48CF-8B0F-57C4C30400B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{CF562F8B-5840-406E-9F4D-3E0D83B407A0}</c15:txfldGUID>
                      <c15:f>Diagramm!$J$51</c15:f>
                      <c15:dlblFieldTableCache>
                        <c:ptCount val="1"/>
                      </c15:dlblFieldTableCache>
                    </c15:dlblFTEntry>
                  </c15:dlblFieldTable>
                  <c15:showDataLabelsRange val="0"/>
                </c:ext>
                <c:ext xmlns:c16="http://schemas.microsoft.com/office/drawing/2014/chart" uri="{C3380CC4-5D6E-409C-BE32-E72D297353CC}">
                  <c16:uniqueId val="{00000033-41BF-48CF-8B0F-57C4C30400B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{91E41C4A-FD48-445D-9BFB-700CE9BABC65}</c15:txfldGUID>
                      <c15:f>Diagramm!$J$52</c15:f>
                      <c15:dlblFieldTableCache>
                        <c:ptCount val="1"/>
                      </c15:dlblFieldTableCache>
                    </c15:dlblFTEntry>
                  </c15:dlblFieldTable>
                  <c15:showDataLabelsRange val="0"/>
                </c:ext>
                <c:ext xmlns:c16="http://schemas.microsoft.com/office/drawing/2014/chart" uri="{C3380CC4-5D6E-409C-BE32-E72D297353CC}">
                  <c16:uniqueId val="{00000034-41BF-48CF-8B0F-57C4C30400B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{2E94CC31-8B14-4CFC-82DF-F7A9CD0B6721}</c15:txfldGUID>
                      <c15:f>Diagramm!$J$53</c15:f>
                      <c15:dlblFieldTableCache>
                        <c:ptCount val="1"/>
                      </c15:dlblFieldTableCache>
                    </c15:dlblFTEntry>
                  </c15:dlblFieldTable>
                  <c15:showDataLabelsRange val="0"/>
                </c:ext>
                <c:ext xmlns:c16="http://schemas.microsoft.com/office/drawing/2014/chart" uri="{C3380CC4-5D6E-409C-BE32-E72D297353CC}">
                  <c16:uniqueId val="{00000035-41BF-48CF-8B0F-57C4C30400B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{68A087D1-D664-4CD2-8680-FF350BC120ED}</c15:txfldGUID>
                      <c15:f>Diagramm!$J$54</c15:f>
                      <c15:dlblFieldTableCache>
                        <c:ptCount val="1"/>
                      </c15:dlblFieldTableCache>
                    </c15:dlblFTEntry>
                  </c15:dlblFieldTable>
                  <c15:showDataLabelsRange val="0"/>
                </c:ext>
                <c:ext xmlns:c16="http://schemas.microsoft.com/office/drawing/2014/chart" uri="{C3380CC4-5D6E-409C-BE32-E72D297353CC}">
                  <c16:uniqueId val="{00000036-41BF-48CF-8B0F-57C4C30400B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{222FBD63-4614-41C4-ADBE-20D1F6393C92}</c15:txfldGUID>
                      <c15:f>Diagramm!$J$55</c15:f>
                      <c15:dlblFieldTableCache>
                        <c:ptCount val="1"/>
                      </c15:dlblFieldTableCache>
                    </c15:dlblFTEntry>
                  </c15:dlblFieldTable>
                  <c15:showDataLabelsRange val="0"/>
                </c:ext>
                <c:ext xmlns:c16="http://schemas.microsoft.com/office/drawing/2014/chart" uri="{C3380CC4-5D6E-409C-BE32-E72D297353CC}">
                  <c16:uniqueId val="{00000037-41BF-48CF-8B0F-57C4C30400B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{4F3545B9-E22C-4523-A425-3B38705F98D1}</c15:txfldGUID>
                      <c15:f>Diagramm!$J$56</c15:f>
                      <c15:dlblFieldTableCache>
                        <c:ptCount val="1"/>
                      </c15:dlblFieldTableCache>
                    </c15:dlblFTEntry>
                  </c15:dlblFieldTable>
                  <c15:showDataLabelsRange val="0"/>
                </c:ext>
                <c:ext xmlns:c16="http://schemas.microsoft.com/office/drawing/2014/chart" uri="{C3380CC4-5D6E-409C-BE32-E72D297353CC}">
                  <c16:uniqueId val="{00000038-41BF-48CF-8B0F-57C4C30400B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{2C5BB247-EA47-4AF7-85CE-21F78E9DF39B}</c15:txfldGUID>
                      <c15:f>Diagramm!$J$57</c15:f>
                      <c15:dlblFieldTableCache>
                        <c:ptCount val="1"/>
                      </c15:dlblFieldTableCache>
                    </c15:dlblFTEntry>
                  </c15:dlblFieldTable>
                  <c15:showDataLabelsRange val="0"/>
                </c:ext>
                <c:ext xmlns:c16="http://schemas.microsoft.com/office/drawing/2014/chart" uri="{C3380CC4-5D6E-409C-BE32-E72D297353CC}">
                  <c16:uniqueId val="{00000039-41BF-48CF-8B0F-57C4C30400B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{BB77E225-E1D0-4BB6-93D0-2EE242F04303}</c15:txfldGUID>
                      <c15:f>Diagramm!$J$58</c15:f>
                      <c15:dlblFieldTableCache>
                        <c:ptCount val="1"/>
                      </c15:dlblFieldTableCache>
                    </c15:dlblFTEntry>
                  </c15:dlblFieldTable>
                  <c15:showDataLabelsRange val="0"/>
                </c:ext>
                <c:ext xmlns:c16="http://schemas.microsoft.com/office/drawing/2014/chart" uri="{C3380CC4-5D6E-409C-BE32-E72D297353CC}">
                  <c16:uniqueId val="{0000003A-41BF-48CF-8B0F-57C4C30400B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{7AB5E298-AF6C-4E7D-8DE3-AC73C9B81C92}</c15:txfldGUID>
                      <c15:f>Diagramm!$J$59</c15:f>
                      <c15:dlblFieldTableCache>
                        <c:ptCount val="1"/>
                      </c15:dlblFieldTableCache>
                    </c15:dlblFTEntry>
                  </c15:dlblFieldTable>
                  <c15:showDataLabelsRange val="0"/>
                </c:ext>
                <c:ext xmlns:c16="http://schemas.microsoft.com/office/drawing/2014/chart" uri="{C3380CC4-5D6E-409C-BE32-E72D297353CC}">
                  <c16:uniqueId val="{0000003B-41BF-48CF-8B0F-57C4C30400B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{38688A82-0B74-46B8-8668-E288D65CBE9A}</c15:txfldGUID>
                      <c15:f>Diagramm!$J$60</c15:f>
                      <c15:dlblFieldTableCache>
                        <c:ptCount val="1"/>
                      </c15:dlblFieldTableCache>
                    </c15:dlblFTEntry>
                  </c15:dlblFieldTable>
                  <c15:showDataLabelsRange val="0"/>
                </c:ext>
                <c:ext xmlns:c16="http://schemas.microsoft.com/office/drawing/2014/chart" uri="{C3380CC4-5D6E-409C-BE32-E72D297353CC}">
                  <c16:uniqueId val="{0000003C-41BF-48CF-8B0F-57C4C30400B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{406135B3-18DC-487E-8B4F-BB77D3135C6C}</c15:txfldGUID>
                      <c15:f>Diagramm!$J$61</c15:f>
                      <c15:dlblFieldTableCache>
                        <c:ptCount val="1"/>
                      </c15:dlblFieldTableCache>
                    </c15:dlblFTEntry>
                  </c15:dlblFieldTable>
                  <c15:showDataLabelsRange val="0"/>
                </c:ext>
                <c:ext xmlns:c16="http://schemas.microsoft.com/office/drawing/2014/chart" uri="{C3380CC4-5D6E-409C-BE32-E72D297353CC}">
                  <c16:uniqueId val="{0000003D-41BF-48CF-8B0F-57C4C30400B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{302AA0D2-271C-4E69-A2DF-7A354C2D40ED}</c15:txfldGUID>
                      <c15:f>Diagramm!$J$62</c15:f>
                      <c15:dlblFieldTableCache>
                        <c:ptCount val="1"/>
                      </c15:dlblFieldTableCache>
                    </c15:dlblFTEntry>
                  </c15:dlblFieldTable>
                  <c15:showDataLabelsRange val="0"/>
                </c:ext>
                <c:ext xmlns:c16="http://schemas.microsoft.com/office/drawing/2014/chart" uri="{C3380CC4-5D6E-409C-BE32-E72D297353CC}">
                  <c16:uniqueId val="{0000003E-41BF-48CF-8B0F-57C4C30400B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{58BF2604-6CBB-42FF-97DD-815B48387A84}</c15:txfldGUID>
                      <c15:f>Diagramm!$J$63</c15:f>
                      <c15:dlblFieldTableCache>
                        <c:ptCount val="1"/>
                      </c15:dlblFieldTableCache>
                    </c15:dlblFTEntry>
                  </c15:dlblFieldTable>
                  <c15:showDataLabelsRange val="0"/>
                </c:ext>
                <c:ext xmlns:c16="http://schemas.microsoft.com/office/drawing/2014/chart" uri="{C3380CC4-5D6E-409C-BE32-E72D297353CC}">
                  <c16:uniqueId val="{0000003F-41BF-48CF-8B0F-57C4C30400B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{9318C36B-6B6E-44B2-9FAF-08CE51E1B384}</c15:txfldGUID>
                      <c15:f>Diagramm!$J$64</c15:f>
                      <c15:dlblFieldTableCache>
                        <c:ptCount val="1"/>
                      </c15:dlblFieldTableCache>
                    </c15:dlblFTEntry>
                  </c15:dlblFieldTable>
                  <c15:showDataLabelsRange val="0"/>
                </c:ext>
                <c:ext xmlns:c16="http://schemas.microsoft.com/office/drawing/2014/chart" uri="{C3380CC4-5D6E-409C-BE32-E72D297353CC}">
                  <c16:uniqueId val="{00000040-41BF-48CF-8B0F-57C4C30400B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{2C48E2B5-23E2-484A-8D50-1453DCBB68B5}</c15:txfldGUID>
                      <c15:f>Diagramm!$J$65</c15:f>
                      <c15:dlblFieldTableCache>
                        <c:ptCount val="1"/>
                      </c15:dlblFieldTableCache>
                    </c15:dlblFTEntry>
                  </c15:dlblFieldTable>
                  <c15:showDataLabelsRange val="0"/>
                </c:ext>
                <c:ext xmlns:c16="http://schemas.microsoft.com/office/drawing/2014/chart" uri="{C3380CC4-5D6E-409C-BE32-E72D297353CC}">
                  <c16:uniqueId val="{00000041-41BF-48CF-8B0F-57C4C30400B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{C63A9AC4-6280-4E13-B3DC-42DA177750AF}</c15:txfldGUID>
                      <c15:f>Diagramm!$J$66</c15:f>
                      <c15:dlblFieldTableCache>
                        <c:ptCount val="1"/>
                      </c15:dlblFieldTableCache>
                    </c15:dlblFTEntry>
                  </c15:dlblFieldTable>
                  <c15:showDataLabelsRange val="0"/>
                </c:ext>
                <c:ext xmlns:c16="http://schemas.microsoft.com/office/drawing/2014/chart" uri="{C3380CC4-5D6E-409C-BE32-E72D297353CC}">
                  <c16:uniqueId val="{00000042-41BF-48CF-8B0F-57C4C30400B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{1A33E197-514A-47D0-8472-F79804FAB203}</c15:txfldGUID>
                      <c15:f>Diagramm!$J$67</c15:f>
                      <c15:dlblFieldTableCache>
                        <c:ptCount val="1"/>
                      </c15:dlblFieldTableCache>
                    </c15:dlblFTEntry>
                  </c15:dlblFieldTable>
                  <c15:showDataLabelsRange val="0"/>
                </c:ext>
                <c:ext xmlns:c16="http://schemas.microsoft.com/office/drawing/2014/chart" uri="{C3380CC4-5D6E-409C-BE32-E72D297353CC}">
                  <c16:uniqueId val="{00000043-41BF-48CF-8B0F-57C4C30400B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1BF-48CF-8B0F-57C4C30400B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79F-433F-A9F7-3F398559706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9F-433F-A9F7-3F398559706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79F-433F-A9F7-3F398559706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9F-433F-A9F7-3F398559706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9F-433F-A9F7-3F398559706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9F-433F-A9F7-3F398559706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79F-433F-A9F7-3F398559706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9F-433F-A9F7-3F398559706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79F-433F-A9F7-3F398559706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79F-433F-A9F7-3F398559706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79F-433F-A9F7-3F398559706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79F-433F-A9F7-3F398559706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79F-433F-A9F7-3F398559706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79F-433F-A9F7-3F398559706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79F-433F-A9F7-3F398559706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79F-433F-A9F7-3F398559706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79F-433F-A9F7-3F398559706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79F-433F-A9F7-3F398559706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79F-433F-A9F7-3F398559706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79F-433F-A9F7-3F398559706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79F-433F-A9F7-3F398559706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79F-433F-A9F7-3F398559706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79F-433F-A9F7-3F398559706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79F-433F-A9F7-3F398559706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79F-433F-A9F7-3F398559706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79F-433F-A9F7-3F398559706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79F-433F-A9F7-3F398559706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79F-433F-A9F7-3F398559706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79F-433F-A9F7-3F398559706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79F-433F-A9F7-3F398559706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79F-433F-A9F7-3F398559706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79F-433F-A9F7-3F398559706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79F-433F-A9F7-3F398559706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79F-433F-A9F7-3F398559706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79F-433F-A9F7-3F398559706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79F-433F-A9F7-3F398559706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79F-433F-A9F7-3F398559706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79F-433F-A9F7-3F398559706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79F-433F-A9F7-3F398559706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79F-433F-A9F7-3F398559706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79F-433F-A9F7-3F398559706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79F-433F-A9F7-3F398559706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79F-433F-A9F7-3F398559706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79F-433F-A9F7-3F398559706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79F-433F-A9F7-3F398559706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79F-433F-A9F7-3F398559706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79F-433F-A9F7-3F398559706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79F-433F-A9F7-3F398559706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79F-433F-A9F7-3F398559706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79F-433F-A9F7-3F398559706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79F-433F-A9F7-3F398559706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79F-433F-A9F7-3F398559706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79F-433F-A9F7-3F398559706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79F-433F-A9F7-3F398559706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79F-433F-A9F7-3F398559706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79F-433F-A9F7-3F398559706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79F-433F-A9F7-3F398559706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79F-433F-A9F7-3F398559706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79F-433F-A9F7-3F398559706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79F-433F-A9F7-3F398559706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79F-433F-A9F7-3F398559706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79F-433F-A9F7-3F398559706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79F-433F-A9F7-3F398559706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79F-433F-A9F7-3F398559706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79F-433F-A9F7-3F398559706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79F-433F-A9F7-3F398559706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79F-433F-A9F7-3F398559706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79F-433F-A9F7-3F398559706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79F-433F-A9F7-3F398559706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100.8578431372549</c:v>
                </c:pt>
                <c:pt idx="2">
                  <c:v>102.22002262443439</c:v>
                </c:pt>
                <c:pt idx="3">
                  <c:v>101.58135369532428</c:v>
                </c:pt>
                <c:pt idx="4">
                  <c:v>101.5884238310709</c:v>
                </c:pt>
                <c:pt idx="5">
                  <c:v>101.79110105580693</c:v>
                </c:pt>
                <c:pt idx="6">
                  <c:v>103.0118778280543</c:v>
                </c:pt>
                <c:pt idx="7">
                  <c:v>102.15874811463046</c:v>
                </c:pt>
                <c:pt idx="8">
                  <c:v>102.44862368024133</c:v>
                </c:pt>
                <c:pt idx="9">
                  <c:v>102.61359351432881</c:v>
                </c:pt>
                <c:pt idx="10">
                  <c:v>103.70239441930617</c:v>
                </c:pt>
                <c:pt idx="11">
                  <c:v>103.55863499245852</c:v>
                </c:pt>
                <c:pt idx="12">
                  <c:v>103.82494343891402</c:v>
                </c:pt>
                <c:pt idx="13">
                  <c:v>105.80929487179486</c:v>
                </c:pt>
                <c:pt idx="14">
                  <c:v>106.53280542986425</c:v>
                </c:pt>
                <c:pt idx="15">
                  <c:v>106.2028657616893</c:v>
                </c:pt>
                <c:pt idx="16">
                  <c:v>106.49981146304677</c:v>
                </c:pt>
                <c:pt idx="17">
                  <c:v>106.57758295625943</c:v>
                </c:pt>
                <c:pt idx="18">
                  <c:v>108.74104449472097</c:v>
                </c:pt>
                <c:pt idx="19">
                  <c:v>108.9625754147813</c:v>
                </c:pt>
                <c:pt idx="20">
                  <c:v>109.47633861236802</c:v>
                </c:pt>
                <c:pt idx="21">
                  <c:v>108.48651960784315</c:v>
                </c:pt>
                <c:pt idx="22">
                  <c:v>110.04194947209653</c:v>
                </c:pt>
                <c:pt idx="23">
                  <c:v>109.62481146304677</c:v>
                </c:pt>
                <c:pt idx="24">
                  <c:v>109.62481146304677</c:v>
                </c:pt>
              </c:numCache>
            </c:numRef>
          </c:val>
          <c:smooth val="0"/>
          <c:extLst>
            <c:ext xmlns:c16="http://schemas.microsoft.com/office/drawing/2014/chart" uri="{C3380CC4-5D6E-409C-BE32-E72D297353CC}">
              <c16:uniqueId val="{00000000-17F6-4DAB-931B-A270B987065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102.14765100671141</c:v>
                </c:pt>
                <c:pt idx="2">
                  <c:v>105.74496644295301</c:v>
                </c:pt>
                <c:pt idx="3">
                  <c:v>103.9731543624161</c:v>
                </c:pt>
                <c:pt idx="4">
                  <c:v>103.16778523489933</c:v>
                </c:pt>
                <c:pt idx="5">
                  <c:v>104.69798657718121</c:v>
                </c:pt>
                <c:pt idx="6">
                  <c:v>107.35570469798658</c:v>
                </c:pt>
                <c:pt idx="7">
                  <c:v>107.43624161073826</c:v>
                </c:pt>
                <c:pt idx="8">
                  <c:v>105.93288590604027</c:v>
                </c:pt>
                <c:pt idx="9">
                  <c:v>106.95302013422818</c:v>
                </c:pt>
                <c:pt idx="10">
                  <c:v>111.70469798657719</c:v>
                </c:pt>
                <c:pt idx="11">
                  <c:v>111.70469798657719</c:v>
                </c:pt>
                <c:pt idx="12">
                  <c:v>111.06040268456377</c:v>
                </c:pt>
                <c:pt idx="13">
                  <c:v>113.12751677852349</c:v>
                </c:pt>
                <c:pt idx="14">
                  <c:v>114.81879194630874</c:v>
                </c:pt>
                <c:pt idx="15">
                  <c:v>114.30872483221476</c:v>
                </c:pt>
                <c:pt idx="16">
                  <c:v>113.71812080536914</c:v>
                </c:pt>
                <c:pt idx="17">
                  <c:v>114.81879194630874</c:v>
                </c:pt>
                <c:pt idx="18">
                  <c:v>118.38926174496645</c:v>
                </c:pt>
                <c:pt idx="19">
                  <c:v>118.65771812080537</c:v>
                </c:pt>
                <c:pt idx="20">
                  <c:v>119.38255033557046</c:v>
                </c:pt>
                <c:pt idx="21">
                  <c:v>120.10738255033557</c:v>
                </c:pt>
                <c:pt idx="22">
                  <c:v>124.13422818791946</c:v>
                </c:pt>
                <c:pt idx="23">
                  <c:v>122.8993288590604</c:v>
                </c:pt>
                <c:pt idx="24">
                  <c:v>117.50335570469798</c:v>
                </c:pt>
              </c:numCache>
            </c:numRef>
          </c:val>
          <c:smooth val="0"/>
          <c:extLst>
            <c:ext xmlns:c16="http://schemas.microsoft.com/office/drawing/2014/chart" uri="{C3380CC4-5D6E-409C-BE32-E72D297353CC}">
              <c16:uniqueId val="{00000001-17F6-4DAB-931B-A270B987065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100.55319696384922</c:v>
                </c:pt>
                <c:pt idx="2">
                  <c:v>101.60813070886401</c:v>
                </c:pt>
                <c:pt idx="3">
                  <c:v>102.4443586774733</c:v>
                </c:pt>
                <c:pt idx="4">
                  <c:v>100.42454650714009</c:v>
                </c:pt>
                <c:pt idx="5">
                  <c:v>101.0677987906857</c:v>
                </c:pt>
                <c:pt idx="6">
                  <c:v>99.433937990479876</c:v>
                </c:pt>
                <c:pt idx="7">
                  <c:v>100.30876109610189</c:v>
                </c:pt>
                <c:pt idx="8">
                  <c:v>99.768429177923579</c:v>
                </c:pt>
                <c:pt idx="9">
                  <c:v>98.816415798276083</c:v>
                </c:pt>
                <c:pt idx="10">
                  <c:v>97.517046185513962</c:v>
                </c:pt>
                <c:pt idx="11">
                  <c:v>96.8223337192847</c:v>
                </c:pt>
                <c:pt idx="12">
                  <c:v>95.600154380548048</c:v>
                </c:pt>
                <c:pt idx="13">
                  <c:v>95.844590248295376</c:v>
                </c:pt>
                <c:pt idx="14">
                  <c:v>95.111282645053379</c:v>
                </c:pt>
                <c:pt idx="15">
                  <c:v>94.249324585102272</c:v>
                </c:pt>
                <c:pt idx="16">
                  <c:v>93.400231570822072</c:v>
                </c:pt>
                <c:pt idx="17">
                  <c:v>94.326514859127755</c:v>
                </c:pt>
                <c:pt idx="18">
                  <c:v>92.062266821047217</c:v>
                </c:pt>
                <c:pt idx="19">
                  <c:v>92.152322140743607</c:v>
                </c:pt>
                <c:pt idx="20">
                  <c:v>91.804965907628983</c:v>
                </c:pt>
                <c:pt idx="21">
                  <c:v>91.406149491830689</c:v>
                </c:pt>
                <c:pt idx="22">
                  <c:v>89.424932458510227</c:v>
                </c:pt>
                <c:pt idx="23">
                  <c:v>89.785153737295758</c:v>
                </c:pt>
                <c:pt idx="24">
                  <c:v>85.925640036022131</c:v>
                </c:pt>
              </c:numCache>
            </c:numRef>
          </c:val>
          <c:smooth val="0"/>
          <c:extLst>
            <c:ext xmlns:c16="http://schemas.microsoft.com/office/drawing/2014/chart" uri="{C3380CC4-5D6E-409C-BE32-E72D297353CC}">
              <c16:uniqueId val="{00000002-17F6-4DAB-931B-A270B987065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7F6-4DAB-931B-A270B9870659}"/>
                </c:ext>
              </c:extLst>
            </c:dLbl>
            <c:dLbl>
              <c:idx val="1"/>
              <c:delete val="1"/>
              <c:extLst>
                <c:ext xmlns:c15="http://schemas.microsoft.com/office/drawing/2012/chart" uri="{CE6537A1-D6FC-4f65-9D91-7224C49458BB}"/>
                <c:ext xmlns:c16="http://schemas.microsoft.com/office/drawing/2014/chart" uri="{C3380CC4-5D6E-409C-BE32-E72D297353CC}">
                  <c16:uniqueId val="{00000004-17F6-4DAB-931B-A270B9870659}"/>
                </c:ext>
              </c:extLst>
            </c:dLbl>
            <c:dLbl>
              <c:idx val="2"/>
              <c:delete val="1"/>
              <c:extLst>
                <c:ext xmlns:c15="http://schemas.microsoft.com/office/drawing/2012/chart" uri="{CE6537A1-D6FC-4f65-9D91-7224C49458BB}"/>
                <c:ext xmlns:c16="http://schemas.microsoft.com/office/drawing/2014/chart" uri="{C3380CC4-5D6E-409C-BE32-E72D297353CC}">
                  <c16:uniqueId val="{00000005-17F6-4DAB-931B-A270B9870659}"/>
                </c:ext>
              </c:extLst>
            </c:dLbl>
            <c:dLbl>
              <c:idx val="3"/>
              <c:delete val="1"/>
              <c:extLst>
                <c:ext xmlns:c15="http://schemas.microsoft.com/office/drawing/2012/chart" uri="{CE6537A1-D6FC-4f65-9D91-7224C49458BB}"/>
                <c:ext xmlns:c16="http://schemas.microsoft.com/office/drawing/2014/chart" uri="{C3380CC4-5D6E-409C-BE32-E72D297353CC}">
                  <c16:uniqueId val="{00000006-17F6-4DAB-931B-A270B9870659}"/>
                </c:ext>
              </c:extLst>
            </c:dLbl>
            <c:dLbl>
              <c:idx val="4"/>
              <c:delete val="1"/>
              <c:extLst>
                <c:ext xmlns:c15="http://schemas.microsoft.com/office/drawing/2012/chart" uri="{CE6537A1-D6FC-4f65-9D91-7224C49458BB}"/>
                <c:ext xmlns:c16="http://schemas.microsoft.com/office/drawing/2014/chart" uri="{C3380CC4-5D6E-409C-BE32-E72D297353CC}">
                  <c16:uniqueId val="{00000007-17F6-4DAB-931B-A270B9870659}"/>
                </c:ext>
              </c:extLst>
            </c:dLbl>
            <c:dLbl>
              <c:idx val="5"/>
              <c:delete val="1"/>
              <c:extLst>
                <c:ext xmlns:c15="http://schemas.microsoft.com/office/drawing/2012/chart" uri="{CE6537A1-D6FC-4f65-9D91-7224C49458BB}"/>
                <c:ext xmlns:c16="http://schemas.microsoft.com/office/drawing/2014/chart" uri="{C3380CC4-5D6E-409C-BE32-E72D297353CC}">
                  <c16:uniqueId val="{00000008-17F6-4DAB-931B-A270B9870659}"/>
                </c:ext>
              </c:extLst>
            </c:dLbl>
            <c:dLbl>
              <c:idx val="6"/>
              <c:delete val="1"/>
              <c:extLst>
                <c:ext xmlns:c15="http://schemas.microsoft.com/office/drawing/2012/chart" uri="{CE6537A1-D6FC-4f65-9D91-7224C49458BB}"/>
                <c:ext xmlns:c16="http://schemas.microsoft.com/office/drawing/2014/chart" uri="{C3380CC4-5D6E-409C-BE32-E72D297353CC}">
                  <c16:uniqueId val="{00000009-17F6-4DAB-931B-A270B9870659}"/>
                </c:ext>
              </c:extLst>
            </c:dLbl>
            <c:dLbl>
              <c:idx val="7"/>
              <c:delete val="1"/>
              <c:extLst>
                <c:ext xmlns:c15="http://schemas.microsoft.com/office/drawing/2012/chart" uri="{CE6537A1-D6FC-4f65-9D91-7224C49458BB}"/>
                <c:ext xmlns:c16="http://schemas.microsoft.com/office/drawing/2014/chart" uri="{C3380CC4-5D6E-409C-BE32-E72D297353CC}">
                  <c16:uniqueId val="{0000000A-17F6-4DAB-931B-A270B9870659}"/>
                </c:ext>
              </c:extLst>
            </c:dLbl>
            <c:dLbl>
              <c:idx val="8"/>
              <c:delete val="1"/>
              <c:extLst>
                <c:ext xmlns:c15="http://schemas.microsoft.com/office/drawing/2012/chart" uri="{CE6537A1-D6FC-4f65-9D91-7224C49458BB}"/>
                <c:ext xmlns:c16="http://schemas.microsoft.com/office/drawing/2014/chart" uri="{C3380CC4-5D6E-409C-BE32-E72D297353CC}">
                  <c16:uniqueId val="{0000000B-17F6-4DAB-931B-A270B9870659}"/>
                </c:ext>
              </c:extLst>
            </c:dLbl>
            <c:dLbl>
              <c:idx val="9"/>
              <c:delete val="1"/>
              <c:extLst>
                <c:ext xmlns:c15="http://schemas.microsoft.com/office/drawing/2012/chart" uri="{CE6537A1-D6FC-4f65-9D91-7224C49458BB}"/>
                <c:ext xmlns:c16="http://schemas.microsoft.com/office/drawing/2014/chart" uri="{C3380CC4-5D6E-409C-BE32-E72D297353CC}">
                  <c16:uniqueId val="{0000000C-17F6-4DAB-931B-A270B9870659}"/>
                </c:ext>
              </c:extLst>
            </c:dLbl>
            <c:dLbl>
              <c:idx val="10"/>
              <c:delete val="1"/>
              <c:extLst>
                <c:ext xmlns:c15="http://schemas.microsoft.com/office/drawing/2012/chart" uri="{CE6537A1-D6FC-4f65-9D91-7224C49458BB}"/>
                <c:ext xmlns:c16="http://schemas.microsoft.com/office/drawing/2014/chart" uri="{C3380CC4-5D6E-409C-BE32-E72D297353CC}">
                  <c16:uniqueId val="{0000000D-17F6-4DAB-931B-A270B9870659}"/>
                </c:ext>
              </c:extLst>
            </c:dLbl>
            <c:dLbl>
              <c:idx val="11"/>
              <c:delete val="1"/>
              <c:extLst>
                <c:ext xmlns:c15="http://schemas.microsoft.com/office/drawing/2012/chart" uri="{CE6537A1-D6FC-4f65-9D91-7224C49458BB}"/>
                <c:ext xmlns:c16="http://schemas.microsoft.com/office/drawing/2014/chart" uri="{C3380CC4-5D6E-409C-BE32-E72D297353CC}">
                  <c16:uniqueId val="{0000000E-17F6-4DAB-931B-A270B9870659}"/>
                </c:ext>
              </c:extLst>
            </c:dLbl>
            <c:dLbl>
              <c:idx val="12"/>
              <c:delete val="1"/>
              <c:extLst>
                <c:ext xmlns:c15="http://schemas.microsoft.com/office/drawing/2012/chart" uri="{CE6537A1-D6FC-4f65-9D91-7224C49458BB}"/>
                <c:ext xmlns:c16="http://schemas.microsoft.com/office/drawing/2014/chart" uri="{C3380CC4-5D6E-409C-BE32-E72D297353CC}">
                  <c16:uniqueId val="{0000000F-17F6-4DAB-931B-A270B987065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7F6-4DAB-931B-A270B9870659}"/>
                </c:ext>
              </c:extLst>
            </c:dLbl>
            <c:dLbl>
              <c:idx val="14"/>
              <c:delete val="1"/>
              <c:extLst>
                <c:ext xmlns:c15="http://schemas.microsoft.com/office/drawing/2012/chart" uri="{CE6537A1-D6FC-4f65-9D91-7224C49458BB}"/>
                <c:ext xmlns:c16="http://schemas.microsoft.com/office/drawing/2014/chart" uri="{C3380CC4-5D6E-409C-BE32-E72D297353CC}">
                  <c16:uniqueId val="{00000011-17F6-4DAB-931B-A270B9870659}"/>
                </c:ext>
              </c:extLst>
            </c:dLbl>
            <c:dLbl>
              <c:idx val="15"/>
              <c:delete val="1"/>
              <c:extLst>
                <c:ext xmlns:c15="http://schemas.microsoft.com/office/drawing/2012/chart" uri="{CE6537A1-D6FC-4f65-9D91-7224C49458BB}"/>
                <c:ext xmlns:c16="http://schemas.microsoft.com/office/drawing/2014/chart" uri="{C3380CC4-5D6E-409C-BE32-E72D297353CC}">
                  <c16:uniqueId val="{00000012-17F6-4DAB-931B-A270B9870659}"/>
                </c:ext>
              </c:extLst>
            </c:dLbl>
            <c:dLbl>
              <c:idx val="16"/>
              <c:delete val="1"/>
              <c:extLst>
                <c:ext xmlns:c15="http://schemas.microsoft.com/office/drawing/2012/chart" uri="{CE6537A1-D6FC-4f65-9D91-7224C49458BB}"/>
                <c:ext xmlns:c16="http://schemas.microsoft.com/office/drawing/2014/chart" uri="{C3380CC4-5D6E-409C-BE32-E72D297353CC}">
                  <c16:uniqueId val="{00000013-17F6-4DAB-931B-A270B9870659}"/>
                </c:ext>
              </c:extLst>
            </c:dLbl>
            <c:dLbl>
              <c:idx val="17"/>
              <c:delete val="1"/>
              <c:extLst>
                <c:ext xmlns:c15="http://schemas.microsoft.com/office/drawing/2012/chart" uri="{CE6537A1-D6FC-4f65-9D91-7224C49458BB}"/>
                <c:ext xmlns:c16="http://schemas.microsoft.com/office/drawing/2014/chart" uri="{C3380CC4-5D6E-409C-BE32-E72D297353CC}">
                  <c16:uniqueId val="{00000014-17F6-4DAB-931B-A270B9870659}"/>
                </c:ext>
              </c:extLst>
            </c:dLbl>
            <c:dLbl>
              <c:idx val="18"/>
              <c:delete val="1"/>
              <c:extLst>
                <c:ext xmlns:c15="http://schemas.microsoft.com/office/drawing/2012/chart" uri="{CE6537A1-D6FC-4f65-9D91-7224C49458BB}"/>
                <c:ext xmlns:c16="http://schemas.microsoft.com/office/drawing/2014/chart" uri="{C3380CC4-5D6E-409C-BE32-E72D297353CC}">
                  <c16:uniqueId val="{00000015-17F6-4DAB-931B-A270B9870659}"/>
                </c:ext>
              </c:extLst>
            </c:dLbl>
            <c:dLbl>
              <c:idx val="19"/>
              <c:delete val="1"/>
              <c:extLst>
                <c:ext xmlns:c15="http://schemas.microsoft.com/office/drawing/2012/chart" uri="{CE6537A1-D6FC-4f65-9D91-7224C49458BB}"/>
                <c:ext xmlns:c16="http://schemas.microsoft.com/office/drawing/2014/chart" uri="{C3380CC4-5D6E-409C-BE32-E72D297353CC}">
                  <c16:uniqueId val="{00000016-17F6-4DAB-931B-A270B9870659}"/>
                </c:ext>
              </c:extLst>
            </c:dLbl>
            <c:dLbl>
              <c:idx val="20"/>
              <c:delete val="1"/>
              <c:extLst>
                <c:ext xmlns:c15="http://schemas.microsoft.com/office/drawing/2012/chart" uri="{CE6537A1-D6FC-4f65-9D91-7224C49458BB}"/>
                <c:ext xmlns:c16="http://schemas.microsoft.com/office/drawing/2014/chart" uri="{C3380CC4-5D6E-409C-BE32-E72D297353CC}">
                  <c16:uniqueId val="{00000017-17F6-4DAB-931B-A270B9870659}"/>
                </c:ext>
              </c:extLst>
            </c:dLbl>
            <c:dLbl>
              <c:idx val="21"/>
              <c:delete val="1"/>
              <c:extLst>
                <c:ext xmlns:c15="http://schemas.microsoft.com/office/drawing/2012/chart" uri="{CE6537A1-D6FC-4f65-9D91-7224C49458BB}"/>
                <c:ext xmlns:c16="http://schemas.microsoft.com/office/drawing/2014/chart" uri="{C3380CC4-5D6E-409C-BE32-E72D297353CC}">
                  <c16:uniqueId val="{00000018-17F6-4DAB-931B-A270B9870659}"/>
                </c:ext>
              </c:extLst>
            </c:dLbl>
            <c:dLbl>
              <c:idx val="22"/>
              <c:delete val="1"/>
              <c:extLst>
                <c:ext xmlns:c15="http://schemas.microsoft.com/office/drawing/2012/chart" uri="{CE6537A1-D6FC-4f65-9D91-7224C49458BB}"/>
                <c:ext xmlns:c16="http://schemas.microsoft.com/office/drawing/2014/chart" uri="{C3380CC4-5D6E-409C-BE32-E72D297353CC}">
                  <c16:uniqueId val="{00000019-17F6-4DAB-931B-A270B9870659}"/>
                </c:ext>
              </c:extLst>
            </c:dLbl>
            <c:dLbl>
              <c:idx val="23"/>
              <c:delete val="1"/>
              <c:extLst>
                <c:ext xmlns:c15="http://schemas.microsoft.com/office/drawing/2012/chart" uri="{CE6537A1-D6FC-4f65-9D91-7224C49458BB}"/>
                <c:ext xmlns:c16="http://schemas.microsoft.com/office/drawing/2014/chart" uri="{C3380CC4-5D6E-409C-BE32-E72D297353CC}">
                  <c16:uniqueId val="{0000001A-17F6-4DAB-931B-A270B9870659}"/>
                </c:ext>
              </c:extLst>
            </c:dLbl>
            <c:dLbl>
              <c:idx val="24"/>
              <c:delete val="1"/>
              <c:extLst>
                <c:ext xmlns:c15="http://schemas.microsoft.com/office/drawing/2012/chart" uri="{CE6537A1-D6FC-4f65-9D91-7224C49458BB}"/>
                <c:ext xmlns:c16="http://schemas.microsoft.com/office/drawing/2014/chart" uri="{C3380CC4-5D6E-409C-BE32-E72D297353CC}">
                  <c16:uniqueId val="{0000001B-17F6-4DAB-931B-A270B987065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7F6-4DAB-931B-A270B987065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Remscheid, Stadt (05120)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69" t="s">
        <v>226</v>
      </c>
      <c r="B3" s="569"/>
      <c r="C3" s="569"/>
      <c r="D3" s="569"/>
      <c r="E3" s="569"/>
      <c r="F3" s="569"/>
      <c r="G3" s="569"/>
      <c r="H3" s="569"/>
      <c r="I3" s="569"/>
      <c r="J3" s="569"/>
      <c r="K3" s="569"/>
    </row>
    <row r="4" spans="1:255" s="94" customFormat="1" ht="12" customHeight="1" x14ac:dyDescent="0.2">
      <c r="A4" s="570" t="s">
        <v>92</v>
      </c>
      <c r="B4" s="570"/>
      <c r="C4" s="570"/>
      <c r="D4" s="570"/>
      <c r="E4" s="570"/>
      <c r="F4" s="570"/>
      <c r="G4" s="570"/>
      <c r="H4" s="570"/>
      <c r="I4" s="570"/>
      <c r="J4" s="570"/>
      <c r="K4" s="570"/>
    </row>
    <row r="5" spans="1:255" s="94" customFormat="1" ht="12" customHeight="1" x14ac:dyDescent="0.2">
      <c r="A5" s="571" t="s">
        <v>57</v>
      </c>
      <c r="B5" s="571"/>
      <c r="C5" s="571"/>
      <c r="D5" s="571"/>
      <c r="E5" s="571"/>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6" t="s">
        <v>227</v>
      </c>
      <c r="B7" s="575"/>
      <c r="C7" s="575"/>
      <c r="D7" s="580" t="s">
        <v>94</v>
      </c>
      <c r="E7" s="583" t="s">
        <v>179</v>
      </c>
      <c r="F7" s="584"/>
      <c r="G7" s="584"/>
      <c r="H7" s="584"/>
      <c r="I7" s="585"/>
      <c r="J7" s="586" t="s">
        <v>180</v>
      </c>
      <c r="K7" s="587"/>
      <c r="L7" s="96"/>
      <c r="M7" s="96"/>
      <c r="N7" s="96"/>
    </row>
    <row r="8" spans="1:255" ht="21.75" customHeight="1" x14ac:dyDescent="0.2">
      <c r="A8" s="576"/>
      <c r="B8" s="577"/>
      <c r="C8" s="577"/>
      <c r="D8" s="581"/>
      <c r="E8" s="590" t="s">
        <v>97</v>
      </c>
      <c r="F8" s="590" t="s">
        <v>98</v>
      </c>
      <c r="G8" s="590" t="s">
        <v>99</v>
      </c>
      <c r="H8" s="590" t="s">
        <v>100</v>
      </c>
      <c r="I8" s="590" t="s">
        <v>101</v>
      </c>
      <c r="J8" s="588"/>
      <c r="K8" s="589"/>
    </row>
    <row r="9" spans="1:255" ht="12" customHeight="1" x14ac:dyDescent="0.2">
      <c r="A9" s="576"/>
      <c r="B9" s="577"/>
      <c r="C9" s="577"/>
      <c r="D9" s="581"/>
      <c r="E9" s="591"/>
      <c r="F9" s="591"/>
      <c r="G9" s="591"/>
      <c r="H9" s="591"/>
      <c r="I9" s="591"/>
      <c r="J9" s="98" t="s">
        <v>102</v>
      </c>
      <c r="K9" s="99" t="s">
        <v>103</v>
      </c>
    </row>
    <row r="10" spans="1:255" ht="12" customHeight="1" x14ac:dyDescent="0.2">
      <c r="A10" s="578"/>
      <c r="B10" s="579"/>
      <c r="C10" s="579"/>
      <c r="D10" s="582"/>
      <c r="E10" s="100">
        <v>1</v>
      </c>
      <c r="F10" s="100">
        <v>2</v>
      </c>
      <c r="G10" s="100">
        <v>3</v>
      </c>
      <c r="H10" s="100">
        <v>4</v>
      </c>
      <c r="I10" s="100">
        <v>5</v>
      </c>
      <c r="J10" s="100">
        <v>6</v>
      </c>
      <c r="K10" s="100">
        <v>7</v>
      </c>
    </row>
    <row r="11" spans="1:255" ht="12" customHeight="1" x14ac:dyDescent="0.2">
      <c r="A11" s="297" t="s">
        <v>104</v>
      </c>
      <c r="B11" s="298"/>
      <c r="C11" s="299"/>
      <c r="D11" s="262">
        <v>100</v>
      </c>
      <c r="E11" s="237">
        <v>46516</v>
      </c>
      <c r="F11" s="238">
        <v>46516</v>
      </c>
      <c r="G11" s="238">
        <v>46693</v>
      </c>
      <c r="H11" s="238">
        <v>46033</v>
      </c>
      <c r="I11" s="265">
        <v>46453</v>
      </c>
      <c r="J11" s="263">
        <v>63</v>
      </c>
      <c r="K11" s="266">
        <v>0.13562095020773685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18.290480694814686</v>
      </c>
      <c r="E13" s="115">
        <v>8508</v>
      </c>
      <c r="F13" s="114">
        <v>8369</v>
      </c>
      <c r="G13" s="114">
        <v>8448</v>
      </c>
      <c r="H13" s="114">
        <v>8427</v>
      </c>
      <c r="I13" s="140">
        <v>8727</v>
      </c>
      <c r="J13" s="115">
        <v>-219</v>
      </c>
      <c r="K13" s="116">
        <v>-2.5094534204193879</v>
      </c>
    </row>
    <row r="14" spans="1:255" ht="14.1" customHeight="1" x14ac:dyDescent="0.2">
      <c r="A14" s="306" t="s">
        <v>230</v>
      </c>
      <c r="B14" s="307"/>
      <c r="C14" s="308"/>
      <c r="D14" s="113">
        <v>57.958551896121762</v>
      </c>
      <c r="E14" s="115">
        <v>26960</v>
      </c>
      <c r="F14" s="114">
        <v>27108</v>
      </c>
      <c r="G14" s="114">
        <v>27272</v>
      </c>
      <c r="H14" s="114">
        <v>26802</v>
      </c>
      <c r="I14" s="140">
        <v>26934</v>
      </c>
      <c r="J14" s="115">
        <v>26</v>
      </c>
      <c r="K14" s="116">
        <v>9.6532264052869979E-2</v>
      </c>
    </row>
    <row r="15" spans="1:255" ht="14.1" customHeight="1" x14ac:dyDescent="0.2">
      <c r="A15" s="306" t="s">
        <v>231</v>
      </c>
      <c r="B15" s="307"/>
      <c r="C15" s="308"/>
      <c r="D15" s="113">
        <v>11.471321695760599</v>
      </c>
      <c r="E15" s="115">
        <v>5336</v>
      </c>
      <c r="F15" s="114">
        <v>5341</v>
      </c>
      <c r="G15" s="114">
        <v>5308</v>
      </c>
      <c r="H15" s="114">
        <v>5242</v>
      </c>
      <c r="I15" s="140">
        <v>5256</v>
      </c>
      <c r="J15" s="115">
        <v>80</v>
      </c>
      <c r="K15" s="116">
        <v>1.5220700152207001</v>
      </c>
    </row>
    <row r="16" spans="1:255" ht="14.1" customHeight="1" x14ac:dyDescent="0.2">
      <c r="A16" s="306" t="s">
        <v>232</v>
      </c>
      <c r="B16" s="307"/>
      <c r="C16" s="308"/>
      <c r="D16" s="113">
        <v>11.138103018316277</v>
      </c>
      <c r="E16" s="115">
        <v>5181</v>
      </c>
      <c r="F16" s="114">
        <v>5161</v>
      </c>
      <c r="G16" s="114">
        <v>5136</v>
      </c>
      <c r="H16" s="114">
        <v>5043</v>
      </c>
      <c r="I16" s="140">
        <v>5019</v>
      </c>
      <c r="J16" s="115">
        <v>162</v>
      </c>
      <c r="K16" s="116">
        <v>3.2277346084877467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0.13973686473471494</v>
      </c>
      <c r="E18" s="115">
        <v>65</v>
      </c>
      <c r="F18" s="114">
        <v>68</v>
      </c>
      <c r="G18" s="114">
        <v>68</v>
      </c>
      <c r="H18" s="114">
        <v>63</v>
      </c>
      <c r="I18" s="140">
        <v>63</v>
      </c>
      <c r="J18" s="115">
        <v>2</v>
      </c>
      <c r="K18" s="116">
        <v>3.1746031746031744</v>
      </c>
    </row>
    <row r="19" spans="1:255" ht="14.1" customHeight="1" x14ac:dyDescent="0.2">
      <c r="A19" s="306" t="s">
        <v>235</v>
      </c>
      <c r="B19" s="307" t="s">
        <v>236</v>
      </c>
      <c r="C19" s="308"/>
      <c r="D19" s="113">
        <v>3.8696362541921062E-2</v>
      </c>
      <c r="E19" s="115">
        <v>18</v>
      </c>
      <c r="F19" s="114">
        <v>19</v>
      </c>
      <c r="G19" s="114">
        <v>19</v>
      </c>
      <c r="H19" s="114">
        <v>18</v>
      </c>
      <c r="I19" s="140">
        <v>16</v>
      </c>
      <c r="J19" s="115">
        <v>2</v>
      </c>
      <c r="K19" s="116">
        <v>12.5</v>
      </c>
    </row>
    <row r="20" spans="1:255" ht="14.1" customHeight="1" x14ac:dyDescent="0.2">
      <c r="A20" s="306">
        <v>12</v>
      </c>
      <c r="B20" s="307" t="s">
        <v>237</v>
      </c>
      <c r="C20" s="308"/>
      <c r="D20" s="113">
        <v>0.57614584229082466</v>
      </c>
      <c r="E20" s="115">
        <v>268</v>
      </c>
      <c r="F20" s="114">
        <v>266</v>
      </c>
      <c r="G20" s="114">
        <v>281</v>
      </c>
      <c r="H20" s="114">
        <v>272</v>
      </c>
      <c r="I20" s="140">
        <v>268</v>
      </c>
      <c r="J20" s="115">
        <v>0</v>
      </c>
      <c r="K20" s="116">
        <v>0</v>
      </c>
    </row>
    <row r="21" spans="1:255" ht="14.1" customHeight="1" x14ac:dyDescent="0.2">
      <c r="A21" s="306">
        <v>21</v>
      </c>
      <c r="B21" s="307" t="s">
        <v>238</v>
      </c>
      <c r="C21" s="308"/>
      <c r="D21" s="113">
        <v>0.14618625849170178</v>
      </c>
      <c r="E21" s="115">
        <v>68</v>
      </c>
      <c r="F21" s="114">
        <v>66</v>
      </c>
      <c r="G21" s="114">
        <v>67</v>
      </c>
      <c r="H21" s="114">
        <v>65</v>
      </c>
      <c r="I21" s="140">
        <v>69</v>
      </c>
      <c r="J21" s="115">
        <v>-1</v>
      </c>
      <c r="K21" s="116">
        <v>-1.4492753623188406</v>
      </c>
    </row>
    <row r="22" spans="1:255" ht="14.1" customHeight="1" x14ac:dyDescent="0.2">
      <c r="A22" s="306">
        <v>22</v>
      </c>
      <c r="B22" s="307" t="s">
        <v>239</v>
      </c>
      <c r="C22" s="308"/>
      <c r="D22" s="113">
        <v>1.6424456101126494</v>
      </c>
      <c r="E22" s="115">
        <v>764</v>
      </c>
      <c r="F22" s="114">
        <v>698</v>
      </c>
      <c r="G22" s="114">
        <v>699</v>
      </c>
      <c r="H22" s="114">
        <v>702</v>
      </c>
      <c r="I22" s="140">
        <v>767</v>
      </c>
      <c r="J22" s="115">
        <v>-3</v>
      </c>
      <c r="K22" s="116">
        <v>-0.39113428943937417</v>
      </c>
    </row>
    <row r="23" spans="1:255" ht="14.1" customHeight="1" x14ac:dyDescent="0.2">
      <c r="A23" s="306">
        <v>23</v>
      </c>
      <c r="B23" s="307" t="s">
        <v>240</v>
      </c>
      <c r="C23" s="308"/>
      <c r="D23" s="113">
        <v>0.62559119442772382</v>
      </c>
      <c r="E23" s="115">
        <v>291</v>
      </c>
      <c r="F23" s="114">
        <v>297</v>
      </c>
      <c r="G23" s="114">
        <v>305</v>
      </c>
      <c r="H23" s="114">
        <v>312</v>
      </c>
      <c r="I23" s="140">
        <v>315</v>
      </c>
      <c r="J23" s="115">
        <v>-24</v>
      </c>
      <c r="K23" s="116">
        <v>-7.6190476190476186</v>
      </c>
    </row>
    <row r="24" spans="1:255" ht="14.1" customHeight="1" x14ac:dyDescent="0.2">
      <c r="A24" s="306">
        <v>24</v>
      </c>
      <c r="B24" s="307" t="s">
        <v>241</v>
      </c>
      <c r="C24" s="308"/>
      <c r="D24" s="113">
        <v>11.335884426863874</v>
      </c>
      <c r="E24" s="115">
        <v>5273</v>
      </c>
      <c r="F24" s="114">
        <v>5306</v>
      </c>
      <c r="G24" s="114">
        <v>5376</v>
      </c>
      <c r="H24" s="114">
        <v>5354</v>
      </c>
      <c r="I24" s="140">
        <v>5515</v>
      </c>
      <c r="J24" s="115">
        <v>-242</v>
      </c>
      <c r="K24" s="116">
        <v>-4.3880326382592925</v>
      </c>
    </row>
    <row r="25" spans="1:255" ht="14.1" customHeight="1" x14ac:dyDescent="0.2">
      <c r="A25" s="306">
        <v>25</v>
      </c>
      <c r="B25" s="307" t="s">
        <v>242</v>
      </c>
      <c r="C25" s="308"/>
      <c r="D25" s="113">
        <v>6.8148594032160981</v>
      </c>
      <c r="E25" s="115">
        <v>3170</v>
      </c>
      <c r="F25" s="114">
        <v>3161</v>
      </c>
      <c r="G25" s="114">
        <v>3214</v>
      </c>
      <c r="H25" s="114">
        <v>3144</v>
      </c>
      <c r="I25" s="140">
        <v>3133</v>
      </c>
      <c r="J25" s="115">
        <v>37</v>
      </c>
      <c r="K25" s="116">
        <v>1.1809766996488988</v>
      </c>
    </row>
    <row r="26" spans="1:255" ht="14.1" customHeight="1" x14ac:dyDescent="0.2">
      <c r="A26" s="306">
        <v>26</v>
      </c>
      <c r="B26" s="307" t="s">
        <v>243</v>
      </c>
      <c r="C26" s="308"/>
      <c r="D26" s="113">
        <v>3.2526442514403646</v>
      </c>
      <c r="E26" s="115">
        <v>1513</v>
      </c>
      <c r="F26" s="114">
        <v>1500</v>
      </c>
      <c r="G26" s="114">
        <v>1509</v>
      </c>
      <c r="H26" s="114">
        <v>1490</v>
      </c>
      <c r="I26" s="140">
        <v>1508</v>
      </c>
      <c r="J26" s="115">
        <v>5</v>
      </c>
      <c r="K26" s="116">
        <v>0.33156498673740054</v>
      </c>
    </row>
    <row r="27" spans="1:255" ht="14.1" customHeight="1" x14ac:dyDescent="0.2">
      <c r="A27" s="306">
        <v>27</v>
      </c>
      <c r="B27" s="307" t="s">
        <v>244</v>
      </c>
      <c r="C27" s="308"/>
      <c r="D27" s="113">
        <v>4.3103448275862073</v>
      </c>
      <c r="E27" s="115">
        <v>2005</v>
      </c>
      <c r="F27" s="114">
        <v>1990</v>
      </c>
      <c r="G27" s="114">
        <v>2012</v>
      </c>
      <c r="H27" s="114">
        <v>2011</v>
      </c>
      <c r="I27" s="140">
        <v>2008</v>
      </c>
      <c r="J27" s="115">
        <v>-3</v>
      </c>
      <c r="K27" s="116">
        <v>-0.14940239043824702</v>
      </c>
    </row>
    <row r="28" spans="1:255" ht="14.1" customHeight="1" x14ac:dyDescent="0.2">
      <c r="A28" s="306">
        <v>28</v>
      </c>
      <c r="B28" s="307" t="s">
        <v>245</v>
      </c>
      <c r="C28" s="308"/>
      <c r="D28" s="113">
        <v>0.31602029409235532</v>
      </c>
      <c r="E28" s="115">
        <v>147</v>
      </c>
      <c r="F28" s="114">
        <v>148</v>
      </c>
      <c r="G28" s="114">
        <v>149</v>
      </c>
      <c r="H28" s="114">
        <v>156</v>
      </c>
      <c r="I28" s="140">
        <v>159</v>
      </c>
      <c r="J28" s="115">
        <v>-12</v>
      </c>
      <c r="K28" s="116">
        <v>-7.5471698113207548</v>
      </c>
    </row>
    <row r="29" spans="1:255" ht="14.1" customHeight="1" x14ac:dyDescent="0.2">
      <c r="A29" s="306">
        <v>29</v>
      </c>
      <c r="B29" s="307" t="s">
        <v>246</v>
      </c>
      <c r="C29" s="308"/>
      <c r="D29" s="113">
        <v>2.4937655860349128</v>
      </c>
      <c r="E29" s="115">
        <v>1160</v>
      </c>
      <c r="F29" s="114">
        <v>1147</v>
      </c>
      <c r="G29" s="114">
        <v>1119</v>
      </c>
      <c r="H29" s="114">
        <v>1096</v>
      </c>
      <c r="I29" s="140">
        <v>1111</v>
      </c>
      <c r="J29" s="115">
        <v>49</v>
      </c>
      <c r="K29" s="116">
        <v>4.4104410441044104</v>
      </c>
    </row>
    <row r="30" spans="1:255" ht="14.1" customHeight="1" x14ac:dyDescent="0.2">
      <c r="A30" s="306" t="s">
        <v>247</v>
      </c>
      <c r="B30" s="307" t="s">
        <v>248</v>
      </c>
      <c r="C30" s="308"/>
      <c r="D30" s="113">
        <v>1.4919597557829565</v>
      </c>
      <c r="E30" s="115">
        <v>694</v>
      </c>
      <c r="F30" s="114">
        <v>678</v>
      </c>
      <c r="G30" s="114">
        <v>670</v>
      </c>
      <c r="H30" s="114">
        <v>662</v>
      </c>
      <c r="I30" s="140">
        <v>659</v>
      </c>
      <c r="J30" s="115">
        <v>35</v>
      </c>
      <c r="K30" s="116">
        <v>5.3110773899848258</v>
      </c>
    </row>
    <row r="31" spans="1:255" ht="14.1" customHeight="1" x14ac:dyDescent="0.2">
      <c r="A31" s="306" t="s">
        <v>249</v>
      </c>
      <c r="B31" s="307" t="s">
        <v>250</v>
      </c>
      <c r="C31" s="308"/>
      <c r="D31" s="113" t="s">
        <v>513</v>
      </c>
      <c r="E31" s="115" t="s">
        <v>513</v>
      </c>
      <c r="F31" s="114" t="s">
        <v>513</v>
      </c>
      <c r="G31" s="114" t="s">
        <v>513</v>
      </c>
      <c r="H31" s="114" t="s">
        <v>513</v>
      </c>
      <c r="I31" s="140" t="s">
        <v>513</v>
      </c>
      <c r="J31" s="115" t="s">
        <v>513</v>
      </c>
      <c r="K31" s="116" t="s">
        <v>513</v>
      </c>
    </row>
    <row r="32" spans="1:255" ht="14.1" customHeight="1" x14ac:dyDescent="0.2">
      <c r="A32" s="306">
        <v>31</v>
      </c>
      <c r="B32" s="307" t="s">
        <v>251</v>
      </c>
      <c r="C32" s="308"/>
      <c r="D32" s="113">
        <v>0.39771261501418864</v>
      </c>
      <c r="E32" s="115">
        <v>185</v>
      </c>
      <c r="F32" s="114">
        <v>185</v>
      </c>
      <c r="G32" s="114">
        <v>189</v>
      </c>
      <c r="H32" s="114">
        <v>176</v>
      </c>
      <c r="I32" s="140">
        <v>180</v>
      </c>
      <c r="J32" s="115">
        <v>5</v>
      </c>
      <c r="K32" s="116">
        <v>2.7777777777777777</v>
      </c>
    </row>
    <row r="33" spans="1:11" ht="14.1" customHeight="1" x14ac:dyDescent="0.2">
      <c r="A33" s="306">
        <v>32</v>
      </c>
      <c r="B33" s="307" t="s">
        <v>252</v>
      </c>
      <c r="C33" s="308"/>
      <c r="D33" s="113">
        <v>1.2167856221515179</v>
      </c>
      <c r="E33" s="115">
        <v>566</v>
      </c>
      <c r="F33" s="114">
        <v>569</v>
      </c>
      <c r="G33" s="114">
        <v>568</v>
      </c>
      <c r="H33" s="114">
        <v>553</v>
      </c>
      <c r="I33" s="140">
        <v>521</v>
      </c>
      <c r="J33" s="115">
        <v>45</v>
      </c>
      <c r="K33" s="116">
        <v>8.6372360844529759</v>
      </c>
    </row>
    <row r="34" spans="1:11" ht="14.1" customHeight="1" x14ac:dyDescent="0.2">
      <c r="A34" s="306">
        <v>33</v>
      </c>
      <c r="B34" s="307" t="s">
        <v>253</v>
      </c>
      <c r="C34" s="308"/>
      <c r="D34" s="113">
        <v>1.0963969386877634</v>
      </c>
      <c r="E34" s="115">
        <v>510</v>
      </c>
      <c r="F34" s="114">
        <v>539</v>
      </c>
      <c r="G34" s="114">
        <v>556</v>
      </c>
      <c r="H34" s="114">
        <v>555</v>
      </c>
      <c r="I34" s="140">
        <v>554</v>
      </c>
      <c r="J34" s="115">
        <v>-44</v>
      </c>
      <c r="K34" s="116">
        <v>-7.9422382671480145</v>
      </c>
    </row>
    <row r="35" spans="1:11" ht="14.1" customHeight="1" x14ac:dyDescent="0.2">
      <c r="A35" s="306">
        <v>34</v>
      </c>
      <c r="B35" s="307" t="s">
        <v>254</v>
      </c>
      <c r="C35" s="308"/>
      <c r="D35" s="113">
        <v>1.8595751999312065</v>
      </c>
      <c r="E35" s="115">
        <v>865</v>
      </c>
      <c r="F35" s="114">
        <v>869</v>
      </c>
      <c r="G35" s="114">
        <v>874</v>
      </c>
      <c r="H35" s="114">
        <v>889</v>
      </c>
      <c r="I35" s="140">
        <v>896</v>
      </c>
      <c r="J35" s="115">
        <v>-31</v>
      </c>
      <c r="K35" s="116">
        <v>-3.4598214285714284</v>
      </c>
    </row>
    <row r="36" spans="1:11" ht="14.1" customHeight="1" x14ac:dyDescent="0.2">
      <c r="A36" s="306">
        <v>41</v>
      </c>
      <c r="B36" s="307" t="s">
        <v>255</v>
      </c>
      <c r="C36" s="308"/>
      <c r="D36" s="113">
        <v>0.63848998194169748</v>
      </c>
      <c r="E36" s="115">
        <v>297</v>
      </c>
      <c r="F36" s="114">
        <v>298</v>
      </c>
      <c r="G36" s="114">
        <v>301</v>
      </c>
      <c r="H36" s="114">
        <v>300</v>
      </c>
      <c r="I36" s="140">
        <v>304</v>
      </c>
      <c r="J36" s="115">
        <v>-7</v>
      </c>
      <c r="K36" s="116">
        <v>-2.3026315789473686</v>
      </c>
    </row>
    <row r="37" spans="1:11" ht="14.1" customHeight="1" x14ac:dyDescent="0.2">
      <c r="A37" s="306">
        <v>42</v>
      </c>
      <c r="B37" s="307" t="s">
        <v>256</v>
      </c>
      <c r="C37" s="308"/>
      <c r="D37" s="113">
        <v>0.13758706681571933</v>
      </c>
      <c r="E37" s="115">
        <v>64</v>
      </c>
      <c r="F37" s="114">
        <v>63</v>
      </c>
      <c r="G37" s="114" t="s">
        <v>513</v>
      </c>
      <c r="H37" s="114">
        <v>60</v>
      </c>
      <c r="I37" s="140">
        <v>58</v>
      </c>
      <c r="J37" s="115">
        <v>6</v>
      </c>
      <c r="K37" s="116">
        <v>10.344827586206897</v>
      </c>
    </row>
    <row r="38" spans="1:11" ht="14.1" customHeight="1" x14ac:dyDescent="0.2">
      <c r="A38" s="306">
        <v>43</v>
      </c>
      <c r="B38" s="307" t="s">
        <v>257</v>
      </c>
      <c r="C38" s="308"/>
      <c r="D38" s="113">
        <v>1.5156075328919081</v>
      </c>
      <c r="E38" s="115">
        <v>705</v>
      </c>
      <c r="F38" s="114">
        <v>694</v>
      </c>
      <c r="G38" s="114">
        <v>686</v>
      </c>
      <c r="H38" s="114">
        <v>648</v>
      </c>
      <c r="I38" s="140">
        <v>649</v>
      </c>
      <c r="J38" s="115">
        <v>56</v>
      </c>
      <c r="K38" s="116">
        <v>8.6286594761171038</v>
      </c>
    </row>
    <row r="39" spans="1:11" ht="14.1" customHeight="1" x14ac:dyDescent="0.2">
      <c r="A39" s="306">
        <v>51</v>
      </c>
      <c r="B39" s="307" t="s">
        <v>258</v>
      </c>
      <c r="C39" s="308"/>
      <c r="D39" s="113">
        <v>6.2193653796543122</v>
      </c>
      <c r="E39" s="115">
        <v>2893</v>
      </c>
      <c r="F39" s="114">
        <v>2831</v>
      </c>
      <c r="G39" s="114">
        <v>2905</v>
      </c>
      <c r="H39" s="114">
        <v>2875</v>
      </c>
      <c r="I39" s="140">
        <v>3037</v>
      </c>
      <c r="J39" s="115">
        <v>-144</v>
      </c>
      <c r="K39" s="116">
        <v>-4.7415212380638785</v>
      </c>
    </row>
    <row r="40" spans="1:11" ht="14.1" customHeight="1" x14ac:dyDescent="0.2">
      <c r="A40" s="306" t="s">
        <v>259</v>
      </c>
      <c r="B40" s="307" t="s">
        <v>260</v>
      </c>
      <c r="C40" s="308"/>
      <c r="D40" s="113">
        <v>5.5099320663857601</v>
      </c>
      <c r="E40" s="115">
        <v>2563</v>
      </c>
      <c r="F40" s="114">
        <v>2495</v>
      </c>
      <c r="G40" s="114">
        <v>2574</v>
      </c>
      <c r="H40" s="114">
        <v>2550</v>
      </c>
      <c r="I40" s="140">
        <v>2711</v>
      </c>
      <c r="J40" s="115">
        <v>-148</v>
      </c>
      <c r="K40" s="116">
        <v>-5.4592401327923277</v>
      </c>
    </row>
    <row r="41" spans="1:11" ht="14.1" customHeight="1" x14ac:dyDescent="0.2">
      <c r="A41" s="306"/>
      <c r="B41" s="307" t="s">
        <v>261</v>
      </c>
      <c r="C41" s="308"/>
      <c r="D41" s="113">
        <v>5.1573652076704786</v>
      </c>
      <c r="E41" s="115">
        <v>2399</v>
      </c>
      <c r="F41" s="114">
        <v>2323</v>
      </c>
      <c r="G41" s="114">
        <v>2402</v>
      </c>
      <c r="H41" s="114">
        <v>2393</v>
      </c>
      <c r="I41" s="140">
        <v>2553</v>
      </c>
      <c r="J41" s="115">
        <v>-154</v>
      </c>
      <c r="K41" s="116">
        <v>-6.0321190755973362</v>
      </c>
    </row>
    <row r="42" spans="1:11" ht="14.1" customHeight="1" x14ac:dyDescent="0.2">
      <c r="A42" s="306">
        <v>52</v>
      </c>
      <c r="B42" s="307" t="s">
        <v>262</v>
      </c>
      <c r="C42" s="308"/>
      <c r="D42" s="113">
        <v>2.407773669275088</v>
      </c>
      <c r="E42" s="115">
        <v>1120</v>
      </c>
      <c r="F42" s="114">
        <v>1114</v>
      </c>
      <c r="G42" s="114">
        <v>1119</v>
      </c>
      <c r="H42" s="114">
        <v>1121</v>
      </c>
      <c r="I42" s="140">
        <v>1108</v>
      </c>
      <c r="J42" s="115">
        <v>12</v>
      </c>
      <c r="K42" s="116">
        <v>1.0830324909747293</v>
      </c>
    </row>
    <row r="43" spans="1:11" ht="14.1" customHeight="1" x14ac:dyDescent="0.2">
      <c r="A43" s="306" t="s">
        <v>263</v>
      </c>
      <c r="B43" s="307" t="s">
        <v>264</v>
      </c>
      <c r="C43" s="308"/>
      <c r="D43" s="113">
        <v>2.2314902399174477</v>
      </c>
      <c r="E43" s="115">
        <v>1038</v>
      </c>
      <c r="F43" s="114">
        <v>1032</v>
      </c>
      <c r="G43" s="114">
        <v>1034</v>
      </c>
      <c r="H43" s="114">
        <v>1038</v>
      </c>
      <c r="I43" s="140">
        <v>1029</v>
      </c>
      <c r="J43" s="115">
        <v>9</v>
      </c>
      <c r="K43" s="116">
        <v>0.87463556851311952</v>
      </c>
    </row>
    <row r="44" spans="1:11" ht="14.1" customHeight="1" x14ac:dyDescent="0.2">
      <c r="A44" s="306">
        <v>53</v>
      </c>
      <c r="B44" s="307" t="s">
        <v>265</v>
      </c>
      <c r="C44" s="308"/>
      <c r="D44" s="113">
        <v>1.7133889414395047</v>
      </c>
      <c r="E44" s="115">
        <v>797</v>
      </c>
      <c r="F44" s="114">
        <v>814</v>
      </c>
      <c r="G44" s="114">
        <v>822</v>
      </c>
      <c r="H44" s="114">
        <v>804</v>
      </c>
      <c r="I44" s="140">
        <v>787</v>
      </c>
      <c r="J44" s="115">
        <v>10</v>
      </c>
      <c r="K44" s="116">
        <v>1.2706480304955527</v>
      </c>
    </row>
    <row r="45" spans="1:11" ht="14.1" customHeight="1" x14ac:dyDescent="0.2">
      <c r="A45" s="306" t="s">
        <v>266</v>
      </c>
      <c r="B45" s="307" t="s">
        <v>267</v>
      </c>
      <c r="C45" s="308"/>
      <c r="D45" s="113">
        <v>1.6359962163556625</v>
      </c>
      <c r="E45" s="115">
        <v>761</v>
      </c>
      <c r="F45" s="114">
        <v>784</v>
      </c>
      <c r="G45" s="114">
        <v>799</v>
      </c>
      <c r="H45" s="114">
        <v>772</v>
      </c>
      <c r="I45" s="140">
        <v>760</v>
      </c>
      <c r="J45" s="115">
        <v>1</v>
      </c>
      <c r="K45" s="116">
        <v>0.13157894736842105</v>
      </c>
    </row>
    <row r="46" spans="1:11" ht="14.1" customHeight="1" x14ac:dyDescent="0.2">
      <c r="A46" s="306">
        <v>54</v>
      </c>
      <c r="B46" s="307" t="s">
        <v>268</v>
      </c>
      <c r="C46" s="308"/>
      <c r="D46" s="113">
        <v>3.5385673746667812</v>
      </c>
      <c r="E46" s="115">
        <v>1646</v>
      </c>
      <c r="F46" s="114">
        <v>1676</v>
      </c>
      <c r="G46" s="114">
        <v>1640</v>
      </c>
      <c r="H46" s="114">
        <v>1628</v>
      </c>
      <c r="I46" s="140">
        <v>1654</v>
      </c>
      <c r="J46" s="115">
        <v>-8</v>
      </c>
      <c r="K46" s="116">
        <v>-0.4836759371221282</v>
      </c>
    </row>
    <row r="47" spans="1:11" ht="14.1" customHeight="1" x14ac:dyDescent="0.2">
      <c r="A47" s="306">
        <v>61</v>
      </c>
      <c r="B47" s="307" t="s">
        <v>269</v>
      </c>
      <c r="C47" s="308"/>
      <c r="D47" s="113">
        <v>3.9642273626279132</v>
      </c>
      <c r="E47" s="115">
        <v>1844</v>
      </c>
      <c r="F47" s="114">
        <v>1857</v>
      </c>
      <c r="G47" s="114">
        <v>1868</v>
      </c>
      <c r="H47" s="114">
        <v>1815</v>
      </c>
      <c r="I47" s="140">
        <v>1812</v>
      </c>
      <c r="J47" s="115">
        <v>32</v>
      </c>
      <c r="K47" s="116">
        <v>1.7660044150110374</v>
      </c>
    </row>
    <row r="48" spans="1:11" ht="14.1" customHeight="1" x14ac:dyDescent="0.2">
      <c r="A48" s="306">
        <v>62</v>
      </c>
      <c r="B48" s="307" t="s">
        <v>270</v>
      </c>
      <c r="C48" s="308"/>
      <c r="D48" s="113">
        <v>5.8560495313440537</v>
      </c>
      <c r="E48" s="115">
        <v>2724</v>
      </c>
      <c r="F48" s="114">
        <v>2736</v>
      </c>
      <c r="G48" s="114">
        <v>2748</v>
      </c>
      <c r="H48" s="114">
        <v>2677</v>
      </c>
      <c r="I48" s="140">
        <v>2684</v>
      </c>
      <c r="J48" s="115">
        <v>40</v>
      </c>
      <c r="K48" s="116">
        <v>1.4903129657228018</v>
      </c>
    </row>
    <row r="49" spans="1:11" ht="14.1" customHeight="1" x14ac:dyDescent="0.2">
      <c r="A49" s="306">
        <v>63</v>
      </c>
      <c r="B49" s="307" t="s">
        <v>271</v>
      </c>
      <c r="C49" s="308"/>
      <c r="D49" s="113">
        <v>1.2124860263135264</v>
      </c>
      <c r="E49" s="115">
        <v>564</v>
      </c>
      <c r="F49" s="114">
        <v>572</v>
      </c>
      <c r="G49" s="114">
        <v>578</v>
      </c>
      <c r="H49" s="114">
        <v>559</v>
      </c>
      <c r="I49" s="140">
        <v>547</v>
      </c>
      <c r="J49" s="115">
        <v>17</v>
      </c>
      <c r="K49" s="116">
        <v>3.1078610603290677</v>
      </c>
    </row>
    <row r="50" spans="1:11" ht="14.1" customHeight="1" x14ac:dyDescent="0.2">
      <c r="A50" s="306" t="s">
        <v>272</v>
      </c>
      <c r="B50" s="307" t="s">
        <v>273</v>
      </c>
      <c r="C50" s="308"/>
      <c r="D50" s="113">
        <v>0.18488262103362285</v>
      </c>
      <c r="E50" s="115">
        <v>86</v>
      </c>
      <c r="F50" s="114">
        <v>88</v>
      </c>
      <c r="G50" s="114">
        <v>79</v>
      </c>
      <c r="H50" s="114">
        <v>70</v>
      </c>
      <c r="I50" s="140">
        <v>73</v>
      </c>
      <c r="J50" s="115">
        <v>13</v>
      </c>
      <c r="K50" s="116">
        <v>17.80821917808219</v>
      </c>
    </row>
    <row r="51" spans="1:11" ht="14.1" customHeight="1" x14ac:dyDescent="0.2">
      <c r="A51" s="306" t="s">
        <v>274</v>
      </c>
      <c r="B51" s="307" t="s">
        <v>275</v>
      </c>
      <c r="C51" s="308"/>
      <c r="D51" s="113">
        <v>0.78682603835239484</v>
      </c>
      <c r="E51" s="115">
        <v>366</v>
      </c>
      <c r="F51" s="114">
        <v>377</v>
      </c>
      <c r="G51" s="114">
        <v>385</v>
      </c>
      <c r="H51" s="114">
        <v>381</v>
      </c>
      <c r="I51" s="140">
        <v>361</v>
      </c>
      <c r="J51" s="115">
        <v>5</v>
      </c>
      <c r="K51" s="116">
        <v>1.3850415512465375</v>
      </c>
    </row>
    <row r="52" spans="1:11" ht="14.1" customHeight="1" x14ac:dyDescent="0.2">
      <c r="A52" s="306">
        <v>71</v>
      </c>
      <c r="B52" s="307" t="s">
        <v>276</v>
      </c>
      <c r="C52" s="308"/>
      <c r="D52" s="113">
        <v>10.437268896723708</v>
      </c>
      <c r="E52" s="115">
        <v>4855</v>
      </c>
      <c r="F52" s="114">
        <v>4925</v>
      </c>
      <c r="G52" s="114">
        <v>4994</v>
      </c>
      <c r="H52" s="114">
        <v>4924</v>
      </c>
      <c r="I52" s="140">
        <v>4974</v>
      </c>
      <c r="J52" s="115">
        <v>-119</v>
      </c>
      <c r="K52" s="116">
        <v>-2.3924406915963008</v>
      </c>
    </row>
    <row r="53" spans="1:11" ht="14.1" customHeight="1" x14ac:dyDescent="0.2">
      <c r="A53" s="306" t="s">
        <v>277</v>
      </c>
      <c r="B53" s="307" t="s">
        <v>278</v>
      </c>
      <c r="C53" s="308"/>
      <c r="D53" s="113">
        <v>4.7145068363573825</v>
      </c>
      <c r="E53" s="115">
        <v>2193</v>
      </c>
      <c r="F53" s="114">
        <v>2226</v>
      </c>
      <c r="G53" s="114">
        <v>2239</v>
      </c>
      <c r="H53" s="114">
        <v>2215</v>
      </c>
      <c r="I53" s="140">
        <v>2236</v>
      </c>
      <c r="J53" s="115">
        <v>-43</v>
      </c>
      <c r="K53" s="116">
        <v>-1.9230769230769231</v>
      </c>
    </row>
    <row r="54" spans="1:11" ht="14.1" customHeight="1" x14ac:dyDescent="0.2">
      <c r="A54" s="306" t="s">
        <v>279</v>
      </c>
      <c r="B54" s="307" t="s">
        <v>280</v>
      </c>
      <c r="C54" s="308"/>
      <c r="D54" s="113">
        <v>4.5489723965947197</v>
      </c>
      <c r="E54" s="115">
        <v>2116</v>
      </c>
      <c r="F54" s="114">
        <v>2141</v>
      </c>
      <c r="G54" s="114">
        <v>2192</v>
      </c>
      <c r="H54" s="114">
        <v>2162</v>
      </c>
      <c r="I54" s="140">
        <v>2188</v>
      </c>
      <c r="J54" s="115">
        <v>-72</v>
      </c>
      <c r="K54" s="116">
        <v>-3.290676416819013</v>
      </c>
    </row>
    <row r="55" spans="1:11" ht="14.1" customHeight="1" x14ac:dyDescent="0.2">
      <c r="A55" s="306">
        <v>72</v>
      </c>
      <c r="B55" s="307" t="s">
        <v>281</v>
      </c>
      <c r="C55" s="308"/>
      <c r="D55" s="113">
        <v>3.5837131309656893</v>
      </c>
      <c r="E55" s="115">
        <v>1667</v>
      </c>
      <c r="F55" s="114">
        <v>1685</v>
      </c>
      <c r="G55" s="114">
        <v>1699</v>
      </c>
      <c r="H55" s="114">
        <v>1675</v>
      </c>
      <c r="I55" s="140">
        <v>1690</v>
      </c>
      <c r="J55" s="115">
        <v>-23</v>
      </c>
      <c r="K55" s="116">
        <v>-1.3609467455621302</v>
      </c>
    </row>
    <row r="56" spans="1:11" ht="14.1" customHeight="1" x14ac:dyDescent="0.2">
      <c r="A56" s="306" t="s">
        <v>282</v>
      </c>
      <c r="B56" s="307" t="s">
        <v>283</v>
      </c>
      <c r="C56" s="308"/>
      <c r="D56" s="113">
        <v>1.483360564106974</v>
      </c>
      <c r="E56" s="115">
        <v>690</v>
      </c>
      <c r="F56" s="114">
        <v>707</v>
      </c>
      <c r="G56" s="114">
        <v>723</v>
      </c>
      <c r="H56" s="114">
        <v>702</v>
      </c>
      <c r="I56" s="140">
        <v>713</v>
      </c>
      <c r="J56" s="115">
        <v>-23</v>
      </c>
      <c r="K56" s="116">
        <v>-3.225806451612903</v>
      </c>
    </row>
    <row r="57" spans="1:11" ht="14.1" customHeight="1" x14ac:dyDescent="0.2">
      <c r="A57" s="306" t="s">
        <v>284</v>
      </c>
      <c r="B57" s="307" t="s">
        <v>285</v>
      </c>
      <c r="C57" s="308"/>
      <c r="D57" s="113">
        <v>1.5715022787857942</v>
      </c>
      <c r="E57" s="115">
        <v>731</v>
      </c>
      <c r="F57" s="114">
        <v>727</v>
      </c>
      <c r="G57" s="114">
        <v>723</v>
      </c>
      <c r="H57" s="114">
        <v>726</v>
      </c>
      <c r="I57" s="140">
        <v>725</v>
      </c>
      <c r="J57" s="115">
        <v>6</v>
      </c>
      <c r="K57" s="116">
        <v>0.82758620689655171</v>
      </c>
    </row>
    <row r="58" spans="1:11" ht="14.1" customHeight="1" x14ac:dyDescent="0.2">
      <c r="A58" s="306">
        <v>73</v>
      </c>
      <c r="B58" s="307" t="s">
        <v>286</v>
      </c>
      <c r="C58" s="308"/>
      <c r="D58" s="113">
        <v>2.0745549918307677</v>
      </c>
      <c r="E58" s="115">
        <v>965</v>
      </c>
      <c r="F58" s="114">
        <v>960</v>
      </c>
      <c r="G58" s="114">
        <v>965</v>
      </c>
      <c r="H58" s="114">
        <v>935</v>
      </c>
      <c r="I58" s="140">
        <v>920</v>
      </c>
      <c r="J58" s="115">
        <v>45</v>
      </c>
      <c r="K58" s="116">
        <v>4.8913043478260869</v>
      </c>
    </row>
    <row r="59" spans="1:11" ht="14.1" customHeight="1" x14ac:dyDescent="0.2">
      <c r="A59" s="306" t="s">
        <v>287</v>
      </c>
      <c r="B59" s="307" t="s">
        <v>288</v>
      </c>
      <c r="C59" s="308"/>
      <c r="D59" s="113">
        <v>1.5435549058388511</v>
      </c>
      <c r="E59" s="115">
        <v>718</v>
      </c>
      <c r="F59" s="114">
        <v>718</v>
      </c>
      <c r="G59" s="114">
        <v>717</v>
      </c>
      <c r="H59" s="114">
        <v>693</v>
      </c>
      <c r="I59" s="140">
        <v>686</v>
      </c>
      <c r="J59" s="115">
        <v>32</v>
      </c>
      <c r="K59" s="116">
        <v>4.6647230320699711</v>
      </c>
    </row>
    <row r="60" spans="1:11" ht="14.1" customHeight="1" x14ac:dyDescent="0.2">
      <c r="A60" s="306">
        <v>81</v>
      </c>
      <c r="B60" s="307" t="s">
        <v>289</v>
      </c>
      <c r="C60" s="308"/>
      <c r="D60" s="113">
        <v>8.579843494711497</v>
      </c>
      <c r="E60" s="115">
        <v>3991</v>
      </c>
      <c r="F60" s="114">
        <v>3944</v>
      </c>
      <c r="G60" s="114">
        <v>3895</v>
      </c>
      <c r="H60" s="114">
        <v>3859</v>
      </c>
      <c r="I60" s="140">
        <v>3858</v>
      </c>
      <c r="J60" s="115">
        <v>133</v>
      </c>
      <c r="K60" s="116">
        <v>3.4473820632452048</v>
      </c>
    </row>
    <row r="61" spans="1:11" ht="14.1" customHeight="1" x14ac:dyDescent="0.2">
      <c r="A61" s="306" t="s">
        <v>290</v>
      </c>
      <c r="B61" s="307" t="s">
        <v>291</v>
      </c>
      <c r="C61" s="308"/>
      <c r="D61" s="113">
        <v>1.9283687333390662</v>
      </c>
      <c r="E61" s="115">
        <v>897</v>
      </c>
      <c r="F61" s="114">
        <v>885</v>
      </c>
      <c r="G61" s="114">
        <v>899</v>
      </c>
      <c r="H61" s="114">
        <v>853</v>
      </c>
      <c r="I61" s="140">
        <v>867</v>
      </c>
      <c r="J61" s="115">
        <v>30</v>
      </c>
      <c r="K61" s="116">
        <v>3.4602076124567476</v>
      </c>
    </row>
    <row r="62" spans="1:11" ht="14.1" customHeight="1" x14ac:dyDescent="0.2">
      <c r="A62" s="306" t="s">
        <v>292</v>
      </c>
      <c r="B62" s="307" t="s">
        <v>293</v>
      </c>
      <c r="C62" s="308"/>
      <c r="D62" s="113">
        <v>4.2802476567202685</v>
      </c>
      <c r="E62" s="115">
        <v>1991</v>
      </c>
      <c r="F62" s="114">
        <v>1966</v>
      </c>
      <c r="G62" s="114">
        <v>1966</v>
      </c>
      <c r="H62" s="114">
        <v>1977</v>
      </c>
      <c r="I62" s="140">
        <v>1961</v>
      </c>
      <c r="J62" s="115">
        <v>30</v>
      </c>
      <c r="K62" s="116">
        <v>1.5298317185109638</v>
      </c>
    </row>
    <row r="63" spans="1:11" ht="14.1" customHeight="1" x14ac:dyDescent="0.2">
      <c r="A63" s="306"/>
      <c r="B63" s="307" t="s">
        <v>294</v>
      </c>
      <c r="C63" s="308"/>
      <c r="D63" s="113">
        <v>4.0588184710637201</v>
      </c>
      <c r="E63" s="115">
        <v>1888</v>
      </c>
      <c r="F63" s="114">
        <v>1866</v>
      </c>
      <c r="G63" s="114">
        <v>1862</v>
      </c>
      <c r="H63" s="114">
        <v>1879</v>
      </c>
      <c r="I63" s="140">
        <v>1868</v>
      </c>
      <c r="J63" s="115">
        <v>20</v>
      </c>
      <c r="K63" s="116">
        <v>1.0706638115631693</v>
      </c>
    </row>
    <row r="64" spans="1:11" ht="14.1" customHeight="1" x14ac:dyDescent="0.2">
      <c r="A64" s="306" t="s">
        <v>295</v>
      </c>
      <c r="B64" s="307" t="s">
        <v>296</v>
      </c>
      <c r="C64" s="308"/>
      <c r="D64" s="113">
        <v>0.82767219881331155</v>
      </c>
      <c r="E64" s="115">
        <v>385</v>
      </c>
      <c r="F64" s="114">
        <v>380</v>
      </c>
      <c r="G64" s="114">
        <v>369</v>
      </c>
      <c r="H64" s="114">
        <v>379</v>
      </c>
      <c r="I64" s="140">
        <v>376</v>
      </c>
      <c r="J64" s="115">
        <v>9</v>
      </c>
      <c r="K64" s="116">
        <v>2.3936170212765959</v>
      </c>
    </row>
    <row r="65" spans="1:11" ht="14.1" customHeight="1" x14ac:dyDescent="0.2">
      <c r="A65" s="306" t="s">
        <v>297</v>
      </c>
      <c r="B65" s="307" t="s">
        <v>298</v>
      </c>
      <c r="C65" s="308"/>
      <c r="D65" s="113">
        <v>0.78252644251440362</v>
      </c>
      <c r="E65" s="115">
        <v>364</v>
      </c>
      <c r="F65" s="114">
        <v>363</v>
      </c>
      <c r="G65" s="114">
        <v>312</v>
      </c>
      <c r="H65" s="114">
        <v>308</v>
      </c>
      <c r="I65" s="140">
        <v>312</v>
      </c>
      <c r="J65" s="115">
        <v>52</v>
      </c>
      <c r="K65" s="116">
        <v>16.666666666666668</v>
      </c>
    </row>
    <row r="66" spans="1:11" ht="14.1" customHeight="1" x14ac:dyDescent="0.2">
      <c r="A66" s="306">
        <v>82</v>
      </c>
      <c r="B66" s="307" t="s">
        <v>299</v>
      </c>
      <c r="C66" s="308"/>
      <c r="D66" s="113">
        <v>2.6635996216355662</v>
      </c>
      <c r="E66" s="115">
        <v>1239</v>
      </c>
      <c r="F66" s="114">
        <v>1235</v>
      </c>
      <c r="G66" s="114">
        <v>1199</v>
      </c>
      <c r="H66" s="114">
        <v>1183</v>
      </c>
      <c r="I66" s="140">
        <v>1184</v>
      </c>
      <c r="J66" s="115">
        <v>55</v>
      </c>
      <c r="K66" s="116">
        <v>4.6452702702702702</v>
      </c>
    </row>
    <row r="67" spans="1:11" ht="14.1" customHeight="1" x14ac:dyDescent="0.2">
      <c r="A67" s="306" t="s">
        <v>300</v>
      </c>
      <c r="B67" s="307" t="s">
        <v>301</v>
      </c>
      <c r="C67" s="308"/>
      <c r="D67" s="113">
        <v>1.6080488434087197</v>
      </c>
      <c r="E67" s="115">
        <v>748</v>
      </c>
      <c r="F67" s="114">
        <v>738</v>
      </c>
      <c r="G67" s="114">
        <v>709</v>
      </c>
      <c r="H67" s="114">
        <v>713</v>
      </c>
      <c r="I67" s="140">
        <v>697</v>
      </c>
      <c r="J67" s="115">
        <v>51</v>
      </c>
      <c r="K67" s="116">
        <v>7.3170731707317076</v>
      </c>
    </row>
    <row r="68" spans="1:11" ht="14.1" customHeight="1" x14ac:dyDescent="0.2">
      <c r="A68" s="306" t="s">
        <v>302</v>
      </c>
      <c r="B68" s="307" t="s">
        <v>303</v>
      </c>
      <c r="C68" s="308"/>
      <c r="D68" s="113">
        <v>0.40416200877117553</v>
      </c>
      <c r="E68" s="115">
        <v>188</v>
      </c>
      <c r="F68" s="114">
        <v>189</v>
      </c>
      <c r="G68" s="114">
        <v>185</v>
      </c>
      <c r="H68" s="114">
        <v>176</v>
      </c>
      <c r="I68" s="140">
        <v>188</v>
      </c>
      <c r="J68" s="115">
        <v>0</v>
      </c>
      <c r="K68" s="116">
        <v>0</v>
      </c>
    </row>
    <row r="69" spans="1:11" ht="14.1" customHeight="1" x14ac:dyDescent="0.2">
      <c r="A69" s="306">
        <v>83</v>
      </c>
      <c r="B69" s="307" t="s">
        <v>304</v>
      </c>
      <c r="C69" s="308"/>
      <c r="D69" s="113">
        <v>5.3035514661621805</v>
      </c>
      <c r="E69" s="115">
        <v>2467</v>
      </c>
      <c r="F69" s="114">
        <v>2477</v>
      </c>
      <c r="G69" s="114">
        <v>2421</v>
      </c>
      <c r="H69" s="114">
        <v>2352</v>
      </c>
      <c r="I69" s="140">
        <v>2349</v>
      </c>
      <c r="J69" s="115">
        <v>118</v>
      </c>
      <c r="K69" s="116">
        <v>5.0234142188165176</v>
      </c>
    </row>
    <row r="70" spans="1:11" ht="14.1" customHeight="1" x14ac:dyDescent="0.2">
      <c r="A70" s="306" t="s">
        <v>305</v>
      </c>
      <c r="B70" s="307" t="s">
        <v>306</v>
      </c>
      <c r="C70" s="308"/>
      <c r="D70" s="113">
        <v>4.4371829048069484</v>
      </c>
      <c r="E70" s="115">
        <v>2064</v>
      </c>
      <c r="F70" s="114">
        <v>2077</v>
      </c>
      <c r="G70" s="114">
        <v>2023</v>
      </c>
      <c r="H70" s="114">
        <v>1973</v>
      </c>
      <c r="I70" s="140">
        <v>1969</v>
      </c>
      <c r="J70" s="115">
        <v>95</v>
      </c>
      <c r="K70" s="116">
        <v>4.8247841543930932</v>
      </c>
    </row>
    <row r="71" spans="1:11" ht="14.1" customHeight="1" x14ac:dyDescent="0.2">
      <c r="A71" s="306"/>
      <c r="B71" s="307" t="s">
        <v>307</v>
      </c>
      <c r="C71" s="308"/>
      <c r="D71" s="113">
        <v>2.6678992174735576</v>
      </c>
      <c r="E71" s="115">
        <v>1241</v>
      </c>
      <c r="F71" s="114">
        <v>1251</v>
      </c>
      <c r="G71" s="114">
        <v>1220</v>
      </c>
      <c r="H71" s="114">
        <v>1191</v>
      </c>
      <c r="I71" s="140">
        <v>1192</v>
      </c>
      <c r="J71" s="115">
        <v>49</v>
      </c>
      <c r="K71" s="116">
        <v>4.1107382550335574</v>
      </c>
    </row>
    <row r="72" spans="1:11" ht="14.1" customHeight="1" x14ac:dyDescent="0.2">
      <c r="A72" s="306">
        <v>84</v>
      </c>
      <c r="B72" s="307" t="s">
        <v>308</v>
      </c>
      <c r="C72" s="308"/>
      <c r="D72" s="113">
        <v>1.3328747097772808</v>
      </c>
      <c r="E72" s="115">
        <v>620</v>
      </c>
      <c r="F72" s="114">
        <v>619</v>
      </c>
      <c r="G72" s="114">
        <v>615</v>
      </c>
      <c r="H72" s="114">
        <v>612</v>
      </c>
      <c r="I72" s="140">
        <v>614</v>
      </c>
      <c r="J72" s="115">
        <v>6</v>
      </c>
      <c r="K72" s="116">
        <v>0.9771986970684039</v>
      </c>
    </row>
    <row r="73" spans="1:11" ht="14.1" customHeight="1" x14ac:dyDescent="0.2">
      <c r="A73" s="306" t="s">
        <v>309</v>
      </c>
      <c r="B73" s="307" t="s">
        <v>310</v>
      </c>
      <c r="C73" s="308"/>
      <c r="D73" s="113">
        <v>0.67073695072663164</v>
      </c>
      <c r="E73" s="115">
        <v>312</v>
      </c>
      <c r="F73" s="114">
        <v>315</v>
      </c>
      <c r="G73" s="114">
        <v>304</v>
      </c>
      <c r="H73" s="114">
        <v>308</v>
      </c>
      <c r="I73" s="140">
        <v>309</v>
      </c>
      <c r="J73" s="115">
        <v>3</v>
      </c>
      <c r="K73" s="116">
        <v>0.970873786407767</v>
      </c>
    </row>
    <row r="74" spans="1:11" ht="14.1" customHeight="1" x14ac:dyDescent="0.2">
      <c r="A74" s="306" t="s">
        <v>311</v>
      </c>
      <c r="B74" s="307" t="s">
        <v>312</v>
      </c>
      <c r="C74" s="308"/>
      <c r="D74" s="113">
        <v>0.29022271906440794</v>
      </c>
      <c r="E74" s="115">
        <v>135</v>
      </c>
      <c r="F74" s="114">
        <v>132</v>
      </c>
      <c r="G74" s="114">
        <v>134</v>
      </c>
      <c r="H74" s="114">
        <v>135</v>
      </c>
      <c r="I74" s="140">
        <v>141</v>
      </c>
      <c r="J74" s="115">
        <v>-6</v>
      </c>
      <c r="K74" s="116">
        <v>-4.2553191489361701</v>
      </c>
    </row>
    <row r="75" spans="1:11" ht="14.1" customHeight="1" x14ac:dyDescent="0.2">
      <c r="A75" s="306" t="s">
        <v>313</v>
      </c>
      <c r="B75" s="307" t="s">
        <v>314</v>
      </c>
      <c r="C75" s="308"/>
      <c r="D75" s="113">
        <v>5.1595150055894747E-2</v>
      </c>
      <c r="E75" s="115">
        <v>24</v>
      </c>
      <c r="F75" s="114">
        <v>24</v>
      </c>
      <c r="G75" s="114">
        <v>25</v>
      </c>
      <c r="H75" s="114">
        <v>24</v>
      </c>
      <c r="I75" s="140">
        <v>22</v>
      </c>
      <c r="J75" s="115">
        <v>2</v>
      </c>
      <c r="K75" s="116">
        <v>9.0909090909090917</v>
      </c>
    </row>
    <row r="76" spans="1:11" ht="14.1" customHeight="1" x14ac:dyDescent="0.2">
      <c r="A76" s="306">
        <v>91</v>
      </c>
      <c r="B76" s="307" t="s">
        <v>315</v>
      </c>
      <c r="C76" s="308"/>
      <c r="D76" s="113">
        <v>0.16983403560065355</v>
      </c>
      <c r="E76" s="115">
        <v>79</v>
      </c>
      <c r="F76" s="114">
        <v>85</v>
      </c>
      <c r="G76" s="114">
        <v>86</v>
      </c>
      <c r="H76" s="114">
        <v>88</v>
      </c>
      <c r="I76" s="140">
        <v>86</v>
      </c>
      <c r="J76" s="115">
        <v>-7</v>
      </c>
      <c r="K76" s="116">
        <v>-8.1395348837209305</v>
      </c>
    </row>
    <row r="77" spans="1:11" ht="14.1" customHeight="1" x14ac:dyDescent="0.2">
      <c r="A77" s="306">
        <v>92</v>
      </c>
      <c r="B77" s="307" t="s">
        <v>316</v>
      </c>
      <c r="C77" s="308"/>
      <c r="D77" s="113">
        <v>0.93946169060108353</v>
      </c>
      <c r="E77" s="115">
        <v>437</v>
      </c>
      <c r="F77" s="114">
        <v>431</v>
      </c>
      <c r="G77" s="114">
        <v>419</v>
      </c>
      <c r="H77" s="114">
        <v>411</v>
      </c>
      <c r="I77" s="140">
        <v>408</v>
      </c>
      <c r="J77" s="115">
        <v>29</v>
      </c>
      <c r="K77" s="116">
        <v>7.1078431372549016</v>
      </c>
    </row>
    <row r="78" spans="1:11" ht="14.1" customHeight="1" x14ac:dyDescent="0.2">
      <c r="A78" s="306">
        <v>93</v>
      </c>
      <c r="B78" s="307" t="s">
        <v>317</v>
      </c>
      <c r="C78" s="308"/>
      <c r="D78" s="113">
        <v>0.16338464184366669</v>
      </c>
      <c r="E78" s="115">
        <v>76</v>
      </c>
      <c r="F78" s="114">
        <v>77</v>
      </c>
      <c r="G78" s="114">
        <v>74</v>
      </c>
      <c r="H78" s="114">
        <v>76</v>
      </c>
      <c r="I78" s="140">
        <v>76</v>
      </c>
      <c r="J78" s="115">
        <v>0</v>
      </c>
      <c r="K78" s="116">
        <v>0</v>
      </c>
    </row>
    <row r="79" spans="1:11" ht="14.1" customHeight="1" x14ac:dyDescent="0.2">
      <c r="A79" s="306">
        <v>94</v>
      </c>
      <c r="B79" s="307" t="s">
        <v>318</v>
      </c>
      <c r="C79" s="308"/>
      <c r="D79" s="113">
        <v>0.16338464184366669</v>
      </c>
      <c r="E79" s="115">
        <v>76</v>
      </c>
      <c r="F79" s="114">
        <v>74</v>
      </c>
      <c r="G79" s="114">
        <v>82</v>
      </c>
      <c r="H79" s="114">
        <v>74</v>
      </c>
      <c r="I79" s="140">
        <v>70</v>
      </c>
      <c r="J79" s="115">
        <v>6</v>
      </c>
      <c r="K79" s="116">
        <v>8.5714285714285712</v>
      </c>
    </row>
    <row r="80" spans="1:11" ht="14.1" customHeight="1" x14ac:dyDescent="0.2">
      <c r="A80" s="306" t="s">
        <v>319</v>
      </c>
      <c r="B80" s="307" t="s">
        <v>320</v>
      </c>
      <c r="C80" s="308"/>
      <c r="D80" s="113">
        <v>1.9348181270960531E-2</v>
      </c>
      <c r="E80" s="115">
        <v>9</v>
      </c>
      <c r="F80" s="114">
        <v>3</v>
      </c>
      <c r="G80" s="114" t="s">
        <v>513</v>
      </c>
      <c r="H80" s="114">
        <v>0</v>
      </c>
      <c r="I80" s="140">
        <v>0</v>
      </c>
      <c r="J80" s="115">
        <v>9</v>
      </c>
      <c r="K80" s="116" t="s">
        <v>514</v>
      </c>
    </row>
    <row r="81" spans="1:11" ht="14.1" customHeight="1" x14ac:dyDescent="0.2">
      <c r="A81" s="310" t="s">
        <v>321</v>
      </c>
      <c r="B81" s="311" t="s">
        <v>224</v>
      </c>
      <c r="C81" s="312"/>
      <c r="D81" s="125">
        <v>1.1415426949866712</v>
      </c>
      <c r="E81" s="143">
        <v>531</v>
      </c>
      <c r="F81" s="144">
        <v>537</v>
      </c>
      <c r="G81" s="144">
        <v>529</v>
      </c>
      <c r="H81" s="144">
        <v>519</v>
      </c>
      <c r="I81" s="145">
        <v>517</v>
      </c>
      <c r="J81" s="143">
        <v>14</v>
      </c>
      <c r="K81" s="146">
        <v>2.7079303675048356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69" t="s">
        <v>324</v>
      </c>
      <c r="B3" s="569"/>
      <c r="C3" s="569"/>
      <c r="D3" s="569"/>
      <c r="E3" s="569"/>
      <c r="F3" s="569"/>
      <c r="G3" s="569"/>
      <c r="H3" s="569"/>
      <c r="I3" s="569"/>
      <c r="J3" s="569"/>
      <c r="K3"/>
      <c r="L3"/>
      <c r="M3"/>
      <c r="N3"/>
      <c r="O3"/>
      <c r="P3"/>
    </row>
    <row r="4" spans="1:16" s="94" customFormat="1" ht="12" customHeight="1" x14ac:dyDescent="0.2">
      <c r="A4" s="571" t="s">
        <v>126</v>
      </c>
      <c r="B4" s="571"/>
      <c r="C4" s="571"/>
      <c r="D4" s="571"/>
      <c r="E4" s="571"/>
      <c r="F4" s="571"/>
      <c r="G4" s="571"/>
      <c r="H4" s="571"/>
      <c r="I4" s="571"/>
      <c r="J4" s="571"/>
      <c r="K4"/>
      <c r="L4"/>
      <c r="M4"/>
      <c r="N4"/>
      <c r="O4"/>
      <c r="P4"/>
    </row>
    <row r="5" spans="1:16" s="94" customFormat="1" ht="12" customHeight="1" x14ac:dyDescent="0.2">
      <c r="A5" s="571" t="s">
        <v>57</v>
      </c>
      <c r="B5" s="571"/>
      <c r="C5" s="571"/>
      <c r="D5" s="571"/>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4" t="s">
        <v>325</v>
      </c>
      <c r="B7" s="575"/>
      <c r="C7" s="580" t="s">
        <v>178</v>
      </c>
      <c r="D7" s="583" t="s">
        <v>326</v>
      </c>
      <c r="E7" s="584"/>
      <c r="F7" s="584"/>
      <c r="G7" s="584"/>
      <c r="H7" s="585"/>
      <c r="I7" s="586" t="s">
        <v>180</v>
      </c>
      <c r="J7" s="587"/>
      <c r="K7"/>
      <c r="L7"/>
      <c r="M7"/>
      <c r="N7"/>
      <c r="O7"/>
      <c r="P7"/>
    </row>
    <row r="8" spans="1:16" ht="21.75" customHeight="1" x14ac:dyDescent="0.2">
      <c r="A8" s="576"/>
      <c r="B8" s="577"/>
      <c r="C8" s="581"/>
      <c r="D8" s="590" t="s">
        <v>97</v>
      </c>
      <c r="E8" s="590" t="s">
        <v>98</v>
      </c>
      <c r="F8" s="590" t="s">
        <v>99</v>
      </c>
      <c r="G8" s="590" t="s">
        <v>100</v>
      </c>
      <c r="H8" s="590" t="s">
        <v>101</v>
      </c>
      <c r="I8" s="588"/>
      <c r="J8" s="589"/>
      <c r="K8"/>
      <c r="L8"/>
      <c r="M8"/>
      <c r="N8"/>
      <c r="O8"/>
      <c r="P8"/>
    </row>
    <row r="9" spans="1:16" ht="12" customHeight="1" x14ac:dyDescent="0.2">
      <c r="A9" s="576"/>
      <c r="B9" s="577"/>
      <c r="C9" s="581"/>
      <c r="D9" s="591"/>
      <c r="E9" s="591"/>
      <c r="F9" s="591"/>
      <c r="G9" s="591"/>
      <c r="H9" s="591"/>
      <c r="I9" s="98" t="s">
        <v>102</v>
      </c>
      <c r="J9" s="99" t="s">
        <v>103</v>
      </c>
      <c r="K9"/>
      <c r="L9"/>
      <c r="M9"/>
      <c r="N9"/>
      <c r="O9"/>
      <c r="P9"/>
    </row>
    <row r="10" spans="1:16" ht="12" customHeight="1" x14ac:dyDescent="0.2">
      <c r="A10" s="578"/>
      <c r="B10" s="579"/>
      <c r="C10" s="582"/>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11056</v>
      </c>
      <c r="E12" s="114">
        <v>11557</v>
      </c>
      <c r="F12" s="114">
        <v>11575</v>
      </c>
      <c r="G12" s="114">
        <v>11579</v>
      </c>
      <c r="H12" s="140">
        <v>11583</v>
      </c>
      <c r="I12" s="115">
        <v>-527</v>
      </c>
      <c r="J12" s="116">
        <v>-4.5497712164378834</v>
      </c>
      <c r="K12"/>
      <c r="L12"/>
      <c r="M12"/>
      <c r="N12"/>
      <c r="O12"/>
      <c r="P12"/>
    </row>
    <row r="13" spans="1:16" s="110" customFormat="1" ht="14.45" customHeight="1" x14ac:dyDescent="0.2">
      <c r="A13" s="120" t="s">
        <v>105</v>
      </c>
      <c r="B13" s="119" t="s">
        <v>106</v>
      </c>
      <c r="C13" s="113">
        <v>39.082850940665701</v>
      </c>
      <c r="D13" s="115">
        <v>4321</v>
      </c>
      <c r="E13" s="114">
        <v>4521</v>
      </c>
      <c r="F13" s="114">
        <v>4486</v>
      </c>
      <c r="G13" s="114">
        <v>4488</v>
      </c>
      <c r="H13" s="140">
        <v>4466</v>
      </c>
      <c r="I13" s="115">
        <v>-145</v>
      </c>
      <c r="J13" s="116">
        <v>-3.2467532467532467</v>
      </c>
      <c r="K13"/>
      <c r="L13"/>
      <c r="M13"/>
      <c r="N13"/>
      <c r="O13"/>
      <c r="P13"/>
    </row>
    <row r="14" spans="1:16" s="110" customFormat="1" ht="14.45" customHeight="1" x14ac:dyDescent="0.2">
      <c r="A14" s="120"/>
      <c r="B14" s="119" t="s">
        <v>107</v>
      </c>
      <c r="C14" s="113">
        <v>60.917149059334299</v>
      </c>
      <c r="D14" s="115">
        <v>6735</v>
      </c>
      <c r="E14" s="114">
        <v>7036</v>
      </c>
      <c r="F14" s="114">
        <v>7089</v>
      </c>
      <c r="G14" s="114">
        <v>7091</v>
      </c>
      <c r="H14" s="140">
        <v>7117</v>
      </c>
      <c r="I14" s="115">
        <v>-382</v>
      </c>
      <c r="J14" s="116">
        <v>-5.3674300969509625</v>
      </c>
      <c r="K14"/>
      <c r="L14"/>
      <c r="M14"/>
      <c r="N14"/>
      <c r="O14"/>
      <c r="P14"/>
    </row>
    <row r="15" spans="1:16" s="110" customFormat="1" ht="14.45" customHeight="1" x14ac:dyDescent="0.2">
      <c r="A15" s="118" t="s">
        <v>105</v>
      </c>
      <c r="B15" s="121" t="s">
        <v>108</v>
      </c>
      <c r="C15" s="113">
        <v>14.896888567293777</v>
      </c>
      <c r="D15" s="115">
        <v>1647</v>
      </c>
      <c r="E15" s="114">
        <v>1692</v>
      </c>
      <c r="F15" s="114">
        <v>1649</v>
      </c>
      <c r="G15" s="114">
        <v>1671</v>
      </c>
      <c r="H15" s="140">
        <v>1688</v>
      </c>
      <c r="I15" s="115">
        <v>-41</v>
      </c>
      <c r="J15" s="116">
        <v>-2.4289099526066349</v>
      </c>
      <c r="K15"/>
      <c r="L15"/>
      <c r="M15"/>
      <c r="N15"/>
      <c r="O15"/>
      <c r="P15"/>
    </row>
    <row r="16" spans="1:16" s="110" customFormat="1" ht="14.45" customHeight="1" x14ac:dyDescent="0.2">
      <c r="A16" s="118"/>
      <c r="B16" s="121" t="s">
        <v>109</v>
      </c>
      <c r="C16" s="113">
        <v>53.165701881331401</v>
      </c>
      <c r="D16" s="115">
        <v>5878</v>
      </c>
      <c r="E16" s="114">
        <v>6201</v>
      </c>
      <c r="F16" s="114">
        <v>6264</v>
      </c>
      <c r="G16" s="114">
        <v>6285</v>
      </c>
      <c r="H16" s="140">
        <v>6313</v>
      </c>
      <c r="I16" s="115">
        <v>-435</v>
      </c>
      <c r="J16" s="116">
        <v>-6.8905433233011246</v>
      </c>
      <c r="K16"/>
      <c r="L16"/>
      <c r="M16"/>
      <c r="N16"/>
      <c r="O16"/>
      <c r="P16"/>
    </row>
    <row r="17" spans="1:16" s="110" customFormat="1" ht="14.45" customHeight="1" x14ac:dyDescent="0.2">
      <c r="A17" s="118"/>
      <c r="B17" s="121" t="s">
        <v>110</v>
      </c>
      <c r="C17" s="113">
        <v>18.11685962373372</v>
      </c>
      <c r="D17" s="115">
        <v>2003</v>
      </c>
      <c r="E17" s="114">
        <v>2043</v>
      </c>
      <c r="F17" s="114">
        <v>2029</v>
      </c>
      <c r="G17" s="114">
        <v>2017</v>
      </c>
      <c r="H17" s="140">
        <v>2014</v>
      </c>
      <c r="I17" s="115">
        <v>-11</v>
      </c>
      <c r="J17" s="116">
        <v>-0.54617676266137039</v>
      </c>
      <c r="K17"/>
      <c r="L17"/>
      <c r="M17"/>
      <c r="N17"/>
      <c r="O17"/>
      <c r="P17"/>
    </row>
    <row r="18" spans="1:16" s="110" customFormat="1" ht="14.45" customHeight="1" x14ac:dyDescent="0.2">
      <c r="A18" s="120"/>
      <c r="B18" s="121" t="s">
        <v>111</v>
      </c>
      <c r="C18" s="113">
        <v>13.8205499276411</v>
      </c>
      <c r="D18" s="115">
        <v>1528</v>
      </c>
      <c r="E18" s="114">
        <v>1621</v>
      </c>
      <c r="F18" s="114">
        <v>1633</v>
      </c>
      <c r="G18" s="114">
        <v>1606</v>
      </c>
      <c r="H18" s="140">
        <v>1568</v>
      </c>
      <c r="I18" s="115">
        <v>-40</v>
      </c>
      <c r="J18" s="116">
        <v>-2.5510204081632653</v>
      </c>
      <c r="K18"/>
      <c r="L18"/>
      <c r="M18"/>
      <c r="N18"/>
      <c r="O18"/>
      <c r="P18"/>
    </row>
    <row r="19" spans="1:16" s="110" customFormat="1" ht="14.45" customHeight="1" x14ac:dyDescent="0.2">
      <c r="A19" s="120"/>
      <c r="B19" s="121" t="s">
        <v>112</v>
      </c>
      <c r="C19" s="113">
        <v>1.1125180897250362</v>
      </c>
      <c r="D19" s="115">
        <v>123</v>
      </c>
      <c r="E19" s="114">
        <v>133</v>
      </c>
      <c r="F19" s="114">
        <v>157</v>
      </c>
      <c r="G19" s="114">
        <v>140</v>
      </c>
      <c r="H19" s="140">
        <v>128</v>
      </c>
      <c r="I19" s="115">
        <v>-5</v>
      </c>
      <c r="J19" s="116">
        <v>-3.90625</v>
      </c>
      <c r="K19"/>
      <c r="L19"/>
      <c r="M19"/>
      <c r="N19"/>
      <c r="O19"/>
      <c r="P19"/>
    </row>
    <row r="20" spans="1:16" s="110" customFormat="1" ht="14.45" customHeight="1" x14ac:dyDescent="0.2">
      <c r="A20" s="120" t="s">
        <v>113</v>
      </c>
      <c r="B20" s="119" t="s">
        <v>116</v>
      </c>
      <c r="C20" s="113">
        <v>79.75759768451519</v>
      </c>
      <c r="D20" s="115">
        <v>8818</v>
      </c>
      <c r="E20" s="114">
        <v>9260</v>
      </c>
      <c r="F20" s="114">
        <v>9321</v>
      </c>
      <c r="G20" s="114">
        <v>9302</v>
      </c>
      <c r="H20" s="140">
        <v>9308</v>
      </c>
      <c r="I20" s="115">
        <v>-490</v>
      </c>
      <c r="J20" s="116">
        <v>-5.2642887838418568</v>
      </c>
      <c r="K20"/>
      <c r="L20"/>
      <c r="M20"/>
      <c r="N20"/>
      <c r="O20"/>
      <c r="P20"/>
    </row>
    <row r="21" spans="1:16" s="110" customFormat="1" ht="14.45" customHeight="1" x14ac:dyDescent="0.2">
      <c r="A21" s="123"/>
      <c r="B21" s="124" t="s">
        <v>117</v>
      </c>
      <c r="C21" s="125">
        <v>19.952966714905934</v>
      </c>
      <c r="D21" s="143">
        <v>2206</v>
      </c>
      <c r="E21" s="144">
        <v>2255</v>
      </c>
      <c r="F21" s="144">
        <v>2216</v>
      </c>
      <c r="G21" s="144">
        <v>2232</v>
      </c>
      <c r="H21" s="145">
        <v>2235</v>
      </c>
      <c r="I21" s="143">
        <v>-29</v>
      </c>
      <c r="J21" s="146">
        <v>-1.2975391498881432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10839</v>
      </c>
      <c r="E56" s="114">
        <v>11313</v>
      </c>
      <c r="F56" s="114">
        <v>11354</v>
      </c>
      <c r="G56" s="114">
        <v>11401</v>
      </c>
      <c r="H56" s="140">
        <v>11433</v>
      </c>
      <c r="I56" s="115">
        <v>-594</v>
      </c>
      <c r="J56" s="116">
        <v>-5.1954867488848073</v>
      </c>
      <c r="K56"/>
      <c r="L56"/>
      <c r="M56"/>
      <c r="N56"/>
      <c r="O56"/>
      <c r="P56"/>
    </row>
    <row r="57" spans="1:16" s="110" customFormat="1" ht="14.45" customHeight="1" x14ac:dyDescent="0.2">
      <c r="A57" s="120" t="s">
        <v>105</v>
      </c>
      <c r="B57" s="119" t="s">
        <v>106</v>
      </c>
      <c r="C57" s="113">
        <v>41.858104991235351</v>
      </c>
      <c r="D57" s="115">
        <v>4537</v>
      </c>
      <c r="E57" s="114">
        <v>4727</v>
      </c>
      <c r="F57" s="114">
        <v>4733</v>
      </c>
      <c r="G57" s="114">
        <v>4755</v>
      </c>
      <c r="H57" s="140">
        <v>4757</v>
      </c>
      <c r="I57" s="115">
        <v>-220</v>
      </c>
      <c r="J57" s="116">
        <v>-4.6247635064116039</v>
      </c>
    </row>
    <row r="58" spans="1:16" s="110" customFormat="1" ht="14.45" customHeight="1" x14ac:dyDescent="0.2">
      <c r="A58" s="120"/>
      <c r="B58" s="119" t="s">
        <v>107</v>
      </c>
      <c r="C58" s="113">
        <v>58.141895008764649</v>
      </c>
      <c r="D58" s="115">
        <v>6302</v>
      </c>
      <c r="E58" s="114">
        <v>6586</v>
      </c>
      <c r="F58" s="114">
        <v>6621</v>
      </c>
      <c r="G58" s="114">
        <v>6646</v>
      </c>
      <c r="H58" s="140">
        <v>6676</v>
      </c>
      <c r="I58" s="115">
        <v>-374</v>
      </c>
      <c r="J58" s="116">
        <v>-5.6021569802276812</v>
      </c>
    </row>
    <row r="59" spans="1:16" s="110" customFormat="1" ht="14.45" customHeight="1" x14ac:dyDescent="0.2">
      <c r="A59" s="118" t="s">
        <v>105</v>
      </c>
      <c r="B59" s="121" t="s">
        <v>108</v>
      </c>
      <c r="C59" s="113">
        <v>15.757911246424946</v>
      </c>
      <c r="D59" s="115">
        <v>1708</v>
      </c>
      <c r="E59" s="114">
        <v>1722</v>
      </c>
      <c r="F59" s="114">
        <v>1713</v>
      </c>
      <c r="G59" s="114">
        <v>1734</v>
      </c>
      <c r="H59" s="140">
        <v>1765</v>
      </c>
      <c r="I59" s="115">
        <v>-57</v>
      </c>
      <c r="J59" s="116">
        <v>-3.2294617563739378</v>
      </c>
    </row>
    <row r="60" spans="1:16" s="110" customFormat="1" ht="14.45" customHeight="1" x14ac:dyDescent="0.2">
      <c r="A60" s="118"/>
      <c r="B60" s="121" t="s">
        <v>109</v>
      </c>
      <c r="C60" s="113">
        <v>53.039948334717224</v>
      </c>
      <c r="D60" s="115">
        <v>5749</v>
      </c>
      <c r="E60" s="114">
        <v>6091</v>
      </c>
      <c r="F60" s="114">
        <v>6138</v>
      </c>
      <c r="G60" s="114">
        <v>6188</v>
      </c>
      <c r="H60" s="140">
        <v>6242</v>
      </c>
      <c r="I60" s="115">
        <v>-493</v>
      </c>
      <c r="J60" s="116">
        <v>-7.8981095802627364</v>
      </c>
    </row>
    <row r="61" spans="1:16" s="110" customFormat="1" ht="14.45" customHeight="1" x14ac:dyDescent="0.2">
      <c r="A61" s="118"/>
      <c r="B61" s="121" t="s">
        <v>110</v>
      </c>
      <c r="C61" s="113">
        <v>17.612325860319217</v>
      </c>
      <c r="D61" s="115">
        <v>1909</v>
      </c>
      <c r="E61" s="114">
        <v>1949</v>
      </c>
      <c r="F61" s="114">
        <v>1939</v>
      </c>
      <c r="G61" s="114">
        <v>1943</v>
      </c>
      <c r="H61" s="140">
        <v>1931</v>
      </c>
      <c r="I61" s="115">
        <v>-22</v>
      </c>
      <c r="J61" s="116">
        <v>-1.1393060590367685</v>
      </c>
    </row>
    <row r="62" spans="1:16" s="110" customFormat="1" ht="14.45" customHeight="1" x14ac:dyDescent="0.2">
      <c r="A62" s="120"/>
      <c r="B62" s="121" t="s">
        <v>111</v>
      </c>
      <c r="C62" s="113">
        <v>13.589814558538611</v>
      </c>
      <c r="D62" s="115">
        <v>1473</v>
      </c>
      <c r="E62" s="114">
        <v>1551</v>
      </c>
      <c r="F62" s="114">
        <v>1564</v>
      </c>
      <c r="G62" s="114">
        <v>1536</v>
      </c>
      <c r="H62" s="140">
        <v>1495</v>
      </c>
      <c r="I62" s="115">
        <v>-22</v>
      </c>
      <c r="J62" s="116">
        <v>-1.471571906354515</v>
      </c>
    </row>
    <row r="63" spans="1:16" s="110" customFormat="1" ht="14.45" customHeight="1" x14ac:dyDescent="0.2">
      <c r="A63" s="120"/>
      <c r="B63" s="121" t="s">
        <v>112</v>
      </c>
      <c r="C63" s="113">
        <v>1.0886613156195222</v>
      </c>
      <c r="D63" s="115">
        <v>118</v>
      </c>
      <c r="E63" s="114">
        <v>133</v>
      </c>
      <c r="F63" s="114">
        <v>158</v>
      </c>
      <c r="G63" s="114">
        <v>133</v>
      </c>
      <c r="H63" s="140">
        <v>120</v>
      </c>
      <c r="I63" s="115">
        <v>-2</v>
      </c>
      <c r="J63" s="116">
        <v>-1.6666666666666667</v>
      </c>
    </row>
    <row r="64" spans="1:16" s="110" customFormat="1" ht="14.45" customHeight="1" x14ac:dyDescent="0.2">
      <c r="A64" s="120" t="s">
        <v>113</v>
      </c>
      <c r="B64" s="119" t="s">
        <v>116</v>
      </c>
      <c r="C64" s="113">
        <v>80.071962358151126</v>
      </c>
      <c r="D64" s="115">
        <v>8679</v>
      </c>
      <c r="E64" s="114">
        <v>9058</v>
      </c>
      <c r="F64" s="114">
        <v>9105</v>
      </c>
      <c r="G64" s="114">
        <v>9161</v>
      </c>
      <c r="H64" s="140">
        <v>9221</v>
      </c>
      <c r="I64" s="115">
        <v>-542</v>
      </c>
      <c r="J64" s="116">
        <v>-5.8778874308643312</v>
      </c>
    </row>
    <row r="65" spans="1:10" s="110" customFormat="1" ht="14.45" customHeight="1" x14ac:dyDescent="0.2">
      <c r="A65" s="123"/>
      <c r="B65" s="124" t="s">
        <v>117</v>
      </c>
      <c r="C65" s="125">
        <v>19.466740474213488</v>
      </c>
      <c r="D65" s="143">
        <v>2110</v>
      </c>
      <c r="E65" s="144">
        <v>2200</v>
      </c>
      <c r="F65" s="144">
        <v>2198</v>
      </c>
      <c r="G65" s="144">
        <v>2176</v>
      </c>
      <c r="H65" s="145">
        <v>2152</v>
      </c>
      <c r="I65" s="143">
        <v>-42</v>
      </c>
      <c r="J65" s="146">
        <v>-1.9516728624535316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6" t="s">
        <v>123</v>
      </c>
      <c r="B68" s="567"/>
      <c r="C68" s="567"/>
      <c r="D68" s="567"/>
      <c r="E68" s="567"/>
      <c r="F68" s="567"/>
      <c r="G68" s="567"/>
      <c r="H68" s="567"/>
      <c r="I68" s="567"/>
      <c r="J68" s="567"/>
    </row>
    <row r="69" spans="1:10" ht="21" customHeight="1" x14ac:dyDescent="0.2">
      <c r="A69" s="566"/>
      <c r="B69" s="567"/>
      <c r="C69" s="567"/>
      <c r="D69" s="567"/>
      <c r="E69" s="567"/>
      <c r="F69" s="567"/>
      <c r="G69" s="567"/>
      <c r="H69" s="567"/>
      <c r="I69" s="567"/>
      <c r="J69" s="567"/>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69" t="s">
        <v>327</v>
      </c>
      <c r="B3" s="569"/>
      <c r="C3" s="569"/>
      <c r="D3" s="569"/>
      <c r="E3" s="569"/>
      <c r="F3" s="569"/>
      <c r="G3" s="569"/>
      <c r="H3" s="569"/>
      <c r="I3" s="569"/>
      <c r="J3" s="569"/>
      <c r="K3" s="569"/>
      <c r="L3" s="569"/>
    </row>
    <row r="4" spans="1:17" s="94" customFormat="1" ht="12" customHeight="1" x14ac:dyDescent="0.2">
      <c r="A4" s="570" t="s">
        <v>92</v>
      </c>
      <c r="B4" s="570"/>
      <c r="C4" s="570"/>
      <c r="D4" s="570"/>
      <c r="E4" s="570"/>
      <c r="F4" s="570"/>
      <c r="G4" s="570"/>
      <c r="H4" s="570"/>
      <c r="I4" s="570"/>
      <c r="J4" s="570"/>
      <c r="K4" s="570"/>
      <c r="L4" s="570"/>
    </row>
    <row r="5" spans="1:17" s="94" customFormat="1" ht="12" customHeight="1" x14ac:dyDescent="0.2">
      <c r="A5" s="571" t="s">
        <v>57</v>
      </c>
      <c r="B5" s="571"/>
      <c r="C5" s="571"/>
      <c r="D5" s="571"/>
      <c r="E5" s="571"/>
      <c r="F5" s="571"/>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4" t="s">
        <v>93</v>
      </c>
      <c r="B7" s="575"/>
      <c r="C7" s="575"/>
      <c r="D7" s="575"/>
      <c r="E7" s="580" t="s">
        <v>94</v>
      </c>
      <c r="F7" s="583" t="s">
        <v>326</v>
      </c>
      <c r="G7" s="584"/>
      <c r="H7" s="584"/>
      <c r="I7" s="584"/>
      <c r="J7" s="585"/>
      <c r="K7" s="586" t="s">
        <v>180</v>
      </c>
      <c r="L7" s="587"/>
      <c r="M7" s="96"/>
      <c r="N7" s="96"/>
      <c r="O7" s="96"/>
      <c r="P7" s="96"/>
      <c r="Q7" s="96"/>
    </row>
    <row r="8" spans="1:17" ht="21.75" customHeight="1" x14ac:dyDescent="0.2">
      <c r="A8" s="576"/>
      <c r="B8" s="577"/>
      <c r="C8" s="577"/>
      <c r="D8" s="577"/>
      <c r="E8" s="581"/>
      <c r="F8" s="590" t="s">
        <v>97</v>
      </c>
      <c r="G8" s="590" t="s">
        <v>98</v>
      </c>
      <c r="H8" s="590" t="s">
        <v>99</v>
      </c>
      <c r="I8" s="590" t="s">
        <v>100</v>
      </c>
      <c r="J8" s="590" t="s">
        <v>101</v>
      </c>
      <c r="K8" s="588"/>
      <c r="L8" s="589"/>
    </row>
    <row r="9" spans="1:17" ht="12" customHeight="1" x14ac:dyDescent="0.2">
      <c r="A9" s="576"/>
      <c r="B9" s="577"/>
      <c r="C9" s="577"/>
      <c r="D9" s="577"/>
      <c r="E9" s="581"/>
      <c r="F9" s="591"/>
      <c r="G9" s="591"/>
      <c r="H9" s="591"/>
      <c r="I9" s="591"/>
      <c r="J9" s="591"/>
      <c r="K9" s="98" t="s">
        <v>102</v>
      </c>
      <c r="L9" s="99" t="s">
        <v>103</v>
      </c>
    </row>
    <row r="10" spans="1:17" ht="12" customHeight="1" x14ac:dyDescent="0.2">
      <c r="A10" s="578"/>
      <c r="B10" s="579"/>
      <c r="C10" s="579"/>
      <c r="D10" s="579"/>
      <c r="E10" s="582"/>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11056</v>
      </c>
      <c r="G11" s="114">
        <v>11557</v>
      </c>
      <c r="H11" s="114">
        <v>11575</v>
      </c>
      <c r="I11" s="114">
        <v>11579</v>
      </c>
      <c r="J11" s="140">
        <v>11583</v>
      </c>
      <c r="K11" s="114">
        <v>-527</v>
      </c>
      <c r="L11" s="116">
        <v>-4.5497712164378834</v>
      </c>
    </row>
    <row r="12" spans="1:17" s="110" customFormat="1" ht="24" customHeight="1" x14ac:dyDescent="0.2">
      <c r="A12" s="604" t="s">
        <v>185</v>
      </c>
      <c r="B12" s="605"/>
      <c r="C12" s="605"/>
      <c r="D12" s="606"/>
      <c r="E12" s="113">
        <v>39.082850940665701</v>
      </c>
      <c r="F12" s="115">
        <v>4321</v>
      </c>
      <c r="G12" s="114">
        <v>4521</v>
      </c>
      <c r="H12" s="114">
        <v>4486</v>
      </c>
      <c r="I12" s="114">
        <v>4488</v>
      </c>
      <c r="J12" s="140">
        <v>4466</v>
      </c>
      <c r="K12" s="114">
        <v>-145</v>
      </c>
      <c r="L12" s="116">
        <v>-3.2467532467532467</v>
      </c>
    </row>
    <row r="13" spans="1:17" s="110" customFormat="1" ht="15" customHeight="1" x14ac:dyDescent="0.2">
      <c r="A13" s="120"/>
      <c r="B13" s="607" t="s">
        <v>107</v>
      </c>
      <c r="C13" s="607"/>
      <c r="E13" s="113">
        <v>60.917149059334299</v>
      </c>
      <c r="F13" s="115">
        <v>6735</v>
      </c>
      <c r="G13" s="114">
        <v>7036</v>
      </c>
      <c r="H13" s="114">
        <v>7089</v>
      </c>
      <c r="I13" s="114">
        <v>7091</v>
      </c>
      <c r="J13" s="140">
        <v>7117</v>
      </c>
      <c r="K13" s="114">
        <v>-382</v>
      </c>
      <c r="L13" s="116">
        <v>-5.3674300969509625</v>
      </c>
    </row>
    <row r="14" spans="1:17" s="110" customFormat="1" ht="22.5" customHeight="1" x14ac:dyDescent="0.2">
      <c r="A14" s="604" t="s">
        <v>186</v>
      </c>
      <c r="B14" s="605"/>
      <c r="C14" s="605"/>
      <c r="D14" s="606"/>
      <c r="E14" s="113">
        <v>14.896888567293777</v>
      </c>
      <c r="F14" s="115">
        <v>1647</v>
      </c>
      <c r="G14" s="114">
        <v>1692</v>
      </c>
      <c r="H14" s="114">
        <v>1649</v>
      </c>
      <c r="I14" s="114">
        <v>1671</v>
      </c>
      <c r="J14" s="140">
        <v>1688</v>
      </c>
      <c r="K14" s="114">
        <v>-41</v>
      </c>
      <c r="L14" s="116">
        <v>-2.4289099526066349</v>
      </c>
    </row>
    <row r="15" spans="1:17" s="110" customFormat="1" ht="15" customHeight="1" x14ac:dyDescent="0.2">
      <c r="A15" s="120"/>
      <c r="B15" s="119"/>
      <c r="C15" s="258" t="s">
        <v>106</v>
      </c>
      <c r="E15" s="113">
        <v>47.662416514875531</v>
      </c>
      <c r="F15" s="115">
        <v>785</v>
      </c>
      <c r="G15" s="114">
        <v>805</v>
      </c>
      <c r="H15" s="114">
        <v>764</v>
      </c>
      <c r="I15" s="114">
        <v>792</v>
      </c>
      <c r="J15" s="140">
        <v>799</v>
      </c>
      <c r="K15" s="114">
        <v>-14</v>
      </c>
      <c r="L15" s="116">
        <v>-1.7521902377972465</v>
      </c>
    </row>
    <row r="16" spans="1:17" s="110" customFormat="1" ht="15" customHeight="1" x14ac:dyDescent="0.2">
      <c r="A16" s="120"/>
      <c r="B16" s="119"/>
      <c r="C16" s="258" t="s">
        <v>107</v>
      </c>
      <c r="E16" s="113">
        <v>52.337583485124469</v>
      </c>
      <c r="F16" s="115">
        <v>862</v>
      </c>
      <c r="G16" s="114">
        <v>887</v>
      </c>
      <c r="H16" s="114">
        <v>885</v>
      </c>
      <c r="I16" s="114">
        <v>879</v>
      </c>
      <c r="J16" s="140">
        <v>889</v>
      </c>
      <c r="K16" s="114">
        <v>-27</v>
      </c>
      <c r="L16" s="116">
        <v>-3.0371203599550056</v>
      </c>
    </row>
    <row r="17" spans="1:12" s="110" customFormat="1" ht="15" customHeight="1" x14ac:dyDescent="0.2">
      <c r="A17" s="120"/>
      <c r="B17" s="121" t="s">
        <v>109</v>
      </c>
      <c r="C17" s="258"/>
      <c r="E17" s="113">
        <v>53.165701881331401</v>
      </c>
      <c r="F17" s="115">
        <v>5878</v>
      </c>
      <c r="G17" s="114">
        <v>6201</v>
      </c>
      <c r="H17" s="114">
        <v>6264</v>
      </c>
      <c r="I17" s="114">
        <v>6285</v>
      </c>
      <c r="J17" s="140">
        <v>6313</v>
      </c>
      <c r="K17" s="114">
        <v>-435</v>
      </c>
      <c r="L17" s="116">
        <v>-6.8905433233011246</v>
      </c>
    </row>
    <row r="18" spans="1:12" s="110" customFormat="1" ht="15" customHeight="1" x14ac:dyDescent="0.2">
      <c r="A18" s="120"/>
      <c r="B18" s="119"/>
      <c r="C18" s="258" t="s">
        <v>106</v>
      </c>
      <c r="E18" s="113">
        <v>35.079959169785639</v>
      </c>
      <c r="F18" s="115">
        <v>2062</v>
      </c>
      <c r="G18" s="114">
        <v>2178</v>
      </c>
      <c r="H18" s="114">
        <v>2187</v>
      </c>
      <c r="I18" s="114">
        <v>2190</v>
      </c>
      <c r="J18" s="140">
        <v>2177</v>
      </c>
      <c r="K18" s="114">
        <v>-115</v>
      </c>
      <c r="L18" s="116">
        <v>-5.2824988516306846</v>
      </c>
    </row>
    <row r="19" spans="1:12" s="110" customFormat="1" ht="15" customHeight="1" x14ac:dyDescent="0.2">
      <c r="A19" s="120"/>
      <c r="B19" s="119"/>
      <c r="C19" s="258" t="s">
        <v>107</v>
      </c>
      <c r="E19" s="113">
        <v>64.920040830214361</v>
      </c>
      <c r="F19" s="115">
        <v>3816</v>
      </c>
      <c r="G19" s="114">
        <v>4023</v>
      </c>
      <c r="H19" s="114">
        <v>4077</v>
      </c>
      <c r="I19" s="114">
        <v>4095</v>
      </c>
      <c r="J19" s="140">
        <v>4136</v>
      </c>
      <c r="K19" s="114">
        <v>-320</v>
      </c>
      <c r="L19" s="116">
        <v>-7.7369439071566735</v>
      </c>
    </row>
    <row r="20" spans="1:12" s="110" customFormat="1" ht="15" customHeight="1" x14ac:dyDescent="0.2">
      <c r="A20" s="120"/>
      <c r="B20" s="121" t="s">
        <v>110</v>
      </c>
      <c r="C20" s="258"/>
      <c r="E20" s="113">
        <v>18.11685962373372</v>
      </c>
      <c r="F20" s="115">
        <v>2003</v>
      </c>
      <c r="G20" s="114">
        <v>2043</v>
      </c>
      <c r="H20" s="114">
        <v>2029</v>
      </c>
      <c r="I20" s="114">
        <v>2017</v>
      </c>
      <c r="J20" s="140">
        <v>2014</v>
      </c>
      <c r="K20" s="114">
        <v>-11</v>
      </c>
      <c r="L20" s="116">
        <v>-0.54617676266137039</v>
      </c>
    </row>
    <row r="21" spans="1:12" s="110" customFormat="1" ht="15" customHeight="1" x14ac:dyDescent="0.2">
      <c r="A21" s="120"/>
      <c r="B21" s="119"/>
      <c r="C21" s="258" t="s">
        <v>106</v>
      </c>
      <c r="E21" s="113">
        <v>32.101847229156263</v>
      </c>
      <c r="F21" s="115">
        <v>643</v>
      </c>
      <c r="G21" s="114">
        <v>661</v>
      </c>
      <c r="H21" s="114">
        <v>648</v>
      </c>
      <c r="I21" s="114">
        <v>631</v>
      </c>
      <c r="J21" s="140">
        <v>629</v>
      </c>
      <c r="K21" s="114">
        <v>14</v>
      </c>
      <c r="L21" s="116">
        <v>2.2257551669316373</v>
      </c>
    </row>
    <row r="22" spans="1:12" s="110" customFormat="1" ht="15" customHeight="1" x14ac:dyDescent="0.2">
      <c r="A22" s="120"/>
      <c r="B22" s="119"/>
      <c r="C22" s="258" t="s">
        <v>107</v>
      </c>
      <c r="E22" s="113">
        <v>67.898152770843737</v>
      </c>
      <c r="F22" s="115">
        <v>1360</v>
      </c>
      <c r="G22" s="114">
        <v>1382</v>
      </c>
      <c r="H22" s="114">
        <v>1381</v>
      </c>
      <c r="I22" s="114">
        <v>1386</v>
      </c>
      <c r="J22" s="140">
        <v>1385</v>
      </c>
      <c r="K22" s="114">
        <v>-25</v>
      </c>
      <c r="L22" s="116">
        <v>-1.8050541516245486</v>
      </c>
    </row>
    <row r="23" spans="1:12" s="110" customFormat="1" ht="15" customHeight="1" x14ac:dyDescent="0.2">
      <c r="A23" s="120"/>
      <c r="B23" s="121" t="s">
        <v>111</v>
      </c>
      <c r="C23" s="258"/>
      <c r="E23" s="113">
        <v>13.8205499276411</v>
      </c>
      <c r="F23" s="115">
        <v>1528</v>
      </c>
      <c r="G23" s="114">
        <v>1621</v>
      </c>
      <c r="H23" s="114">
        <v>1633</v>
      </c>
      <c r="I23" s="114">
        <v>1606</v>
      </c>
      <c r="J23" s="140">
        <v>1568</v>
      </c>
      <c r="K23" s="114">
        <v>-40</v>
      </c>
      <c r="L23" s="116">
        <v>-2.5510204081632653</v>
      </c>
    </row>
    <row r="24" spans="1:12" s="110" customFormat="1" ht="15" customHeight="1" x14ac:dyDescent="0.2">
      <c r="A24" s="120"/>
      <c r="B24" s="119"/>
      <c r="C24" s="258" t="s">
        <v>106</v>
      </c>
      <c r="E24" s="113">
        <v>54.3848167539267</v>
      </c>
      <c r="F24" s="115">
        <v>831</v>
      </c>
      <c r="G24" s="114">
        <v>877</v>
      </c>
      <c r="H24" s="114">
        <v>887</v>
      </c>
      <c r="I24" s="114">
        <v>875</v>
      </c>
      <c r="J24" s="140">
        <v>861</v>
      </c>
      <c r="K24" s="114">
        <v>-30</v>
      </c>
      <c r="L24" s="116">
        <v>-3.484320557491289</v>
      </c>
    </row>
    <row r="25" spans="1:12" s="110" customFormat="1" ht="15" customHeight="1" x14ac:dyDescent="0.2">
      <c r="A25" s="120"/>
      <c r="B25" s="119"/>
      <c r="C25" s="258" t="s">
        <v>107</v>
      </c>
      <c r="E25" s="113">
        <v>45.6151832460733</v>
      </c>
      <c r="F25" s="115">
        <v>697</v>
      </c>
      <c r="G25" s="114">
        <v>744</v>
      </c>
      <c r="H25" s="114">
        <v>746</v>
      </c>
      <c r="I25" s="114">
        <v>731</v>
      </c>
      <c r="J25" s="140">
        <v>707</v>
      </c>
      <c r="K25" s="114">
        <v>-10</v>
      </c>
      <c r="L25" s="116">
        <v>-1.4144271570014144</v>
      </c>
    </row>
    <row r="26" spans="1:12" s="110" customFormat="1" ht="15" customHeight="1" x14ac:dyDescent="0.2">
      <c r="A26" s="120"/>
      <c r="C26" s="121" t="s">
        <v>187</v>
      </c>
      <c r="D26" s="110" t="s">
        <v>188</v>
      </c>
      <c r="E26" s="113">
        <v>1.1125180897250362</v>
      </c>
      <c r="F26" s="115">
        <v>123</v>
      </c>
      <c r="G26" s="114">
        <v>133</v>
      </c>
      <c r="H26" s="114">
        <v>157</v>
      </c>
      <c r="I26" s="114">
        <v>140</v>
      </c>
      <c r="J26" s="140">
        <v>128</v>
      </c>
      <c r="K26" s="114">
        <v>-5</v>
      </c>
      <c r="L26" s="116">
        <v>-3.90625</v>
      </c>
    </row>
    <row r="27" spans="1:12" s="110" customFormat="1" ht="15" customHeight="1" x14ac:dyDescent="0.2">
      <c r="A27" s="120"/>
      <c r="B27" s="119"/>
      <c r="D27" s="259" t="s">
        <v>106</v>
      </c>
      <c r="E27" s="113">
        <v>41.463414634146339</v>
      </c>
      <c r="F27" s="115">
        <v>51</v>
      </c>
      <c r="G27" s="114">
        <v>53</v>
      </c>
      <c r="H27" s="114">
        <v>67</v>
      </c>
      <c r="I27" s="114">
        <v>67</v>
      </c>
      <c r="J27" s="140">
        <v>63</v>
      </c>
      <c r="K27" s="114">
        <v>-12</v>
      </c>
      <c r="L27" s="116">
        <v>-19.047619047619047</v>
      </c>
    </row>
    <row r="28" spans="1:12" s="110" customFormat="1" ht="15" customHeight="1" x14ac:dyDescent="0.2">
      <c r="A28" s="120"/>
      <c r="B28" s="119"/>
      <c r="D28" s="259" t="s">
        <v>107</v>
      </c>
      <c r="E28" s="113">
        <v>58.536585365853661</v>
      </c>
      <c r="F28" s="115">
        <v>72</v>
      </c>
      <c r="G28" s="114">
        <v>80</v>
      </c>
      <c r="H28" s="114">
        <v>90</v>
      </c>
      <c r="I28" s="114">
        <v>73</v>
      </c>
      <c r="J28" s="140">
        <v>65</v>
      </c>
      <c r="K28" s="114">
        <v>7</v>
      </c>
      <c r="L28" s="116">
        <v>10.76923076923077</v>
      </c>
    </row>
    <row r="29" spans="1:12" s="110" customFormat="1" ht="24" customHeight="1" x14ac:dyDescent="0.2">
      <c r="A29" s="604" t="s">
        <v>189</v>
      </c>
      <c r="B29" s="605"/>
      <c r="C29" s="605"/>
      <c r="D29" s="606"/>
      <c r="E29" s="113">
        <v>79.75759768451519</v>
      </c>
      <c r="F29" s="115">
        <v>8818</v>
      </c>
      <c r="G29" s="114">
        <v>9260</v>
      </c>
      <c r="H29" s="114">
        <v>9321</v>
      </c>
      <c r="I29" s="114">
        <v>9302</v>
      </c>
      <c r="J29" s="140">
        <v>9308</v>
      </c>
      <c r="K29" s="114">
        <v>-490</v>
      </c>
      <c r="L29" s="116">
        <v>-5.2642887838418568</v>
      </c>
    </row>
    <row r="30" spans="1:12" s="110" customFormat="1" ht="15" customHeight="1" x14ac:dyDescent="0.2">
      <c r="A30" s="120"/>
      <c r="B30" s="119"/>
      <c r="C30" s="258" t="s">
        <v>106</v>
      </c>
      <c r="E30" s="113">
        <v>39.702880471762306</v>
      </c>
      <c r="F30" s="115">
        <v>3501</v>
      </c>
      <c r="G30" s="114">
        <v>3690</v>
      </c>
      <c r="H30" s="114">
        <v>3682</v>
      </c>
      <c r="I30" s="114">
        <v>3676</v>
      </c>
      <c r="J30" s="140">
        <v>3652</v>
      </c>
      <c r="K30" s="114">
        <v>-151</v>
      </c>
      <c r="L30" s="116">
        <v>-4.1347207009857616</v>
      </c>
    </row>
    <row r="31" spans="1:12" s="110" customFormat="1" ht="15" customHeight="1" x14ac:dyDescent="0.2">
      <c r="A31" s="120"/>
      <c r="B31" s="119"/>
      <c r="C31" s="258" t="s">
        <v>107</v>
      </c>
      <c r="E31" s="113">
        <v>60.297119528237694</v>
      </c>
      <c r="F31" s="115">
        <v>5317</v>
      </c>
      <c r="G31" s="114">
        <v>5570</v>
      </c>
      <c r="H31" s="114">
        <v>5639</v>
      </c>
      <c r="I31" s="114">
        <v>5626</v>
      </c>
      <c r="J31" s="140">
        <v>5656</v>
      </c>
      <c r="K31" s="114">
        <v>-339</v>
      </c>
      <c r="L31" s="116">
        <v>-5.9936350777934937</v>
      </c>
    </row>
    <row r="32" spans="1:12" s="110" customFormat="1" ht="15" customHeight="1" x14ac:dyDescent="0.2">
      <c r="A32" s="120"/>
      <c r="B32" s="119" t="s">
        <v>117</v>
      </c>
      <c r="C32" s="258"/>
      <c r="E32" s="113">
        <v>19.952966714905934</v>
      </c>
      <c r="F32" s="114">
        <v>2206</v>
      </c>
      <c r="G32" s="114">
        <v>2255</v>
      </c>
      <c r="H32" s="114">
        <v>2216</v>
      </c>
      <c r="I32" s="114">
        <v>2232</v>
      </c>
      <c r="J32" s="140">
        <v>2235</v>
      </c>
      <c r="K32" s="114">
        <v>-29</v>
      </c>
      <c r="L32" s="116">
        <v>-1.2975391498881432</v>
      </c>
    </row>
    <row r="33" spans="1:12" s="110" customFormat="1" ht="15" customHeight="1" x14ac:dyDescent="0.2">
      <c r="A33" s="120"/>
      <c r="B33" s="119"/>
      <c r="C33" s="258" t="s">
        <v>106</v>
      </c>
      <c r="E33" s="113">
        <v>36.76337262012693</v>
      </c>
      <c r="F33" s="114">
        <v>811</v>
      </c>
      <c r="G33" s="114">
        <v>818</v>
      </c>
      <c r="H33" s="114">
        <v>794</v>
      </c>
      <c r="I33" s="114">
        <v>800</v>
      </c>
      <c r="J33" s="140">
        <v>806</v>
      </c>
      <c r="K33" s="114">
        <v>5</v>
      </c>
      <c r="L33" s="116">
        <v>0.6203473945409429</v>
      </c>
    </row>
    <row r="34" spans="1:12" s="110" customFormat="1" ht="15" customHeight="1" x14ac:dyDescent="0.2">
      <c r="A34" s="120"/>
      <c r="B34" s="119"/>
      <c r="C34" s="258" t="s">
        <v>107</v>
      </c>
      <c r="E34" s="113">
        <v>63.23662737987307</v>
      </c>
      <c r="F34" s="114">
        <v>1395</v>
      </c>
      <c r="G34" s="114">
        <v>1437</v>
      </c>
      <c r="H34" s="114">
        <v>1422</v>
      </c>
      <c r="I34" s="114">
        <v>1432</v>
      </c>
      <c r="J34" s="140">
        <v>1429</v>
      </c>
      <c r="K34" s="114">
        <v>-34</v>
      </c>
      <c r="L34" s="116">
        <v>-2.3792862141357594</v>
      </c>
    </row>
    <row r="35" spans="1:12" s="110" customFormat="1" ht="24" customHeight="1" x14ac:dyDescent="0.2">
      <c r="A35" s="604" t="s">
        <v>192</v>
      </c>
      <c r="B35" s="605"/>
      <c r="C35" s="605"/>
      <c r="D35" s="606"/>
      <c r="E35" s="113">
        <v>22.946816208393631</v>
      </c>
      <c r="F35" s="114">
        <v>2537</v>
      </c>
      <c r="G35" s="114">
        <v>2657</v>
      </c>
      <c r="H35" s="114">
        <v>2617</v>
      </c>
      <c r="I35" s="114">
        <v>2669</v>
      </c>
      <c r="J35" s="114">
        <v>2623</v>
      </c>
      <c r="K35" s="318">
        <v>-86</v>
      </c>
      <c r="L35" s="319">
        <v>-3.278688524590164</v>
      </c>
    </row>
    <row r="36" spans="1:12" s="110" customFormat="1" ht="15" customHeight="1" x14ac:dyDescent="0.2">
      <c r="A36" s="120"/>
      <c r="B36" s="119"/>
      <c r="C36" s="258" t="s">
        <v>106</v>
      </c>
      <c r="E36" s="113">
        <v>40.835632636972804</v>
      </c>
      <c r="F36" s="114">
        <v>1036</v>
      </c>
      <c r="G36" s="114">
        <v>1068</v>
      </c>
      <c r="H36" s="114">
        <v>1027</v>
      </c>
      <c r="I36" s="114">
        <v>1073</v>
      </c>
      <c r="J36" s="114">
        <v>1046</v>
      </c>
      <c r="K36" s="318">
        <v>-10</v>
      </c>
      <c r="L36" s="116">
        <v>-0.95602294455066916</v>
      </c>
    </row>
    <row r="37" spans="1:12" s="110" customFormat="1" ht="15" customHeight="1" x14ac:dyDescent="0.2">
      <c r="A37" s="120"/>
      <c r="B37" s="119"/>
      <c r="C37" s="258" t="s">
        <v>107</v>
      </c>
      <c r="E37" s="113">
        <v>59.164367363027196</v>
      </c>
      <c r="F37" s="114">
        <v>1501</v>
      </c>
      <c r="G37" s="114">
        <v>1589</v>
      </c>
      <c r="H37" s="114">
        <v>1590</v>
      </c>
      <c r="I37" s="114">
        <v>1596</v>
      </c>
      <c r="J37" s="140">
        <v>1577</v>
      </c>
      <c r="K37" s="114">
        <v>-76</v>
      </c>
      <c r="L37" s="116">
        <v>-4.8192771084337354</v>
      </c>
    </row>
    <row r="38" spans="1:12" s="110" customFormat="1" ht="15" customHeight="1" x14ac:dyDescent="0.2">
      <c r="A38" s="120"/>
      <c r="B38" s="119" t="s">
        <v>328</v>
      </c>
      <c r="C38" s="258"/>
      <c r="E38" s="113">
        <v>47.76591895803184</v>
      </c>
      <c r="F38" s="114">
        <v>5281</v>
      </c>
      <c r="G38" s="114">
        <v>5505</v>
      </c>
      <c r="H38" s="114">
        <v>5547</v>
      </c>
      <c r="I38" s="114">
        <v>5521</v>
      </c>
      <c r="J38" s="140">
        <v>5482</v>
      </c>
      <c r="K38" s="114">
        <v>-201</v>
      </c>
      <c r="L38" s="116">
        <v>-3.666545056548705</v>
      </c>
    </row>
    <row r="39" spans="1:12" s="110" customFormat="1" ht="15" customHeight="1" x14ac:dyDescent="0.2">
      <c r="A39" s="120"/>
      <c r="B39" s="119"/>
      <c r="C39" s="258" t="s">
        <v>106</v>
      </c>
      <c r="E39" s="113">
        <v>42.056428706684343</v>
      </c>
      <c r="F39" s="115">
        <v>2221</v>
      </c>
      <c r="G39" s="114">
        <v>2339</v>
      </c>
      <c r="H39" s="114">
        <v>2361</v>
      </c>
      <c r="I39" s="114">
        <v>2332</v>
      </c>
      <c r="J39" s="140">
        <v>2312</v>
      </c>
      <c r="K39" s="114">
        <v>-91</v>
      </c>
      <c r="L39" s="116">
        <v>-3.9359861591695502</v>
      </c>
    </row>
    <row r="40" spans="1:12" s="110" customFormat="1" ht="15" customHeight="1" x14ac:dyDescent="0.2">
      <c r="A40" s="120"/>
      <c r="B40" s="119"/>
      <c r="C40" s="258" t="s">
        <v>107</v>
      </c>
      <c r="E40" s="113">
        <v>57.943571293315657</v>
      </c>
      <c r="F40" s="115">
        <v>3060</v>
      </c>
      <c r="G40" s="114">
        <v>3166</v>
      </c>
      <c r="H40" s="114">
        <v>3186</v>
      </c>
      <c r="I40" s="114">
        <v>3189</v>
      </c>
      <c r="J40" s="140">
        <v>3170</v>
      </c>
      <c r="K40" s="114">
        <v>-110</v>
      </c>
      <c r="L40" s="116">
        <v>-3.4700315457413251</v>
      </c>
    </row>
    <row r="41" spans="1:12" s="110" customFormat="1" ht="15" customHeight="1" x14ac:dyDescent="0.2">
      <c r="A41" s="120"/>
      <c r="B41" s="320" t="s">
        <v>517</v>
      </c>
      <c r="C41" s="258"/>
      <c r="E41" s="113">
        <v>5.0379884225759772</v>
      </c>
      <c r="F41" s="115">
        <v>557</v>
      </c>
      <c r="G41" s="114">
        <v>563</v>
      </c>
      <c r="H41" s="114">
        <v>578</v>
      </c>
      <c r="I41" s="114">
        <v>551</v>
      </c>
      <c r="J41" s="140">
        <v>548</v>
      </c>
      <c r="K41" s="114">
        <v>9</v>
      </c>
      <c r="L41" s="116">
        <v>1.6423357664233578</v>
      </c>
    </row>
    <row r="42" spans="1:12" s="110" customFormat="1" ht="15" customHeight="1" x14ac:dyDescent="0.2">
      <c r="A42" s="120"/>
      <c r="B42" s="119"/>
      <c r="C42" s="268" t="s">
        <v>106</v>
      </c>
      <c r="D42" s="182"/>
      <c r="E42" s="113">
        <v>47.03770197486535</v>
      </c>
      <c r="F42" s="115">
        <v>262</v>
      </c>
      <c r="G42" s="114">
        <v>275</v>
      </c>
      <c r="H42" s="114">
        <v>280</v>
      </c>
      <c r="I42" s="114">
        <v>264</v>
      </c>
      <c r="J42" s="140">
        <v>260</v>
      </c>
      <c r="K42" s="114">
        <v>2</v>
      </c>
      <c r="L42" s="116">
        <v>0.76923076923076927</v>
      </c>
    </row>
    <row r="43" spans="1:12" s="110" customFormat="1" ht="15" customHeight="1" x14ac:dyDescent="0.2">
      <c r="A43" s="120"/>
      <c r="B43" s="119"/>
      <c r="C43" s="268" t="s">
        <v>107</v>
      </c>
      <c r="D43" s="182"/>
      <c r="E43" s="113">
        <v>52.96229802513465</v>
      </c>
      <c r="F43" s="115">
        <v>295</v>
      </c>
      <c r="G43" s="114">
        <v>288</v>
      </c>
      <c r="H43" s="114">
        <v>298</v>
      </c>
      <c r="I43" s="114">
        <v>287</v>
      </c>
      <c r="J43" s="140">
        <v>288</v>
      </c>
      <c r="K43" s="114">
        <v>7</v>
      </c>
      <c r="L43" s="116">
        <v>2.4305555555555554</v>
      </c>
    </row>
    <row r="44" spans="1:12" s="110" customFormat="1" ht="15" customHeight="1" x14ac:dyDescent="0.2">
      <c r="A44" s="120"/>
      <c r="B44" s="119" t="s">
        <v>205</v>
      </c>
      <c r="C44" s="268"/>
      <c r="D44" s="182"/>
      <c r="E44" s="113">
        <v>24.249276410998554</v>
      </c>
      <c r="F44" s="115">
        <v>2681</v>
      </c>
      <c r="G44" s="114">
        <v>2832</v>
      </c>
      <c r="H44" s="114">
        <v>2833</v>
      </c>
      <c r="I44" s="114">
        <v>2838</v>
      </c>
      <c r="J44" s="140">
        <v>2930</v>
      </c>
      <c r="K44" s="114">
        <v>-249</v>
      </c>
      <c r="L44" s="116">
        <v>-8.4982935153583625</v>
      </c>
    </row>
    <row r="45" spans="1:12" s="110" customFormat="1" ht="15" customHeight="1" x14ac:dyDescent="0.2">
      <c r="A45" s="120"/>
      <c r="B45" s="119"/>
      <c r="C45" s="268" t="s">
        <v>106</v>
      </c>
      <c r="D45" s="182"/>
      <c r="E45" s="113">
        <v>29.914211115255501</v>
      </c>
      <c r="F45" s="115">
        <v>802</v>
      </c>
      <c r="G45" s="114">
        <v>839</v>
      </c>
      <c r="H45" s="114">
        <v>818</v>
      </c>
      <c r="I45" s="114">
        <v>819</v>
      </c>
      <c r="J45" s="140">
        <v>848</v>
      </c>
      <c r="K45" s="114">
        <v>-46</v>
      </c>
      <c r="L45" s="116">
        <v>-5.4245283018867925</v>
      </c>
    </row>
    <row r="46" spans="1:12" s="110" customFormat="1" ht="15" customHeight="1" x14ac:dyDescent="0.2">
      <c r="A46" s="123"/>
      <c r="B46" s="124"/>
      <c r="C46" s="260" t="s">
        <v>107</v>
      </c>
      <c r="D46" s="261"/>
      <c r="E46" s="125">
        <v>70.085788884744503</v>
      </c>
      <c r="F46" s="143">
        <v>1879</v>
      </c>
      <c r="G46" s="144">
        <v>1993</v>
      </c>
      <c r="H46" s="144">
        <v>2015</v>
      </c>
      <c r="I46" s="144">
        <v>2019</v>
      </c>
      <c r="J46" s="145">
        <v>2082</v>
      </c>
      <c r="K46" s="144">
        <v>-203</v>
      </c>
      <c r="L46" s="146">
        <v>-9.7502401536983676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6" t="s">
        <v>210</v>
      </c>
      <c r="B51" s="566"/>
      <c r="C51" s="566"/>
      <c r="D51" s="566"/>
      <c r="E51" s="566"/>
      <c r="F51" s="566"/>
      <c r="G51" s="566"/>
      <c r="H51" s="566"/>
      <c r="I51" s="566"/>
      <c r="J51" s="566"/>
      <c r="K51" s="566"/>
      <c r="L51" s="566"/>
    </row>
    <row r="52" spans="1:12" ht="11.25" x14ac:dyDescent="0.2">
      <c r="A52" s="566" t="s">
        <v>211</v>
      </c>
      <c r="B52" s="566"/>
      <c r="C52" s="566"/>
      <c r="D52" s="566"/>
      <c r="E52" s="566"/>
      <c r="F52" s="566"/>
      <c r="G52" s="566"/>
      <c r="H52" s="566"/>
      <c r="I52" s="566"/>
      <c r="J52" s="566"/>
      <c r="K52" s="566"/>
      <c r="L52" s="566"/>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69" t="s">
        <v>330</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213</v>
      </c>
      <c r="B7" s="587"/>
      <c r="C7" s="580" t="s">
        <v>94</v>
      </c>
      <c r="D7" s="583" t="s">
        <v>326</v>
      </c>
      <c r="E7" s="584"/>
      <c r="F7" s="584"/>
      <c r="G7" s="584"/>
      <c r="H7" s="585"/>
      <c r="I7" s="586" t="s">
        <v>180</v>
      </c>
      <c r="J7" s="587"/>
      <c r="K7" s="96"/>
      <c r="L7" s="96"/>
      <c r="M7" s="96"/>
      <c r="N7" s="96"/>
      <c r="O7" s="96"/>
    </row>
    <row r="8" spans="1:15" ht="21.75" customHeight="1" x14ac:dyDescent="0.2">
      <c r="A8" s="614"/>
      <c r="B8" s="615"/>
      <c r="C8" s="581"/>
      <c r="D8" s="590" t="s">
        <v>97</v>
      </c>
      <c r="E8" s="590" t="s">
        <v>98</v>
      </c>
      <c r="F8" s="590" t="s">
        <v>99</v>
      </c>
      <c r="G8" s="590" t="s">
        <v>100</v>
      </c>
      <c r="H8" s="590" t="s">
        <v>101</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11056</v>
      </c>
      <c r="E11" s="114">
        <v>11557</v>
      </c>
      <c r="F11" s="114">
        <v>11575</v>
      </c>
      <c r="G11" s="114">
        <v>11579</v>
      </c>
      <c r="H11" s="140">
        <v>11583</v>
      </c>
      <c r="I11" s="115">
        <v>-527</v>
      </c>
      <c r="J11" s="116">
        <v>-4.5497712164378834</v>
      </c>
    </row>
    <row r="12" spans="1:15" s="110" customFormat="1" ht="24.95" customHeight="1" x14ac:dyDescent="0.2">
      <c r="A12" s="193" t="s">
        <v>132</v>
      </c>
      <c r="B12" s="194" t="s">
        <v>133</v>
      </c>
      <c r="C12" s="113">
        <v>0.33465991316931981</v>
      </c>
      <c r="D12" s="115">
        <v>37</v>
      </c>
      <c r="E12" s="114">
        <v>36</v>
      </c>
      <c r="F12" s="114">
        <v>38</v>
      </c>
      <c r="G12" s="114">
        <v>38</v>
      </c>
      <c r="H12" s="140">
        <v>38</v>
      </c>
      <c r="I12" s="115">
        <v>-1</v>
      </c>
      <c r="J12" s="116">
        <v>-2.6315789473684212</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11.387481910274964</v>
      </c>
      <c r="D14" s="115">
        <v>1259</v>
      </c>
      <c r="E14" s="114">
        <v>1307</v>
      </c>
      <c r="F14" s="114">
        <v>1322</v>
      </c>
      <c r="G14" s="114">
        <v>1386</v>
      </c>
      <c r="H14" s="140">
        <v>1410</v>
      </c>
      <c r="I14" s="115">
        <v>-151</v>
      </c>
      <c r="J14" s="116">
        <v>-10.709219858156029</v>
      </c>
      <c r="K14" s="110"/>
      <c r="L14" s="110"/>
      <c r="M14" s="110"/>
      <c r="N14" s="110"/>
      <c r="O14" s="110"/>
    </row>
    <row r="15" spans="1:15" s="110" customFormat="1" ht="24.95" customHeight="1" x14ac:dyDescent="0.2">
      <c r="A15" s="193" t="s">
        <v>216</v>
      </c>
      <c r="B15" s="199" t="s">
        <v>217</v>
      </c>
      <c r="C15" s="113">
        <v>2.1164978292329955</v>
      </c>
      <c r="D15" s="115">
        <v>234</v>
      </c>
      <c r="E15" s="114">
        <v>244</v>
      </c>
      <c r="F15" s="114">
        <v>233</v>
      </c>
      <c r="G15" s="114">
        <v>233</v>
      </c>
      <c r="H15" s="140">
        <v>241</v>
      </c>
      <c r="I15" s="115">
        <v>-7</v>
      </c>
      <c r="J15" s="116">
        <v>-2.904564315352697</v>
      </c>
    </row>
    <row r="16" spans="1:15" s="287" customFormat="1" ht="24.95" customHeight="1" x14ac:dyDescent="0.2">
      <c r="A16" s="193" t="s">
        <v>218</v>
      </c>
      <c r="B16" s="199" t="s">
        <v>141</v>
      </c>
      <c r="C16" s="113">
        <v>8.6649782923299572</v>
      </c>
      <c r="D16" s="115">
        <v>958</v>
      </c>
      <c r="E16" s="114">
        <v>994</v>
      </c>
      <c r="F16" s="114">
        <v>1017</v>
      </c>
      <c r="G16" s="114">
        <v>1066</v>
      </c>
      <c r="H16" s="140">
        <v>1083</v>
      </c>
      <c r="I16" s="115">
        <v>-125</v>
      </c>
      <c r="J16" s="116">
        <v>-11.542012927054479</v>
      </c>
      <c r="K16" s="110"/>
      <c r="L16" s="110"/>
      <c r="M16" s="110"/>
      <c r="N16" s="110"/>
      <c r="O16" s="110"/>
    </row>
    <row r="17" spans="1:15" s="110" customFormat="1" ht="24.95" customHeight="1" x14ac:dyDescent="0.2">
      <c r="A17" s="193" t="s">
        <v>142</v>
      </c>
      <c r="B17" s="199" t="s">
        <v>220</v>
      </c>
      <c r="C17" s="113">
        <v>0.60600578871201161</v>
      </c>
      <c r="D17" s="115">
        <v>67</v>
      </c>
      <c r="E17" s="114">
        <v>69</v>
      </c>
      <c r="F17" s="114">
        <v>72</v>
      </c>
      <c r="G17" s="114">
        <v>87</v>
      </c>
      <c r="H17" s="140">
        <v>86</v>
      </c>
      <c r="I17" s="115">
        <v>-19</v>
      </c>
      <c r="J17" s="116">
        <v>-22.093023255813954</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15.059696092619392</v>
      </c>
      <c r="D19" s="115">
        <v>1665</v>
      </c>
      <c r="E19" s="114">
        <v>1750</v>
      </c>
      <c r="F19" s="114">
        <v>1742</v>
      </c>
      <c r="G19" s="114">
        <v>1719</v>
      </c>
      <c r="H19" s="140">
        <v>1743</v>
      </c>
      <c r="I19" s="115">
        <v>-78</v>
      </c>
      <c r="J19" s="116">
        <v>-4.4750430292598971</v>
      </c>
    </row>
    <row r="20" spans="1:15" s="287" customFormat="1" ht="24.95" customHeight="1" x14ac:dyDescent="0.2">
      <c r="A20" s="193" t="s">
        <v>148</v>
      </c>
      <c r="B20" s="199" t="s">
        <v>149</v>
      </c>
      <c r="C20" s="113">
        <v>2.4873371924746746</v>
      </c>
      <c r="D20" s="115">
        <v>275</v>
      </c>
      <c r="E20" s="114">
        <v>324</v>
      </c>
      <c r="F20" s="114">
        <v>325</v>
      </c>
      <c r="G20" s="114">
        <v>307</v>
      </c>
      <c r="H20" s="140">
        <v>325</v>
      </c>
      <c r="I20" s="115">
        <v>-50</v>
      </c>
      <c r="J20" s="116">
        <v>-15.384615384615385</v>
      </c>
      <c r="K20" s="110"/>
      <c r="L20" s="110"/>
      <c r="M20" s="110"/>
      <c r="N20" s="110"/>
      <c r="O20" s="110"/>
    </row>
    <row r="21" spans="1:15" s="110" customFormat="1" ht="24.95" customHeight="1" x14ac:dyDescent="0.2">
      <c r="A21" s="201" t="s">
        <v>150</v>
      </c>
      <c r="B21" s="202" t="s">
        <v>151</v>
      </c>
      <c r="C21" s="113">
        <v>8.5926193921852381</v>
      </c>
      <c r="D21" s="115">
        <v>950</v>
      </c>
      <c r="E21" s="114">
        <v>1127</v>
      </c>
      <c r="F21" s="114">
        <v>1113</v>
      </c>
      <c r="G21" s="114">
        <v>1116</v>
      </c>
      <c r="H21" s="140">
        <v>1129</v>
      </c>
      <c r="I21" s="115">
        <v>-179</v>
      </c>
      <c r="J21" s="116">
        <v>-15.854738706820195</v>
      </c>
    </row>
    <row r="22" spans="1:15" s="110" customFormat="1" ht="24.95" customHeight="1" x14ac:dyDescent="0.2">
      <c r="A22" s="201" t="s">
        <v>152</v>
      </c>
      <c r="B22" s="199" t="s">
        <v>153</v>
      </c>
      <c r="C22" s="113">
        <v>0.94066570188133136</v>
      </c>
      <c r="D22" s="115">
        <v>104</v>
      </c>
      <c r="E22" s="114">
        <v>115</v>
      </c>
      <c r="F22" s="114">
        <v>114</v>
      </c>
      <c r="G22" s="114">
        <v>112</v>
      </c>
      <c r="H22" s="140">
        <v>116</v>
      </c>
      <c r="I22" s="115">
        <v>-12</v>
      </c>
      <c r="J22" s="116">
        <v>-10.344827586206897</v>
      </c>
    </row>
    <row r="23" spans="1:15" s="110" customFormat="1" ht="24.95" customHeight="1" x14ac:dyDescent="0.2">
      <c r="A23" s="193" t="s">
        <v>154</v>
      </c>
      <c r="B23" s="199" t="s">
        <v>155</v>
      </c>
      <c r="C23" s="113">
        <v>0.76881331403762665</v>
      </c>
      <c r="D23" s="115">
        <v>85</v>
      </c>
      <c r="E23" s="114">
        <v>81</v>
      </c>
      <c r="F23" s="114">
        <v>80</v>
      </c>
      <c r="G23" s="114">
        <v>92</v>
      </c>
      <c r="H23" s="140">
        <v>90</v>
      </c>
      <c r="I23" s="115">
        <v>-5</v>
      </c>
      <c r="J23" s="116">
        <v>-5.5555555555555554</v>
      </c>
    </row>
    <row r="24" spans="1:15" s="110" customFormat="1" ht="24.95" customHeight="1" x14ac:dyDescent="0.2">
      <c r="A24" s="193" t="s">
        <v>156</v>
      </c>
      <c r="B24" s="199" t="s">
        <v>221</v>
      </c>
      <c r="C24" s="113">
        <v>7.5705499276410997</v>
      </c>
      <c r="D24" s="115">
        <v>837</v>
      </c>
      <c r="E24" s="114">
        <v>850</v>
      </c>
      <c r="F24" s="114">
        <v>865</v>
      </c>
      <c r="G24" s="114">
        <v>864</v>
      </c>
      <c r="H24" s="140">
        <v>854</v>
      </c>
      <c r="I24" s="115">
        <v>-17</v>
      </c>
      <c r="J24" s="116">
        <v>-1.9906323185011709</v>
      </c>
    </row>
    <row r="25" spans="1:15" s="110" customFormat="1" ht="24.95" customHeight="1" x14ac:dyDescent="0.2">
      <c r="A25" s="193" t="s">
        <v>222</v>
      </c>
      <c r="B25" s="204" t="s">
        <v>159</v>
      </c>
      <c r="C25" s="113">
        <v>24.98191027496382</v>
      </c>
      <c r="D25" s="115">
        <v>2762</v>
      </c>
      <c r="E25" s="114">
        <v>2782</v>
      </c>
      <c r="F25" s="114">
        <v>2778</v>
      </c>
      <c r="G25" s="114">
        <v>2730</v>
      </c>
      <c r="H25" s="140">
        <v>2690</v>
      </c>
      <c r="I25" s="115">
        <v>72</v>
      </c>
      <c r="J25" s="116">
        <v>2.6765799256505578</v>
      </c>
    </row>
    <row r="26" spans="1:15" s="110" customFormat="1" ht="24.95" customHeight="1" x14ac:dyDescent="0.2">
      <c r="A26" s="201">
        <v>782.78300000000002</v>
      </c>
      <c r="B26" s="203" t="s">
        <v>160</v>
      </c>
      <c r="C26" s="113">
        <v>0.42510853835021706</v>
      </c>
      <c r="D26" s="115">
        <v>47</v>
      </c>
      <c r="E26" s="114">
        <v>51</v>
      </c>
      <c r="F26" s="114">
        <v>71</v>
      </c>
      <c r="G26" s="114">
        <v>53</v>
      </c>
      <c r="H26" s="140">
        <v>58</v>
      </c>
      <c r="I26" s="115">
        <v>-11</v>
      </c>
      <c r="J26" s="116">
        <v>-18.96551724137931</v>
      </c>
    </row>
    <row r="27" spans="1:15" s="110" customFormat="1" ht="24.95" customHeight="1" x14ac:dyDescent="0.2">
      <c r="A27" s="193" t="s">
        <v>161</v>
      </c>
      <c r="B27" s="199" t="s">
        <v>162</v>
      </c>
      <c r="C27" s="113">
        <v>0.63314037626628072</v>
      </c>
      <c r="D27" s="115">
        <v>70</v>
      </c>
      <c r="E27" s="114">
        <v>94</v>
      </c>
      <c r="F27" s="114">
        <v>90</v>
      </c>
      <c r="G27" s="114">
        <v>47</v>
      </c>
      <c r="H27" s="140">
        <v>53</v>
      </c>
      <c r="I27" s="115">
        <v>17</v>
      </c>
      <c r="J27" s="116">
        <v>32.075471698113205</v>
      </c>
    </row>
    <row r="28" spans="1:15" s="110" customFormat="1" ht="24.95" customHeight="1" x14ac:dyDescent="0.2">
      <c r="A28" s="193" t="s">
        <v>163</v>
      </c>
      <c r="B28" s="199" t="s">
        <v>164</v>
      </c>
      <c r="C28" s="113">
        <v>1.9808248914616498</v>
      </c>
      <c r="D28" s="115">
        <v>219</v>
      </c>
      <c r="E28" s="114">
        <v>225</v>
      </c>
      <c r="F28" s="114">
        <v>223</v>
      </c>
      <c r="G28" s="114">
        <v>218</v>
      </c>
      <c r="H28" s="140">
        <v>221</v>
      </c>
      <c r="I28" s="115">
        <v>-2</v>
      </c>
      <c r="J28" s="116">
        <v>-0.90497737556561086</v>
      </c>
    </row>
    <row r="29" spans="1:15" s="110" customFormat="1" ht="24.95" customHeight="1" x14ac:dyDescent="0.2">
      <c r="A29" s="193">
        <v>86</v>
      </c>
      <c r="B29" s="199" t="s">
        <v>165</v>
      </c>
      <c r="C29" s="113">
        <v>4.4229377713458753</v>
      </c>
      <c r="D29" s="115">
        <v>489</v>
      </c>
      <c r="E29" s="114">
        <v>502</v>
      </c>
      <c r="F29" s="114">
        <v>499</v>
      </c>
      <c r="G29" s="114">
        <v>494</v>
      </c>
      <c r="H29" s="140">
        <v>492</v>
      </c>
      <c r="I29" s="115">
        <v>-3</v>
      </c>
      <c r="J29" s="116">
        <v>-0.6097560975609756</v>
      </c>
    </row>
    <row r="30" spans="1:15" s="110" customFormat="1" ht="24.95" customHeight="1" x14ac:dyDescent="0.2">
      <c r="A30" s="193">
        <v>87.88</v>
      </c>
      <c r="B30" s="204" t="s">
        <v>166</v>
      </c>
      <c r="C30" s="113">
        <v>6.7112879884225762</v>
      </c>
      <c r="D30" s="115">
        <v>742</v>
      </c>
      <c r="E30" s="114">
        <v>757</v>
      </c>
      <c r="F30" s="114">
        <v>761</v>
      </c>
      <c r="G30" s="114">
        <v>808</v>
      </c>
      <c r="H30" s="140">
        <v>790</v>
      </c>
      <c r="I30" s="115">
        <v>-48</v>
      </c>
      <c r="J30" s="116">
        <v>-6.075949367088608</v>
      </c>
    </row>
    <row r="31" spans="1:15" s="110" customFormat="1" ht="24.95" customHeight="1" x14ac:dyDescent="0.2">
      <c r="A31" s="193" t="s">
        <v>167</v>
      </c>
      <c r="B31" s="199" t="s">
        <v>168</v>
      </c>
      <c r="C31" s="113">
        <v>9.2800289435600583</v>
      </c>
      <c r="D31" s="115">
        <v>1026</v>
      </c>
      <c r="E31" s="114">
        <v>1071</v>
      </c>
      <c r="F31" s="114">
        <v>1069</v>
      </c>
      <c r="G31" s="114">
        <v>1107</v>
      </c>
      <c r="H31" s="140">
        <v>1094</v>
      </c>
      <c r="I31" s="115">
        <v>-68</v>
      </c>
      <c r="J31" s="116">
        <v>-6.2157221206581355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0.33465991316931981</v>
      </c>
      <c r="D34" s="115">
        <v>37</v>
      </c>
      <c r="E34" s="114">
        <v>36</v>
      </c>
      <c r="F34" s="114">
        <v>38</v>
      </c>
      <c r="G34" s="114">
        <v>38</v>
      </c>
      <c r="H34" s="140">
        <v>38</v>
      </c>
      <c r="I34" s="115">
        <v>-1</v>
      </c>
      <c r="J34" s="116">
        <v>-2.6315789473684212</v>
      </c>
    </row>
    <row r="35" spans="1:10" s="110" customFormat="1" ht="24.95" customHeight="1" x14ac:dyDescent="0.2">
      <c r="A35" s="292" t="s">
        <v>171</v>
      </c>
      <c r="B35" s="293" t="s">
        <v>172</v>
      </c>
      <c r="C35" s="113">
        <v>15.810419681620839</v>
      </c>
      <c r="D35" s="115">
        <v>1748</v>
      </c>
      <c r="E35" s="114">
        <v>1792</v>
      </c>
      <c r="F35" s="114">
        <v>1807</v>
      </c>
      <c r="G35" s="114">
        <v>1874</v>
      </c>
      <c r="H35" s="140">
        <v>1890</v>
      </c>
      <c r="I35" s="115">
        <v>-142</v>
      </c>
      <c r="J35" s="116">
        <v>-7.5132275132275135</v>
      </c>
    </row>
    <row r="36" spans="1:10" s="110" customFormat="1" ht="24.95" customHeight="1" x14ac:dyDescent="0.2">
      <c r="A36" s="294" t="s">
        <v>173</v>
      </c>
      <c r="B36" s="295" t="s">
        <v>174</v>
      </c>
      <c r="C36" s="125">
        <v>83.854920405209839</v>
      </c>
      <c r="D36" s="143">
        <v>9271</v>
      </c>
      <c r="E36" s="144">
        <v>9729</v>
      </c>
      <c r="F36" s="144">
        <v>9730</v>
      </c>
      <c r="G36" s="144">
        <v>9667</v>
      </c>
      <c r="H36" s="145">
        <v>9655</v>
      </c>
      <c r="I36" s="143">
        <v>-384</v>
      </c>
      <c r="J36" s="146">
        <v>-3.9772138788192648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3" t="s">
        <v>225</v>
      </c>
      <c r="B39" s="613"/>
      <c r="C39" s="613"/>
      <c r="D39" s="613"/>
      <c r="E39" s="613"/>
      <c r="F39" s="613"/>
      <c r="G39" s="613"/>
      <c r="H39" s="613"/>
      <c r="I39" s="613"/>
      <c r="J39" s="613"/>
    </row>
    <row r="40" spans="1:10" ht="18.75" customHeight="1" x14ac:dyDescent="0.2">
      <c r="A40" s="613"/>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69" t="s">
        <v>331</v>
      </c>
      <c r="B3" s="569"/>
      <c r="C3" s="569"/>
      <c r="D3" s="569"/>
      <c r="E3" s="569"/>
      <c r="F3" s="569"/>
      <c r="G3" s="569"/>
      <c r="H3" s="569"/>
      <c r="I3" s="569"/>
      <c r="J3" s="569"/>
      <c r="K3" s="569"/>
    </row>
    <row r="4" spans="1:15" s="94" customFormat="1" ht="12" customHeight="1" x14ac:dyDescent="0.2">
      <c r="A4" s="570" t="s">
        <v>92</v>
      </c>
      <c r="B4" s="570"/>
      <c r="C4" s="570"/>
      <c r="D4" s="570"/>
      <c r="E4" s="570"/>
      <c r="F4" s="570"/>
      <c r="G4" s="570"/>
      <c r="H4" s="570"/>
      <c r="I4" s="570"/>
      <c r="J4" s="570"/>
      <c r="K4" s="570"/>
    </row>
    <row r="5" spans="1:15" s="94" customFormat="1" ht="12" customHeight="1" x14ac:dyDescent="0.2">
      <c r="A5" s="571" t="s">
        <v>57</v>
      </c>
      <c r="B5" s="571"/>
      <c r="C5" s="571"/>
      <c r="D5" s="571"/>
      <c r="E5" s="571"/>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332</v>
      </c>
      <c r="B7" s="575"/>
      <c r="C7" s="575"/>
      <c r="D7" s="580" t="s">
        <v>94</v>
      </c>
      <c r="E7" s="583" t="s">
        <v>326</v>
      </c>
      <c r="F7" s="584"/>
      <c r="G7" s="584"/>
      <c r="H7" s="584"/>
      <c r="I7" s="585"/>
      <c r="J7" s="586" t="s">
        <v>180</v>
      </c>
      <c r="K7" s="587"/>
      <c r="L7" s="96"/>
      <c r="M7" s="96"/>
      <c r="N7" s="96"/>
      <c r="O7" s="96"/>
    </row>
    <row r="8" spans="1:15" ht="21.75" customHeight="1" x14ac:dyDescent="0.2">
      <c r="A8" s="576"/>
      <c r="B8" s="577"/>
      <c r="C8" s="577"/>
      <c r="D8" s="581"/>
      <c r="E8" s="590" t="s">
        <v>97</v>
      </c>
      <c r="F8" s="590" t="s">
        <v>98</v>
      </c>
      <c r="G8" s="590" t="s">
        <v>99</v>
      </c>
      <c r="H8" s="590" t="s">
        <v>100</v>
      </c>
      <c r="I8" s="590" t="s">
        <v>101</v>
      </c>
      <c r="J8" s="588"/>
      <c r="K8" s="589"/>
    </row>
    <row r="9" spans="1:15" ht="12" customHeight="1" x14ac:dyDescent="0.2">
      <c r="A9" s="576"/>
      <c r="B9" s="577"/>
      <c r="C9" s="577"/>
      <c r="D9" s="581"/>
      <c r="E9" s="591"/>
      <c r="F9" s="591"/>
      <c r="G9" s="591"/>
      <c r="H9" s="591"/>
      <c r="I9" s="591"/>
      <c r="J9" s="98" t="s">
        <v>102</v>
      </c>
      <c r="K9" s="99" t="s">
        <v>103</v>
      </c>
    </row>
    <row r="10" spans="1:15" ht="12" customHeight="1" x14ac:dyDescent="0.2">
      <c r="A10" s="578"/>
      <c r="B10" s="579"/>
      <c r="C10" s="579"/>
      <c r="D10" s="582"/>
      <c r="E10" s="100">
        <v>1</v>
      </c>
      <c r="F10" s="100">
        <v>2</v>
      </c>
      <c r="G10" s="100">
        <v>3</v>
      </c>
      <c r="H10" s="100">
        <v>4</v>
      </c>
      <c r="I10" s="100">
        <v>5</v>
      </c>
      <c r="J10" s="100">
        <v>6</v>
      </c>
      <c r="K10" s="100">
        <v>7</v>
      </c>
    </row>
    <row r="11" spans="1:15" ht="18" customHeight="1" x14ac:dyDescent="0.2">
      <c r="A11" s="297" t="s">
        <v>104</v>
      </c>
      <c r="B11" s="298"/>
      <c r="C11" s="299"/>
      <c r="D11" s="262">
        <v>100</v>
      </c>
      <c r="E11" s="263">
        <v>11056</v>
      </c>
      <c r="F11" s="264">
        <v>11557</v>
      </c>
      <c r="G11" s="264">
        <v>11575</v>
      </c>
      <c r="H11" s="264">
        <v>11579</v>
      </c>
      <c r="I11" s="265">
        <v>11583</v>
      </c>
      <c r="J11" s="263">
        <v>-527</v>
      </c>
      <c r="K11" s="266">
        <v>-4.5497712164378834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50.723589001447181</v>
      </c>
      <c r="E13" s="115">
        <v>5608</v>
      </c>
      <c r="F13" s="114">
        <v>5858</v>
      </c>
      <c r="G13" s="114">
        <v>5856</v>
      </c>
      <c r="H13" s="114">
        <v>5859</v>
      </c>
      <c r="I13" s="140">
        <v>5914</v>
      </c>
      <c r="J13" s="115">
        <v>-306</v>
      </c>
      <c r="K13" s="116">
        <v>-5.174163003043625</v>
      </c>
    </row>
    <row r="14" spans="1:15" ht="15.95" customHeight="1" x14ac:dyDescent="0.2">
      <c r="A14" s="306" t="s">
        <v>230</v>
      </c>
      <c r="B14" s="307"/>
      <c r="C14" s="308"/>
      <c r="D14" s="113">
        <v>39.598408104196814</v>
      </c>
      <c r="E14" s="115">
        <v>4378</v>
      </c>
      <c r="F14" s="114">
        <v>4581</v>
      </c>
      <c r="G14" s="114">
        <v>4603</v>
      </c>
      <c r="H14" s="114">
        <v>4614</v>
      </c>
      <c r="I14" s="140">
        <v>4580</v>
      </c>
      <c r="J14" s="115">
        <v>-202</v>
      </c>
      <c r="K14" s="116">
        <v>-4.4104803493449785</v>
      </c>
    </row>
    <row r="15" spans="1:15" ht="15.95" customHeight="1" x14ac:dyDescent="0.2">
      <c r="A15" s="306" t="s">
        <v>231</v>
      </c>
      <c r="B15" s="307"/>
      <c r="C15" s="308"/>
      <c r="D15" s="113">
        <v>4.6490593342981184</v>
      </c>
      <c r="E15" s="115">
        <v>514</v>
      </c>
      <c r="F15" s="114">
        <v>539</v>
      </c>
      <c r="G15" s="114">
        <v>534</v>
      </c>
      <c r="H15" s="114">
        <v>497</v>
      </c>
      <c r="I15" s="140">
        <v>495</v>
      </c>
      <c r="J15" s="115">
        <v>19</v>
      </c>
      <c r="K15" s="116">
        <v>3.8383838383838382</v>
      </c>
    </row>
    <row r="16" spans="1:15" ht="15.95" customHeight="1" x14ac:dyDescent="0.2">
      <c r="A16" s="306" t="s">
        <v>232</v>
      </c>
      <c r="B16" s="307"/>
      <c r="C16" s="308"/>
      <c r="D16" s="113">
        <v>1.8813314037626627</v>
      </c>
      <c r="E16" s="115">
        <v>208</v>
      </c>
      <c r="F16" s="114">
        <v>214</v>
      </c>
      <c r="G16" s="114">
        <v>212</v>
      </c>
      <c r="H16" s="114">
        <v>223</v>
      </c>
      <c r="I16" s="140">
        <v>217</v>
      </c>
      <c r="J16" s="115">
        <v>-9</v>
      </c>
      <c r="K16" s="116">
        <v>-4.1474654377880187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0.24421128798842257</v>
      </c>
      <c r="E18" s="115">
        <v>27</v>
      </c>
      <c r="F18" s="114">
        <v>30</v>
      </c>
      <c r="G18" s="114">
        <v>30</v>
      </c>
      <c r="H18" s="114">
        <v>30</v>
      </c>
      <c r="I18" s="140">
        <v>30</v>
      </c>
      <c r="J18" s="115">
        <v>-3</v>
      </c>
      <c r="K18" s="116">
        <v>-10</v>
      </c>
    </row>
    <row r="19" spans="1:11" ht="14.1" customHeight="1" x14ac:dyDescent="0.2">
      <c r="A19" s="306" t="s">
        <v>235</v>
      </c>
      <c r="B19" s="307" t="s">
        <v>236</v>
      </c>
      <c r="C19" s="308"/>
      <c r="D19" s="113">
        <v>0.17185238784370477</v>
      </c>
      <c r="E19" s="115">
        <v>19</v>
      </c>
      <c r="F19" s="114">
        <v>17</v>
      </c>
      <c r="G19" s="114">
        <v>16</v>
      </c>
      <c r="H19" s="114">
        <v>14</v>
      </c>
      <c r="I19" s="140">
        <v>15</v>
      </c>
      <c r="J19" s="115">
        <v>4</v>
      </c>
      <c r="K19" s="116">
        <v>26.666666666666668</v>
      </c>
    </row>
    <row r="20" spans="1:11" ht="14.1" customHeight="1" x14ac:dyDescent="0.2">
      <c r="A20" s="306">
        <v>12</v>
      </c>
      <c r="B20" s="307" t="s">
        <v>237</v>
      </c>
      <c r="C20" s="308"/>
      <c r="D20" s="113">
        <v>0.86830680173661356</v>
      </c>
      <c r="E20" s="115">
        <v>96</v>
      </c>
      <c r="F20" s="114">
        <v>97</v>
      </c>
      <c r="G20" s="114">
        <v>102</v>
      </c>
      <c r="H20" s="114">
        <v>109</v>
      </c>
      <c r="I20" s="140">
        <v>98</v>
      </c>
      <c r="J20" s="115">
        <v>-2</v>
      </c>
      <c r="K20" s="116">
        <v>-2.0408163265306123</v>
      </c>
    </row>
    <row r="21" spans="1:11" ht="14.1" customHeight="1" x14ac:dyDescent="0.2">
      <c r="A21" s="306">
        <v>21</v>
      </c>
      <c r="B21" s="307" t="s">
        <v>238</v>
      </c>
      <c r="C21" s="308"/>
      <c r="D21" s="113">
        <v>7.2358900144717797E-2</v>
      </c>
      <c r="E21" s="115">
        <v>8</v>
      </c>
      <c r="F21" s="114">
        <v>8</v>
      </c>
      <c r="G21" s="114">
        <v>8</v>
      </c>
      <c r="H21" s="114">
        <v>8</v>
      </c>
      <c r="I21" s="140">
        <v>8</v>
      </c>
      <c r="J21" s="115">
        <v>0</v>
      </c>
      <c r="K21" s="116">
        <v>0</v>
      </c>
    </row>
    <row r="22" spans="1:11" ht="14.1" customHeight="1" x14ac:dyDescent="0.2">
      <c r="A22" s="306">
        <v>22</v>
      </c>
      <c r="B22" s="307" t="s">
        <v>239</v>
      </c>
      <c r="C22" s="308"/>
      <c r="D22" s="113">
        <v>0.37988422575976843</v>
      </c>
      <c r="E22" s="115">
        <v>42</v>
      </c>
      <c r="F22" s="114">
        <v>40</v>
      </c>
      <c r="G22" s="114">
        <v>40</v>
      </c>
      <c r="H22" s="114">
        <v>37</v>
      </c>
      <c r="I22" s="140">
        <v>37</v>
      </c>
      <c r="J22" s="115">
        <v>5</v>
      </c>
      <c r="K22" s="116">
        <v>13.513513513513514</v>
      </c>
    </row>
    <row r="23" spans="1:11" ht="14.1" customHeight="1" x14ac:dyDescent="0.2">
      <c r="A23" s="306">
        <v>23</v>
      </c>
      <c r="B23" s="307" t="s">
        <v>240</v>
      </c>
      <c r="C23" s="308"/>
      <c r="D23" s="113">
        <v>0.50651230101302458</v>
      </c>
      <c r="E23" s="115">
        <v>56</v>
      </c>
      <c r="F23" s="114">
        <v>59</v>
      </c>
      <c r="G23" s="114">
        <v>51</v>
      </c>
      <c r="H23" s="114">
        <v>52</v>
      </c>
      <c r="I23" s="140">
        <v>60</v>
      </c>
      <c r="J23" s="115">
        <v>-4</v>
      </c>
      <c r="K23" s="116">
        <v>-6.666666666666667</v>
      </c>
    </row>
    <row r="24" spans="1:11" ht="14.1" customHeight="1" x14ac:dyDescent="0.2">
      <c r="A24" s="306">
        <v>24</v>
      </c>
      <c r="B24" s="307" t="s">
        <v>241</v>
      </c>
      <c r="C24" s="308"/>
      <c r="D24" s="113">
        <v>3.2109261939218525</v>
      </c>
      <c r="E24" s="115">
        <v>355</v>
      </c>
      <c r="F24" s="114">
        <v>358</v>
      </c>
      <c r="G24" s="114">
        <v>374</v>
      </c>
      <c r="H24" s="114">
        <v>391</v>
      </c>
      <c r="I24" s="140">
        <v>402</v>
      </c>
      <c r="J24" s="115">
        <v>-47</v>
      </c>
      <c r="K24" s="116">
        <v>-11.691542288557214</v>
      </c>
    </row>
    <row r="25" spans="1:11" ht="14.1" customHeight="1" x14ac:dyDescent="0.2">
      <c r="A25" s="306">
        <v>25</v>
      </c>
      <c r="B25" s="307" t="s">
        <v>242</v>
      </c>
      <c r="C25" s="308"/>
      <c r="D25" s="113">
        <v>1.546671490593343</v>
      </c>
      <c r="E25" s="115">
        <v>171</v>
      </c>
      <c r="F25" s="114">
        <v>189</v>
      </c>
      <c r="G25" s="114">
        <v>193</v>
      </c>
      <c r="H25" s="114">
        <v>201</v>
      </c>
      <c r="I25" s="140">
        <v>205</v>
      </c>
      <c r="J25" s="115">
        <v>-34</v>
      </c>
      <c r="K25" s="116">
        <v>-16.585365853658537</v>
      </c>
    </row>
    <row r="26" spans="1:11" ht="14.1" customHeight="1" x14ac:dyDescent="0.2">
      <c r="A26" s="306">
        <v>26</v>
      </c>
      <c r="B26" s="307" t="s">
        <v>243</v>
      </c>
      <c r="C26" s="308"/>
      <c r="D26" s="113">
        <v>0.68740955137481907</v>
      </c>
      <c r="E26" s="115">
        <v>76</v>
      </c>
      <c r="F26" s="114">
        <v>76</v>
      </c>
      <c r="G26" s="114">
        <v>78</v>
      </c>
      <c r="H26" s="114">
        <v>76</v>
      </c>
      <c r="I26" s="140">
        <v>74</v>
      </c>
      <c r="J26" s="115">
        <v>2</v>
      </c>
      <c r="K26" s="116">
        <v>2.7027027027027026</v>
      </c>
    </row>
    <row r="27" spans="1:11" ht="14.1" customHeight="1" x14ac:dyDescent="0.2">
      <c r="A27" s="306">
        <v>27</v>
      </c>
      <c r="B27" s="307" t="s">
        <v>244</v>
      </c>
      <c r="C27" s="308"/>
      <c r="D27" s="113">
        <v>0.45224312590448623</v>
      </c>
      <c r="E27" s="115">
        <v>50</v>
      </c>
      <c r="F27" s="114">
        <v>50</v>
      </c>
      <c r="G27" s="114">
        <v>49</v>
      </c>
      <c r="H27" s="114">
        <v>51</v>
      </c>
      <c r="I27" s="140">
        <v>52</v>
      </c>
      <c r="J27" s="115">
        <v>-2</v>
      </c>
      <c r="K27" s="116">
        <v>-3.8461538461538463</v>
      </c>
    </row>
    <row r="28" spans="1:11" ht="14.1" customHeight="1" x14ac:dyDescent="0.2">
      <c r="A28" s="306">
        <v>28</v>
      </c>
      <c r="B28" s="307" t="s">
        <v>245</v>
      </c>
      <c r="C28" s="308"/>
      <c r="D28" s="113">
        <v>0.36179450072358899</v>
      </c>
      <c r="E28" s="115">
        <v>40</v>
      </c>
      <c r="F28" s="114">
        <v>44</v>
      </c>
      <c r="G28" s="114">
        <v>53</v>
      </c>
      <c r="H28" s="114">
        <v>57</v>
      </c>
      <c r="I28" s="140">
        <v>59</v>
      </c>
      <c r="J28" s="115">
        <v>-19</v>
      </c>
      <c r="K28" s="116">
        <v>-32.203389830508478</v>
      </c>
    </row>
    <row r="29" spans="1:11" ht="14.1" customHeight="1" x14ac:dyDescent="0.2">
      <c r="A29" s="306">
        <v>29</v>
      </c>
      <c r="B29" s="307" t="s">
        <v>246</v>
      </c>
      <c r="C29" s="308"/>
      <c r="D29" s="113">
        <v>2.5054269175108539</v>
      </c>
      <c r="E29" s="115">
        <v>277</v>
      </c>
      <c r="F29" s="114">
        <v>319</v>
      </c>
      <c r="G29" s="114">
        <v>316</v>
      </c>
      <c r="H29" s="114">
        <v>318</v>
      </c>
      <c r="I29" s="140">
        <v>289</v>
      </c>
      <c r="J29" s="115">
        <v>-12</v>
      </c>
      <c r="K29" s="116">
        <v>-4.1522491349480966</v>
      </c>
    </row>
    <row r="30" spans="1:11" ht="14.1" customHeight="1" x14ac:dyDescent="0.2">
      <c r="A30" s="306" t="s">
        <v>247</v>
      </c>
      <c r="B30" s="307" t="s">
        <v>248</v>
      </c>
      <c r="C30" s="308"/>
      <c r="D30" s="113" t="s">
        <v>513</v>
      </c>
      <c r="E30" s="115" t="s">
        <v>513</v>
      </c>
      <c r="F30" s="114" t="s">
        <v>513</v>
      </c>
      <c r="G30" s="114" t="s">
        <v>513</v>
      </c>
      <c r="H30" s="114">
        <v>60</v>
      </c>
      <c r="I30" s="140" t="s">
        <v>513</v>
      </c>
      <c r="J30" s="115" t="s">
        <v>513</v>
      </c>
      <c r="K30" s="116" t="s">
        <v>513</v>
      </c>
    </row>
    <row r="31" spans="1:11" ht="14.1" customHeight="1" x14ac:dyDescent="0.2">
      <c r="A31" s="306" t="s">
        <v>249</v>
      </c>
      <c r="B31" s="307" t="s">
        <v>250</v>
      </c>
      <c r="C31" s="308"/>
      <c r="D31" s="113">
        <v>2.007959479015919</v>
      </c>
      <c r="E31" s="115">
        <v>222</v>
      </c>
      <c r="F31" s="114">
        <v>260</v>
      </c>
      <c r="G31" s="114">
        <v>259</v>
      </c>
      <c r="H31" s="114">
        <v>258</v>
      </c>
      <c r="I31" s="140">
        <v>233</v>
      </c>
      <c r="J31" s="115">
        <v>-11</v>
      </c>
      <c r="K31" s="116">
        <v>-4.7210300429184553</v>
      </c>
    </row>
    <row r="32" spans="1:11" ht="14.1" customHeight="1" x14ac:dyDescent="0.2">
      <c r="A32" s="306">
        <v>31</v>
      </c>
      <c r="B32" s="307" t="s">
        <v>251</v>
      </c>
      <c r="C32" s="308"/>
      <c r="D32" s="113">
        <v>8.1403762662807522E-2</v>
      </c>
      <c r="E32" s="115">
        <v>9</v>
      </c>
      <c r="F32" s="114">
        <v>8</v>
      </c>
      <c r="G32" s="114">
        <v>8</v>
      </c>
      <c r="H32" s="114">
        <v>10</v>
      </c>
      <c r="I32" s="140">
        <v>9</v>
      </c>
      <c r="J32" s="115">
        <v>0</v>
      </c>
      <c r="K32" s="116">
        <v>0</v>
      </c>
    </row>
    <row r="33" spans="1:11" ht="14.1" customHeight="1" x14ac:dyDescent="0.2">
      <c r="A33" s="306">
        <v>32</v>
      </c>
      <c r="B33" s="307" t="s">
        <v>252</v>
      </c>
      <c r="C33" s="308"/>
      <c r="D33" s="113">
        <v>0.6421852387843705</v>
      </c>
      <c r="E33" s="115">
        <v>71</v>
      </c>
      <c r="F33" s="114">
        <v>61</v>
      </c>
      <c r="G33" s="114">
        <v>67</v>
      </c>
      <c r="H33" s="114">
        <v>67</v>
      </c>
      <c r="I33" s="140">
        <v>77</v>
      </c>
      <c r="J33" s="115">
        <v>-6</v>
      </c>
      <c r="K33" s="116">
        <v>-7.7922077922077921</v>
      </c>
    </row>
    <row r="34" spans="1:11" ht="14.1" customHeight="1" x14ac:dyDescent="0.2">
      <c r="A34" s="306">
        <v>33</v>
      </c>
      <c r="B34" s="307" t="s">
        <v>253</v>
      </c>
      <c r="C34" s="308"/>
      <c r="D34" s="113">
        <v>0.74167872648335742</v>
      </c>
      <c r="E34" s="115">
        <v>82</v>
      </c>
      <c r="F34" s="114">
        <v>92</v>
      </c>
      <c r="G34" s="114">
        <v>88</v>
      </c>
      <c r="H34" s="114">
        <v>88</v>
      </c>
      <c r="I34" s="140">
        <v>84</v>
      </c>
      <c r="J34" s="115">
        <v>-2</v>
      </c>
      <c r="K34" s="116">
        <v>-2.3809523809523809</v>
      </c>
    </row>
    <row r="35" spans="1:11" ht="14.1" customHeight="1" x14ac:dyDescent="0.2">
      <c r="A35" s="306">
        <v>34</v>
      </c>
      <c r="B35" s="307" t="s">
        <v>254</v>
      </c>
      <c r="C35" s="308"/>
      <c r="D35" s="113">
        <v>3.7717076700434156</v>
      </c>
      <c r="E35" s="115">
        <v>417</v>
      </c>
      <c r="F35" s="114">
        <v>422</v>
      </c>
      <c r="G35" s="114">
        <v>439</v>
      </c>
      <c r="H35" s="114">
        <v>428</v>
      </c>
      <c r="I35" s="140">
        <v>413</v>
      </c>
      <c r="J35" s="115">
        <v>4</v>
      </c>
      <c r="K35" s="116">
        <v>0.96852300242130751</v>
      </c>
    </row>
    <row r="36" spans="1:11" ht="14.1" customHeight="1" x14ac:dyDescent="0.2">
      <c r="A36" s="306">
        <v>41</v>
      </c>
      <c r="B36" s="307" t="s">
        <v>255</v>
      </c>
      <c r="C36" s="308"/>
      <c r="D36" s="113">
        <v>0.19898697539797394</v>
      </c>
      <c r="E36" s="115">
        <v>22</v>
      </c>
      <c r="F36" s="114">
        <v>24</v>
      </c>
      <c r="G36" s="114">
        <v>27</v>
      </c>
      <c r="H36" s="114">
        <v>31</v>
      </c>
      <c r="I36" s="140">
        <v>32</v>
      </c>
      <c r="J36" s="115">
        <v>-10</v>
      </c>
      <c r="K36" s="116">
        <v>-31.25</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0.37988422575976843</v>
      </c>
      <c r="E38" s="115">
        <v>42</v>
      </c>
      <c r="F38" s="114">
        <v>45</v>
      </c>
      <c r="G38" s="114">
        <v>47</v>
      </c>
      <c r="H38" s="114">
        <v>41</v>
      </c>
      <c r="I38" s="140">
        <v>40</v>
      </c>
      <c r="J38" s="115">
        <v>2</v>
      </c>
      <c r="K38" s="116">
        <v>5</v>
      </c>
    </row>
    <row r="39" spans="1:11" ht="14.1" customHeight="1" x14ac:dyDescent="0.2">
      <c r="A39" s="306">
        <v>51</v>
      </c>
      <c r="B39" s="307" t="s">
        <v>258</v>
      </c>
      <c r="C39" s="308"/>
      <c r="D39" s="113">
        <v>4.9837192474674383</v>
      </c>
      <c r="E39" s="115">
        <v>551</v>
      </c>
      <c r="F39" s="114">
        <v>609</v>
      </c>
      <c r="G39" s="114">
        <v>603</v>
      </c>
      <c r="H39" s="114">
        <v>633</v>
      </c>
      <c r="I39" s="140">
        <v>641</v>
      </c>
      <c r="J39" s="115">
        <v>-90</v>
      </c>
      <c r="K39" s="116">
        <v>-14.040561622464899</v>
      </c>
    </row>
    <row r="40" spans="1:11" ht="14.1" customHeight="1" x14ac:dyDescent="0.2">
      <c r="A40" s="306" t="s">
        <v>259</v>
      </c>
      <c r="B40" s="307" t="s">
        <v>260</v>
      </c>
      <c r="C40" s="308"/>
      <c r="D40" s="113">
        <v>4.8751808972503614</v>
      </c>
      <c r="E40" s="115">
        <v>539</v>
      </c>
      <c r="F40" s="114">
        <v>595</v>
      </c>
      <c r="G40" s="114">
        <v>591</v>
      </c>
      <c r="H40" s="114">
        <v>619</v>
      </c>
      <c r="I40" s="140">
        <v>628</v>
      </c>
      <c r="J40" s="115">
        <v>-89</v>
      </c>
      <c r="K40" s="116">
        <v>-14.171974522292993</v>
      </c>
    </row>
    <row r="41" spans="1:11" ht="14.1" customHeight="1" x14ac:dyDescent="0.2">
      <c r="A41" s="306"/>
      <c r="B41" s="307" t="s">
        <v>261</v>
      </c>
      <c r="C41" s="308"/>
      <c r="D41" s="113">
        <v>3.8892908827785817</v>
      </c>
      <c r="E41" s="115">
        <v>430</v>
      </c>
      <c r="F41" s="114">
        <v>495</v>
      </c>
      <c r="G41" s="114">
        <v>492</v>
      </c>
      <c r="H41" s="114">
        <v>520</v>
      </c>
      <c r="I41" s="140">
        <v>521</v>
      </c>
      <c r="J41" s="115">
        <v>-91</v>
      </c>
      <c r="K41" s="116">
        <v>-17.46641074856046</v>
      </c>
    </row>
    <row r="42" spans="1:11" ht="14.1" customHeight="1" x14ac:dyDescent="0.2">
      <c r="A42" s="306">
        <v>52</v>
      </c>
      <c r="B42" s="307" t="s">
        <v>262</v>
      </c>
      <c r="C42" s="308"/>
      <c r="D42" s="113">
        <v>3.9526049204052098</v>
      </c>
      <c r="E42" s="115">
        <v>437</v>
      </c>
      <c r="F42" s="114">
        <v>482</v>
      </c>
      <c r="G42" s="114">
        <v>496</v>
      </c>
      <c r="H42" s="114">
        <v>484</v>
      </c>
      <c r="I42" s="140">
        <v>499</v>
      </c>
      <c r="J42" s="115">
        <v>-62</v>
      </c>
      <c r="K42" s="116">
        <v>-12.424849699398798</v>
      </c>
    </row>
    <row r="43" spans="1:11" ht="14.1" customHeight="1" x14ac:dyDescent="0.2">
      <c r="A43" s="306" t="s">
        <v>263</v>
      </c>
      <c r="B43" s="307" t="s">
        <v>264</v>
      </c>
      <c r="C43" s="308"/>
      <c r="D43" s="113">
        <v>3.9526049204052098</v>
      </c>
      <c r="E43" s="115">
        <v>437</v>
      </c>
      <c r="F43" s="114">
        <v>482</v>
      </c>
      <c r="G43" s="114">
        <v>496</v>
      </c>
      <c r="H43" s="114">
        <v>483</v>
      </c>
      <c r="I43" s="140">
        <v>498</v>
      </c>
      <c r="J43" s="115">
        <v>-61</v>
      </c>
      <c r="K43" s="116">
        <v>-12.248995983935743</v>
      </c>
    </row>
    <row r="44" spans="1:11" ht="14.1" customHeight="1" x14ac:dyDescent="0.2">
      <c r="A44" s="306">
        <v>53</v>
      </c>
      <c r="B44" s="307" t="s">
        <v>265</v>
      </c>
      <c r="C44" s="308"/>
      <c r="D44" s="113">
        <v>3.6360347322720696</v>
      </c>
      <c r="E44" s="115">
        <v>402</v>
      </c>
      <c r="F44" s="114">
        <v>368</v>
      </c>
      <c r="G44" s="114">
        <v>335</v>
      </c>
      <c r="H44" s="114">
        <v>305</v>
      </c>
      <c r="I44" s="140">
        <v>257</v>
      </c>
      <c r="J44" s="115">
        <v>145</v>
      </c>
      <c r="K44" s="116">
        <v>56.420233463035018</v>
      </c>
    </row>
    <row r="45" spans="1:11" ht="14.1" customHeight="1" x14ac:dyDescent="0.2">
      <c r="A45" s="306" t="s">
        <v>266</v>
      </c>
      <c r="B45" s="307" t="s">
        <v>267</v>
      </c>
      <c r="C45" s="308"/>
      <c r="D45" s="113">
        <v>3.6179450072358899</v>
      </c>
      <c r="E45" s="115">
        <v>400</v>
      </c>
      <c r="F45" s="114">
        <v>366</v>
      </c>
      <c r="G45" s="114">
        <v>333</v>
      </c>
      <c r="H45" s="114">
        <v>303</v>
      </c>
      <c r="I45" s="140">
        <v>255</v>
      </c>
      <c r="J45" s="115">
        <v>145</v>
      </c>
      <c r="K45" s="116">
        <v>56.862745098039213</v>
      </c>
    </row>
    <row r="46" spans="1:11" ht="14.1" customHeight="1" x14ac:dyDescent="0.2">
      <c r="A46" s="306">
        <v>54</v>
      </c>
      <c r="B46" s="307" t="s">
        <v>268</v>
      </c>
      <c r="C46" s="308"/>
      <c r="D46" s="113">
        <v>26.492402315484803</v>
      </c>
      <c r="E46" s="115">
        <v>2929</v>
      </c>
      <c r="F46" s="114">
        <v>3004</v>
      </c>
      <c r="G46" s="114">
        <v>3021</v>
      </c>
      <c r="H46" s="114">
        <v>2984</v>
      </c>
      <c r="I46" s="140">
        <v>3023</v>
      </c>
      <c r="J46" s="115">
        <v>-94</v>
      </c>
      <c r="K46" s="116">
        <v>-3.1094938802514061</v>
      </c>
    </row>
    <row r="47" spans="1:11" ht="14.1" customHeight="1" x14ac:dyDescent="0.2">
      <c r="A47" s="306">
        <v>61</v>
      </c>
      <c r="B47" s="307" t="s">
        <v>269</v>
      </c>
      <c r="C47" s="308"/>
      <c r="D47" s="113">
        <v>0.77785817655571632</v>
      </c>
      <c r="E47" s="115">
        <v>86</v>
      </c>
      <c r="F47" s="114">
        <v>86</v>
      </c>
      <c r="G47" s="114">
        <v>91</v>
      </c>
      <c r="H47" s="114">
        <v>93</v>
      </c>
      <c r="I47" s="140">
        <v>89</v>
      </c>
      <c r="J47" s="115">
        <v>-3</v>
      </c>
      <c r="K47" s="116">
        <v>-3.3707865168539324</v>
      </c>
    </row>
    <row r="48" spans="1:11" ht="14.1" customHeight="1" x14ac:dyDescent="0.2">
      <c r="A48" s="306">
        <v>62</v>
      </c>
      <c r="B48" s="307" t="s">
        <v>270</v>
      </c>
      <c r="C48" s="308"/>
      <c r="D48" s="113">
        <v>8.7282923299565844</v>
      </c>
      <c r="E48" s="115">
        <v>965</v>
      </c>
      <c r="F48" s="114">
        <v>1032</v>
      </c>
      <c r="G48" s="114">
        <v>1007</v>
      </c>
      <c r="H48" s="114">
        <v>986</v>
      </c>
      <c r="I48" s="140">
        <v>1028</v>
      </c>
      <c r="J48" s="115">
        <v>-63</v>
      </c>
      <c r="K48" s="116">
        <v>-6.1284046692607008</v>
      </c>
    </row>
    <row r="49" spans="1:11" ht="14.1" customHeight="1" x14ac:dyDescent="0.2">
      <c r="A49" s="306">
        <v>63</v>
      </c>
      <c r="B49" s="307" t="s">
        <v>271</v>
      </c>
      <c r="C49" s="308"/>
      <c r="D49" s="113">
        <v>5.8520260492040519</v>
      </c>
      <c r="E49" s="115">
        <v>647</v>
      </c>
      <c r="F49" s="114">
        <v>791</v>
      </c>
      <c r="G49" s="114">
        <v>765</v>
      </c>
      <c r="H49" s="114">
        <v>778</v>
      </c>
      <c r="I49" s="140">
        <v>792</v>
      </c>
      <c r="J49" s="115">
        <v>-145</v>
      </c>
      <c r="K49" s="116">
        <v>-18.30808080808081</v>
      </c>
    </row>
    <row r="50" spans="1:11" ht="14.1" customHeight="1" x14ac:dyDescent="0.2">
      <c r="A50" s="306" t="s">
        <v>272</v>
      </c>
      <c r="B50" s="307" t="s">
        <v>273</v>
      </c>
      <c r="C50" s="308"/>
      <c r="D50" s="113">
        <v>0.36179450072358899</v>
      </c>
      <c r="E50" s="115">
        <v>40</v>
      </c>
      <c r="F50" s="114">
        <v>45</v>
      </c>
      <c r="G50" s="114">
        <v>50</v>
      </c>
      <c r="H50" s="114">
        <v>51</v>
      </c>
      <c r="I50" s="140">
        <v>55</v>
      </c>
      <c r="J50" s="115">
        <v>-15</v>
      </c>
      <c r="K50" s="116">
        <v>-27.272727272727273</v>
      </c>
    </row>
    <row r="51" spans="1:11" ht="14.1" customHeight="1" x14ac:dyDescent="0.2">
      <c r="A51" s="306" t="s">
        <v>274</v>
      </c>
      <c r="B51" s="307" t="s">
        <v>275</v>
      </c>
      <c r="C51" s="308"/>
      <c r="D51" s="113">
        <v>5.2731548480463095</v>
      </c>
      <c r="E51" s="115">
        <v>583</v>
      </c>
      <c r="F51" s="114">
        <v>722</v>
      </c>
      <c r="G51" s="114">
        <v>692</v>
      </c>
      <c r="H51" s="114">
        <v>704</v>
      </c>
      <c r="I51" s="140">
        <v>711</v>
      </c>
      <c r="J51" s="115">
        <v>-128</v>
      </c>
      <c r="K51" s="116">
        <v>-18.0028129395218</v>
      </c>
    </row>
    <row r="52" spans="1:11" ht="14.1" customHeight="1" x14ac:dyDescent="0.2">
      <c r="A52" s="306">
        <v>71</v>
      </c>
      <c r="B52" s="307" t="s">
        <v>276</v>
      </c>
      <c r="C52" s="308"/>
      <c r="D52" s="113">
        <v>11.550289435600579</v>
      </c>
      <c r="E52" s="115">
        <v>1277</v>
      </c>
      <c r="F52" s="114">
        <v>1292</v>
      </c>
      <c r="G52" s="114">
        <v>1307</v>
      </c>
      <c r="H52" s="114">
        <v>1322</v>
      </c>
      <c r="I52" s="140">
        <v>1345</v>
      </c>
      <c r="J52" s="115">
        <v>-68</v>
      </c>
      <c r="K52" s="116">
        <v>-5.0557620817843869</v>
      </c>
    </row>
    <row r="53" spans="1:11" ht="14.1" customHeight="1" x14ac:dyDescent="0.2">
      <c r="A53" s="306" t="s">
        <v>277</v>
      </c>
      <c r="B53" s="307" t="s">
        <v>278</v>
      </c>
      <c r="C53" s="308"/>
      <c r="D53" s="113">
        <v>1.0311143270622287</v>
      </c>
      <c r="E53" s="115">
        <v>114</v>
      </c>
      <c r="F53" s="114">
        <v>124</v>
      </c>
      <c r="G53" s="114">
        <v>122</v>
      </c>
      <c r="H53" s="114">
        <v>128</v>
      </c>
      <c r="I53" s="140">
        <v>135</v>
      </c>
      <c r="J53" s="115">
        <v>-21</v>
      </c>
      <c r="K53" s="116">
        <v>-15.555555555555555</v>
      </c>
    </row>
    <row r="54" spans="1:11" ht="14.1" customHeight="1" x14ac:dyDescent="0.2">
      <c r="A54" s="306" t="s">
        <v>279</v>
      </c>
      <c r="B54" s="307" t="s">
        <v>280</v>
      </c>
      <c r="C54" s="308"/>
      <c r="D54" s="113">
        <v>10.256874095513748</v>
      </c>
      <c r="E54" s="115">
        <v>1134</v>
      </c>
      <c r="F54" s="114">
        <v>1138</v>
      </c>
      <c r="G54" s="114">
        <v>1153</v>
      </c>
      <c r="H54" s="114">
        <v>1163</v>
      </c>
      <c r="I54" s="140">
        <v>1177</v>
      </c>
      <c r="J54" s="115">
        <v>-43</v>
      </c>
      <c r="K54" s="116">
        <v>-3.653355989804588</v>
      </c>
    </row>
    <row r="55" spans="1:11" ht="14.1" customHeight="1" x14ac:dyDescent="0.2">
      <c r="A55" s="306">
        <v>72</v>
      </c>
      <c r="B55" s="307" t="s">
        <v>281</v>
      </c>
      <c r="C55" s="308"/>
      <c r="D55" s="113">
        <v>1.3567293777134588</v>
      </c>
      <c r="E55" s="115">
        <v>150</v>
      </c>
      <c r="F55" s="114">
        <v>150</v>
      </c>
      <c r="G55" s="114">
        <v>155</v>
      </c>
      <c r="H55" s="114">
        <v>158</v>
      </c>
      <c r="I55" s="140">
        <v>145</v>
      </c>
      <c r="J55" s="115">
        <v>5</v>
      </c>
      <c r="K55" s="116">
        <v>3.4482758620689653</v>
      </c>
    </row>
    <row r="56" spans="1:11" ht="14.1" customHeight="1" x14ac:dyDescent="0.2">
      <c r="A56" s="306" t="s">
        <v>282</v>
      </c>
      <c r="B56" s="307" t="s">
        <v>283</v>
      </c>
      <c r="C56" s="308"/>
      <c r="D56" s="113">
        <v>0.15376266280752532</v>
      </c>
      <c r="E56" s="115">
        <v>17</v>
      </c>
      <c r="F56" s="114">
        <v>17</v>
      </c>
      <c r="G56" s="114">
        <v>17</v>
      </c>
      <c r="H56" s="114">
        <v>20</v>
      </c>
      <c r="I56" s="140">
        <v>19</v>
      </c>
      <c r="J56" s="115">
        <v>-2</v>
      </c>
      <c r="K56" s="116">
        <v>-10.526315789473685</v>
      </c>
    </row>
    <row r="57" spans="1:11" ht="14.1" customHeight="1" x14ac:dyDescent="0.2">
      <c r="A57" s="306" t="s">
        <v>284</v>
      </c>
      <c r="B57" s="307" t="s">
        <v>285</v>
      </c>
      <c r="C57" s="308"/>
      <c r="D57" s="113">
        <v>0.823082489146165</v>
      </c>
      <c r="E57" s="115">
        <v>91</v>
      </c>
      <c r="F57" s="114">
        <v>93</v>
      </c>
      <c r="G57" s="114">
        <v>96</v>
      </c>
      <c r="H57" s="114">
        <v>93</v>
      </c>
      <c r="I57" s="140">
        <v>83</v>
      </c>
      <c r="J57" s="115">
        <v>8</v>
      </c>
      <c r="K57" s="116">
        <v>9.6385542168674707</v>
      </c>
    </row>
    <row r="58" spans="1:11" ht="14.1" customHeight="1" x14ac:dyDescent="0.2">
      <c r="A58" s="306">
        <v>73</v>
      </c>
      <c r="B58" s="307" t="s">
        <v>286</v>
      </c>
      <c r="C58" s="308"/>
      <c r="D58" s="113">
        <v>0.63314037626628072</v>
      </c>
      <c r="E58" s="115">
        <v>70</v>
      </c>
      <c r="F58" s="114">
        <v>76</v>
      </c>
      <c r="G58" s="114">
        <v>75</v>
      </c>
      <c r="H58" s="114">
        <v>74</v>
      </c>
      <c r="I58" s="140">
        <v>78</v>
      </c>
      <c r="J58" s="115">
        <v>-8</v>
      </c>
      <c r="K58" s="116">
        <v>-10.256410256410257</v>
      </c>
    </row>
    <row r="59" spans="1:11" ht="14.1" customHeight="1" x14ac:dyDescent="0.2">
      <c r="A59" s="306" t="s">
        <v>287</v>
      </c>
      <c r="B59" s="307" t="s">
        <v>288</v>
      </c>
      <c r="C59" s="308"/>
      <c r="D59" s="113">
        <v>0.37988422575976843</v>
      </c>
      <c r="E59" s="115">
        <v>42</v>
      </c>
      <c r="F59" s="114">
        <v>48</v>
      </c>
      <c r="G59" s="114">
        <v>48</v>
      </c>
      <c r="H59" s="114">
        <v>47</v>
      </c>
      <c r="I59" s="140">
        <v>49</v>
      </c>
      <c r="J59" s="115">
        <v>-7</v>
      </c>
      <c r="K59" s="116">
        <v>-14.285714285714286</v>
      </c>
    </row>
    <row r="60" spans="1:11" ht="14.1" customHeight="1" x14ac:dyDescent="0.2">
      <c r="A60" s="306">
        <v>81</v>
      </c>
      <c r="B60" s="307" t="s">
        <v>289</v>
      </c>
      <c r="C60" s="308"/>
      <c r="D60" s="113">
        <v>4.2691751085383505</v>
      </c>
      <c r="E60" s="115">
        <v>472</v>
      </c>
      <c r="F60" s="114">
        <v>465</v>
      </c>
      <c r="G60" s="114">
        <v>499</v>
      </c>
      <c r="H60" s="114">
        <v>486</v>
      </c>
      <c r="I60" s="140">
        <v>474</v>
      </c>
      <c r="J60" s="115">
        <v>-2</v>
      </c>
      <c r="K60" s="116">
        <v>-0.4219409282700422</v>
      </c>
    </row>
    <row r="61" spans="1:11" ht="14.1" customHeight="1" x14ac:dyDescent="0.2">
      <c r="A61" s="306" t="s">
        <v>290</v>
      </c>
      <c r="B61" s="307" t="s">
        <v>291</v>
      </c>
      <c r="C61" s="308"/>
      <c r="D61" s="113">
        <v>1.1125180897250362</v>
      </c>
      <c r="E61" s="115">
        <v>123</v>
      </c>
      <c r="F61" s="114">
        <v>122</v>
      </c>
      <c r="G61" s="114">
        <v>115</v>
      </c>
      <c r="H61" s="114">
        <v>122</v>
      </c>
      <c r="I61" s="140">
        <v>122</v>
      </c>
      <c r="J61" s="115">
        <v>1</v>
      </c>
      <c r="K61" s="116">
        <v>0.81967213114754101</v>
      </c>
    </row>
    <row r="62" spans="1:11" ht="14.1" customHeight="1" x14ac:dyDescent="0.2">
      <c r="A62" s="306" t="s">
        <v>292</v>
      </c>
      <c r="B62" s="307" t="s">
        <v>293</v>
      </c>
      <c r="C62" s="308"/>
      <c r="D62" s="113">
        <v>2.261215629522431</v>
      </c>
      <c r="E62" s="115">
        <v>250</v>
      </c>
      <c r="F62" s="114">
        <v>247</v>
      </c>
      <c r="G62" s="114">
        <v>281</v>
      </c>
      <c r="H62" s="114">
        <v>262</v>
      </c>
      <c r="I62" s="140">
        <v>252</v>
      </c>
      <c r="J62" s="115">
        <v>-2</v>
      </c>
      <c r="K62" s="116">
        <v>-0.79365079365079361</v>
      </c>
    </row>
    <row r="63" spans="1:11" ht="14.1" customHeight="1" x14ac:dyDescent="0.2">
      <c r="A63" s="306"/>
      <c r="B63" s="307" t="s">
        <v>294</v>
      </c>
      <c r="C63" s="308"/>
      <c r="D63" s="113">
        <v>2.1888567293777133</v>
      </c>
      <c r="E63" s="115">
        <v>242</v>
      </c>
      <c r="F63" s="114">
        <v>242</v>
      </c>
      <c r="G63" s="114">
        <v>275</v>
      </c>
      <c r="H63" s="114">
        <v>256</v>
      </c>
      <c r="I63" s="140">
        <v>246</v>
      </c>
      <c r="J63" s="115">
        <v>-4</v>
      </c>
      <c r="K63" s="116">
        <v>-1.6260162601626016</v>
      </c>
    </row>
    <row r="64" spans="1:11" ht="14.1" customHeight="1" x14ac:dyDescent="0.2">
      <c r="A64" s="306" t="s">
        <v>295</v>
      </c>
      <c r="B64" s="307" t="s">
        <v>296</v>
      </c>
      <c r="C64" s="308"/>
      <c r="D64" s="113">
        <v>3.6179450072358899E-2</v>
      </c>
      <c r="E64" s="115">
        <v>4</v>
      </c>
      <c r="F64" s="114">
        <v>5</v>
      </c>
      <c r="G64" s="114">
        <v>5</v>
      </c>
      <c r="H64" s="114">
        <v>8</v>
      </c>
      <c r="I64" s="140">
        <v>7</v>
      </c>
      <c r="J64" s="115">
        <v>-3</v>
      </c>
      <c r="K64" s="116">
        <v>-42.857142857142854</v>
      </c>
    </row>
    <row r="65" spans="1:11" ht="14.1" customHeight="1" x14ac:dyDescent="0.2">
      <c r="A65" s="306" t="s">
        <v>297</v>
      </c>
      <c r="B65" s="307" t="s">
        <v>298</v>
      </c>
      <c r="C65" s="308"/>
      <c r="D65" s="113">
        <v>0.51555716353111436</v>
      </c>
      <c r="E65" s="115">
        <v>57</v>
      </c>
      <c r="F65" s="114">
        <v>57</v>
      </c>
      <c r="G65" s="114">
        <v>60</v>
      </c>
      <c r="H65" s="114">
        <v>57</v>
      </c>
      <c r="I65" s="140">
        <v>56</v>
      </c>
      <c r="J65" s="115">
        <v>1</v>
      </c>
      <c r="K65" s="116">
        <v>1.7857142857142858</v>
      </c>
    </row>
    <row r="66" spans="1:11" ht="14.1" customHeight="1" x14ac:dyDescent="0.2">
      <c r="A66" s="306">
        <v>82</v>
      </c>
      <c r="B66" s="307" t="s">
        <v>299</v>
      </c>
      <c r="C66" s="308"/>
      <c r="D66" s="113">
        <v>2.4692474674384948</v>
      </c>
      <c r="E66" s="115">
        <v>273</v>
      </c>
      <c r="F66" s="114">
        <v>289</v>
      </c>
      <c r="G66" s="114">
        <v>293</v>
      </c>
      <c r="H66" s="114">
        <v>300</v>
      </c>
      <c r="I66" s="140">
        <v>292</v>
      </c>
      <c r="J66" s="115">
        <v>-19</v>
      </c>
      <c r="K66" s="116">
        <v>-6.506849315068493</v>
      </c>
    </row>
    <row r="67" spans="1:11" ht="14.1" customHeight="1" x14ac:dyDescent="0.2">
      <c r="A67" s="306" t="s">
        <v>300</v>
      </c>
      <c r="B67" s="307" t="s">
        <v>301</v>
      </c>
      <c r="C67" s="308"/>
      <c r="D67" s="113">
        <v>1.085383502170767</v>
      </c>
      <c r="E67" s="115">
        <v>120</v>
      </c>
      <c r="F67" s="114">
        <v>124</v>
      </c>
      <c r="G67" s="114">
        <v>133</v>
      </c>
      <c r="H67" s="114">
        <v>138</v>
      </c>
      <c r="I67" s="140">
        <v>126</v>
      </c>
      <c r="J67" s="115">
        <v>-6</v>
      </c>
      <c r="K67" s="116">
        <v>-4.7619047619047619</v>
      </c>
    </row>
    <row r="68" spans="1:11" ht="14.1" customHeight="1" x14ac:dyDescent="0.2">
      <c r="A68" s="306" t="s">
        <v>302</v>
      </c>
      <c r="B68" s="307" t="s">
        <v>303</v>
      </c>
      <c r="C68" s="308"/>
      <c r="D68" s="113">
        <v>0.81403762662807522</v>
      </c>
      <c r="E68" s="115">
        <v>90</v>
      </c>
      <c r="F68" s="114">
        <v>100</v>
      </c>
      <c r="G68" s="114">
        <v>96</v>
      </c>
      <c r="H68" s="114">
        <v>93</v>
      </c>
      <c r="I68" s="140">
        <v>99</v>
      </c>
      <c r="J68" s="115">
        <v>-9</v>
      </c>
      <c r="K68" s="116">
        <v>-9.0909090909090917</v>
      </c>
    </row>
    <row r="69" spans="1:11" ht="14.1" customHeight="1" x14ac:dyDescent="0.2">
      <c r="A69" s="306">
        <v>83</v>
      </c>
      <c r="B69" s="307" t="s">
        <v>304</v>
      </c>
      <c r="C69" s="308"/>
      <c r="D69" s="113">
        <v>3.5727206946454415</v>
      </c>
      <c r="E69" s="115">
        <v>395</v>
      </c>
      <c r="F69" s="114">
        <v>387</v>
      </c>
      <c r="G69" s="114">
        <v>364</v>
      </c>
      <c r="H69" s="114">
        <v>374</v>
      </c>
      <c r="I69" s="140">
        <v>354</v>
      </c>
      <c r="J69" s="115">
        <v>41</v>
      </c>
      <c r="K69" s="116">
        <v>11.581920903954803</v>
      </c>
    </row>
    <row r="70" spans="1:11" ht="14.1" customHeight="1" x14ac:dyDescent="0.2">
      <c r="A70" s="306" t="s">
        <v>305</v>
      </c>
      <c r="B70" s="307" t="s">
        <v>306</v>
      </c>
      <c r="C70" s="308"/>
      <c r="D70" s="113">
        <v>2.2793053545586108</v>
      </c>
      <c r="E70" s="115">
        <v>252</v>
      </c>
      <c r="F70" s="114">
        <v>253</v>
      </c>
      <c r="G70" s="114">
        <v>243</v>
      </c>
      <c r="H70" s="114">
        <v>259</v>
      </c>
      <c r="I70" s="140">
        <v>248</v>
      </c>
      <c r="J70" s="115">
        <v>4</v>
      </c>
      <c r="K70" s="116">
        <v>1.6129032258064515</v>
      </c>
    </row>
    <row r="71" spans="1:11" ht="14.1" customHeight="1" x14ac:dyDescent="0.2">
      <c r="A71" s="306"/>
      <c r="B71" s="307" t="s">
        <v>307</v>
      </c>
      <c r="C71" s="308"/>
      <c r="D71" s="113">
        <v>1.4200434153400869</v>
      </c>
      <c r="E71" s="115">
        <v>157</v>
      </c>
      <c r="F71" s="114">
        <v>157</v>
      </c>
      <c r="G71" s="114">
        <v>149</v>
      </c>
      <c r="H71" s="114">
        <v>164</v>
      </c>
      <c r="I71" s="140">
        <v>165</v>
      </c>
      <c r="J71" s="115">
        <v>-8</v>
      </c>
      <c r="K71" s="116">
        <v>-4.8484848484848486</v>
      </c>
    </row>
    <row r="72" spans="1:11" ht="14.1" customHeight="1" x14ac:dyDescent="0.2">
      <c r="A72" s="306">
        <v>84</v>
      </c>
      <c r="B72" s="307" t="s">
        <v>308</v>
      </c>
      <c r="C72" s="308"/>
      <c r="D72" s="113">
        <v>1.2391461649782922</v>
      </c>
      <c r="E72" s="115">
        <v>137</v>
      </c>
      <c r="F72" s="114">
        <v>147</v>
      </c>
      <c r="G72" s="114">
        <v>134</v>
      </c>
      <c r="H72" s="114">
        <v>132</v>
      </c>
      <c r="I72" s="140">
        <v>133</v>
      </c>
      <c r="J72" s="115">
        <v>4</v>
      </c>
      <c r="K72" s="116">
        <v>3.007518796992481</v>
      </c>
    </row>
    <row r="73" spans="1:11" ht="14.1" customHeight="1" x14ac:dyDescent="0.2">
      <c r="A73" s="306" t="s">
        <v>309</v>
      </c>
      <c r="B73" s="307" t="s">
        <v>310</v>
      </c>
      <c r="C73" s="308"/>
      <c r="D73" s="113">
        <v>0.32561505065123009</v>
      </c>
      <c r="E73" s="115">
        <v>36</v>
      </c>
      <c r="F73" s="114">
        <v>36</v>
      </c>
      <c r="G73" s="114">
        <v>27</v>
      </c>
      <c r="H73" s="114">
        <v>31</v>
      </c>
      <c r="I73" s="140">
        <v>32</v>
      </c>
      <c r="J73" s="115">
        <v>4</v>
      </c>
      <c r="K73" s="116">
        <v>12.5</v>
      </c>
    </row>
    <row r="74" spans="1:11" ht="14.1" customHeight="1" x14ac:dyDescent="0.2">
      <c r="A74" s="306" t="s">
        <v>311</v>
      </c>
      <c r="B74" s="307" t="s">
        <v>312</v>
      </c>
      <c r="C74" s="308"/>
      <c r="D74" s="113">
        <v>5.4269175108538348E-2</v>
      </c>
      <c r="E74" s="115">
        <v>6</v>
      </c>
      <c r="F74" s="114">
        <v>6</v>
      </c>
      <c r="G74" s="114">
        <v>5</v>
      </c>
      <c r="H74" s="114">
        <v>4</v>
      </c>
      <c r="I74" s="140">
        <v>4</v>
      </c>
      <c r="J74" s="115">
        <v>2</v>
      </c>
      <c r="K74" s="116">
        <v>50</v>
      </c>
    </row>
    <row r="75" spans="1:11" ht="14.1" customHeight="1" x14ac:dyDescent="0.2">
      <c r="A75" s="306" t="s">
        <v>313</v>
      </c>
      <c r="B75" s="307" t="s">
        <v>314</v>
      </c>
      <c r="C75" s="308"/>
      <c r="D75" s="113" t="s">
        <v>513</v>
      </c>
      <c r="E75" s="115" t="s">
        <v>513</v>
      </c>
      <c r="F75" s="114" t="s">
        <v>513</v>
      </c>
      <c r="G75" s="114" t="s">
        <v>513</v>
      </c>
      <c r="H75" s="114" t="s">
        <v>513</v>
      </c>
      <c r="I75" s="140">
        <v>3</v>
      </c>
      <c r="J75" s="115" t="s">
        <v>513</v>
      </c>
      <c r="K75" s="116" t="s">
        <v>513</v>
      </c>
    </row>
    <row r="76" spans="1:11" ht="14.1" customHeight="1" x14ac:dyDescent="0.2">
      <c r="A76" s="306">
        <v>91</v>
      </c>
      <c r="B76" s="307" t="s">
        <v>315</v>
      </c>
      <c r="C76" s="308"/>
      <c r="D76" s="113" t="s">
        <v>513</v>
      </c>
      <c r="E76" s="115" t="s">
        <v>513</v>
      </c>
      <c r="F76" s="114" t="s">
        <v>513</v>
      </c>
      <c r="G76" s="114" t="s">
        <v>513</v>
      </c>
      <c r="H76" s="114">
        <v>6</v>
      </c>
      <c r="I76" s="140">
        <v>6</v>
      </c>
      <c r="J76" s="115" t="s">
        <v>513</v>
      </c>
      <c r="K76" s="116" t="s">
        <v>513</v>
      </c>
    </row>
    <row r="77" spans="1:11" ht="14.1" customHeight="1" x14ac:dyDescent="0.2">
      <c r="A77" s="306">
        <v>92</v>
      </c>
      <c r="B77" s="307" t="s">
        <v>316</v>
      </c>
      <c r="C77" s="308"/>
      <c r="D77" s="113">
        <v>0.30752532561505064</v>
      </c>
      <c r="E77" s="115">
        <v>34</v>
      </c>
      <c r="F77" s="114">
        <v>29</v>
      </c>
      <c r="G77" s="114">
        <v>29</v>
      </c>
      <c r="H77" s="114">
        <v>29</v>
      </c>
      <c r="I77" s="140">
        <v>26</v>
      </c>
      <c r="J77" s="115">
        <v>8</v>
      </c>
      <c r="K77" s="116">
        <v>30.76923076923077</v>
      </c>
    </row>
    <row r="78" spans="1:11" ht="14.1" customHeight="1" x14ac:dyDescent="0.2">
      <c r="A78" s="306">
        <v>93</v>
      </c>
      <c r="B78" s="307" t="s">
        <v>317</v>
      </c>
      <c r="C78" s="308"/>
      <c r="D78" s="113">
        <v>7.2358900144717797E-2</v>
      </c>
      <c r="E78" s="115">
        <v>8</v>
      </c>
      <c r="F78" s="114">
        <v>11</v>
      </c>
      <c r="G78" s="114">
        <v>10</v>
      </c>
      <c r="H78" s="114">
        <v>15</v>
      </c>
      <c r="I78" s="140">
        <v>13</v>
      </c>
      <c r="J78" s="115">
        <v>-5</v>
      </c>
      <c r="K78" s="116">
        <v>-38.46153846153846</v>
      </c>
    </row>
    <row r="79" spans="1:11" ht="14.1" customHeight="1" x14ac:dyDescent="0.2">
      <c r="A79" s="306">
        <v>94</v>
      </c>
      <c r="B79" s="307" t="s">
        <v>318</v>
      </c>
      <c r="C79" s="308"/>
      <c r="D79" s="113">
        <v>0.25325615050651229</v>
      </c>
      <c r="E79" s="115">
        <v>28</v>
      </c>
      <c r="F79" s="114">
        <v>46</v>
      </c>
      <c r="G79" s="114">
        <v>44</v>
      </c>
      <c r="H79" s="114">
        <v>36</v>
      </c>
      <c r="I79" s="140">
        <v>39</v>
      </c>
      <c r="J79" s="115">
        <v>-11</v>
      </c>
      <c r="K79" s="116">
        <v>-28.205128205128204</v>
      </c>
    </row>
    <row r="80" spans="1:11" ht="14.1" customHeight="1" x14ac:dyDescent="0.2">
      <c r="A80" s="306" t="s">
        <v>319</v>
      </c>
      <c r="B80" s="307" t="s">
        <v>320</v>
      </c>
      <c r="C80" s="308"/>
      <c r="D80" s="113" t="s">
        <v>513</v>
      </c>
      <c r="E80" s="115" t="s">
        <v>513</v>
      </c>
      <c r="F80" s="114" t="s">
        <v>513</v>
      </c>
      <c r="G80" s="114" t="s">
        <v>513</v>
      </c>
      <c r="H80" s="114">
        <v>3</v>
      </c>
      <c r="I80" s="140">
        <v>3</v>
      </c>
      <c r="J80" s="115" t="s">
        <v>513</v>
      </c>
      <c r="K80" s="116" t="s">
        <v>513</v>
      </c>
    </row>
    <row r="81" spans="1:11" ht="14.1" customHeight="1" x14ac:dyDescent="0.2">
      <c r="A81" s="310" t="s">
        <v>321</v>
      </c>
      <c r="B81" s="311" t="s">
        <v>333</v>
      </c>
      <c r="C81" s="312"/>
      <c r="D81" s="125">
        <v>3.1476121562952244</v>
      </c>
      <c r="E81" s="143">
        <v>348</v>
      </c>
      <c r="F81" s="144">
        <v>365</v>
      </c>
      <c r="G81" s="144">
        <v>370</v>
      </c>
      <c r="H81" s="144">
        <v>386</v>
      </c>
      <c r="I81" s="145">
        <v>377</v>
      </c>
      <c r="J81" s="143">
        <v>-29</v>
      </c>
      <c r="K81" s="146">
        <v>-7.6923076923076925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0" t="s">
        <v>334</v>
      </c>
      <c r="B3" s="620"/>
      <c r="C3" s="620"/>
      <c r="D3" s="620"/>
      <c r="E3" s="620"/>
      <c r="F3" s="620"/>
      <c r="G3" s="620"/>
      <c r="H3" s="620"/>
      <c r="I3" s="620"/>
      <c r="J3" s="620"/>
      <c r="K3" s="620"/>
      <c r="L3" s="620"/>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1" t="s">
        <v>335</v>
      </c>
      <c r="B5" s="621"/>
      <c r="C5" s="621"/>
      <c r="D5" s="621"/>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22" t="s">
        <v>336</v>
      </c>
      <c r="B7" s="622"/>
      <c r="C7" s="622"/>
      <c r="D7" s="622"/>
      <c r="E7" s="622"/>
      <c r="F7" s="625" t="s">
        <v>104</v>
      </c>
      <c r="G7" s="626"/>
      <c r="H7" s="626"/>
      <c r="I7" s="626"/>
      <c r="J7" s="626"/>
      <c r="K7" s="626"/>
      <c r="L7" s="627"/>
      <c r="M7" s="96"/>
      <c r="N7" s="96"/>
      <c r="O7" s="96"/>
      <c r="P7" s="96"/>
      <c r="Q7" s="96"/>
    </row>
    <row r="8" spans="1:17" ht="21.75" customHeight="1" x14ac:dyDescent="0.2">
      <c r="A8" s="622"/>
      <c r="B8" s="622"/>
      <c r="C8" s="622"/>
      <c r="D8" s="622"/>
      <c r="E8" s="622"/>
      <c r="F8" s="628" t="s">
        <v>335</v>
      </c>
      <c r="G8" s="628" t="s">
        <v>337</v>
      </c>
      <c r="H8" s="628" t="s">
        <v>338</v>
      </c>
      <c r="I8" s="628" t="s">
        <v>339</v>
      </c>
      <c r="J8" s="628" t="s">
        <v>340</v>
      </c>
      <c r="K8" s="630" t="s">
        <v>341</v>
      </c>
      <c r="L8" s="631"/>
    </row>
    <row r="9" spans="1:17" ht="12" customHeight="1" x14ac:dyDescent="0.2">
      <c r="A9" s="622"/>
      <c r="B9" s="622"/>
      <c r="C9" s="622"/>
      <c r="D9" s="622"/>
      <c r="E9" s="622"/>
      <c r="F9" s="629"/>
      <c r="G9" s="629"/>
      <c r="H9" s="629"/>
      <c r="I9" s="629"/>
      <c r="J9" s="629"/>
      <c r="K9" s="339" t="s">
        <v>102</v>
      </c>
      <c r="L9" s="340" t="s">
        <v>342</v>
      </c>
    </row>
    <row r="10" spans="1:17" ht="12" customHeight="1" x14ac:dyDescent="0.2">
      <c r="A10" s="623"/>
      <c r="B10" s="623"/>
      <c r="C10" s="623"/>
      <c r="D10" s="623"/>
      <c r="E10" s="624"/>
      <c r="F10" s="341">
        <v>1</v>
      </c>
      <c r="G10" s="342">
        <v>2</v>
      </c>
      <c r="H10" s="342">
        <v>3</v>
      </c>
      <c r="I10" s="342">
        <v>4</v>
      </c>
      <c r="J10" s="342">
        <v>5</v>
      </c>
      <c r="K10" s="342">
        <v>6</v>
      </c>
      <c r="L10" s="342">
        <v>7</v>
      </c>
      <c r="M10" s="101"/>
    </row>
    <row r="11" spans="1:17" s="110" customFormat="1" ht="27.75" customHeight="1" x14ac:dyDescent="0.2">
      <c r="A11" s="632" t="s">
        <v>343</v>
      </c>
      <c r="B11" s="633"/>
      <c r="C11" s="633"/>
      <c r="D11" s="633"/>
      <c r="E11" s="634"/>
      <c r="F11" s="343"/>
      <c r="G11" s="343"/>
      <c r="H11" s="343"/>
      <c r="I11" s="343"/>
      <c r="J11" s="344"/>
      <c r="K11" s="343"/>
      <c r="L11" s="344"/>
    </row>
    <row r="12" spans="1:17" s="110" customFormat="1" ht="15.75" customHeight="1" x14ac:dyDescent="0.2">
      <c r="A12" s="345" t="s">
        <v>104</v>
      </c>
      <c r="B12" s="346"/>
      <c r="C12" s="347"/>
      <c r="D12" s="347"/>
      <c r="E12" s="348"/>
      <c r="F12" s="536">
        <v>3321</v>
      </c>
      <c r="G12" s="536">
        <v>2621</v>
      </c>
      <c r="H12" s="536">
        <v>4181</v>
      </c>
      <c r="I12" s="536">
        <v>2928</v>
      </c>
      <c r="J12" s="537">
        <v>3662</v>
      </c>
      <c r="K12" s="538">
        <v>-341</v>
      </c>
      <c r="L12" s="349">
        <v>-9.3118514472965597</v>
      </c>
    </row>
    <row r="13" spans="1:17" s="110" customFormat="1" ht="15" customHeight="1" x14ac:dyDescent="0.2">
      <c r="A13" s="350" t="s">
        <v>344</v>
      </c>
      <c r="B13" s="351" t="s">
        <v>345</v>
      </c>
      <c r="C13" s="347"/>
      <c r="D13" s="347"/>
      <c r="E13" s="348"/>
      <c r="F13" s="536">
        <v>2025</v>
      </c>
      <c r="G13" s="536">
        <v>1466</v>
      </c>
      <c r="H13" s="536">
        <v>2520</v>
      </c>
      <c r="I13" s="536">
        <v>1837</v>
      </c>
      <c r="J13" s="537">
        <v>2275</v>
      </c>
      <c r="K13" s="538">
        <v>-250</v>
      </c>
      <c r="L13" s="349">
        <v>-10.989010989010989</v>
      </c>
    </row>
    <row r="14" spans="1:17" s="110" customFormat="1" ht="22.5" customHeight="1" x14ac:dyDescent="0.2">
      <c r="A14" s="350"/>
      <c r="B14" s="351" t="s">
        <v>346</v>
      </c>
      <c r="C14" s="347"/>
      <c r="D14" s="347"/>
      <c r="E14" s="348"/>
      <c r="F14" s="536">
        <v>1296</v>
      </c>
      <c r="G14" s="536">
        <v>1155</v>
      </c>
      <c r="H14" s="536">
        <v>1661</v>
      </c>
      <c r="I14" s="536">
        <v>1091</v>
      </c>
      <c r="J14" s="537">
        <v>1387</v>
      </c>
      <c r="K14" s="538">
        <v>-91</v>
      </c>
      <c r="L14" s="349">
        <v>-6.5609228550829126</v>
      </c>
    </row>
    <row r="15" spans="1:17" s="110" customFormat="1" ht="15" customHeight="1" x14ac:dyDescent="0.2">
      <c r="A15" s="350" t="s">
        <v>347</v>
      </c>
      <c r="B15" s="351" t="s">
        <v>108</v>
      </c>
      <c r="C15" s="347"/>
      <c r="D15" s="347"/>
      <c r="E15" s="348"/>
      <c r="F15" s="536">
        <v>768</v>
      </c>
      <c r="G15" s="536">
        <v>625</v>
      </c>
      <c r="H15" s="536">
        <v>1582</v>
      </c>
      <c r="I15" s="536">
        <v>680</v>
      </c>
      <c r="J15" s="537">
        <v>875</v>
      </c>
      <c r="K15" s="538">
        <v>-107</v>
      </c>
      <c r="L15" s="349">
        <v>-12.228571428571428</v>
      </c>
    </row>
    <row r="16" spans="1:17" s="110" customFormat="1" ht="15" customHeight="1" x14ac:dyDescent="0.2">
      <c r="A16" s="350"/>
      <c r="B16" s="351" t="s">
        <v>109</v>
      </c>
      <c r="C16" s="347"/>
      <c r="D16" s="347"/>
      <c r="E16" s="348"/>
      <c r="F16" s="536">
        <v>2248</v>
      </c>
      <c r="G16" s="536">
        <v>1737</v>
      </c>
      <c r="H16" s="536">
        <v>2308</v>
      </c>
      <c r="I16" s="536">
        <v>1966</v>
      </c>
      <c r="J16" s="537">
        <v>2432</v>
      </c>
      <c r="K16" s="538">
        <v>-184</v>
      </c>
      <c r="L16" s="349">
        <v>-7.5657894736842106</v>
      </c>
    </row>
    <row r="17" spans="1:12" s="110" customFormat="1" ht="15" customHeight="1" x14ac:dyDescent="0.2">
      <c r="A17" s="350"/>
      <c r="B17" s="351" t="s">
        <v>110</v>
      </c>
      <c r="C17" s="347"/>
      <c r="D17" s="347"/>
      <c r="E17" s="348"/>
      <c r="F17" s="536">
        <v>267</v>
      </c>
      <c r="G17" s="536">
        <v>235</v>
      </c>
      <c r="H17" s="536">
        <v>265</v>
      </c>
      <c r="I17" s="536">
        <v>252</v>
      </c>
      <c r="J17" s="537">
        <v>328</v>
      </c>
      <c r="K17" s="538">
        <v>-61</v>
      </c>
      <c r="L17" s="349">
        <v>-18.597560975609756</v>
      </c>
    </row>
    <row r="18" spans="1:12" s="110" customFormat="1" ht="15" customHeight="1" x14ac:dyDescent="0.2">
      <c r="A18" s="350"/>
      <c r="B18" s="351" t="s">
        <v>111</v>
      </c>
      <c r="C18" s="347"/>
      <c r="D18" s="347"/>
      <c r="E18" s="348"/>
      <c r="F18" s="536">
        <v>38</v>
      </c>
      <c r="G18" s="536">
        <v>24</v>
      </c>
      <c r="H18" s="536">
        <v>26</v>
      </c>
      <c r="I18" s="536">
        <v>30</v>
      </c>
      <c r="J18" s="537">
        <v>27</v>
      </c>
      <c r="K18" s="538">
        <v>11</v>
      </c>
      <c r="L18" s="349">
        <v>40.74074074074074</v>
      </c>
    </row>
    <row r="19" spans="1:12" s="110" customFormat="1" ht="15" customHeight="1" x14ac:dyDescent="0.2">
      <c r="A19" s="118" t="s">
        <v>113</v>
      </c>
      <c r="B19" s="119" t="s">
        <v>181</v>
      </c>
      <c r="C19" s="347"/>
      <c r="D19" s="347"/>
      <c r="E19" s="348"/>
      <c r="F19" s="536">
        <v>2279</v>
      </c>
      <c r="G19" s="536">
        <v>1672</v>
      </c>
      <c r="H19" s="536">
        <v>3039</v>
      </c>
      <c r="I19" s="536">
        <v>1980</v>
      </c>
      <c r="J19" s="537">
        <v>2611</v>
      </c>
      <c r="K19" s="538">
        <v>-332</v>
      </c>
      <c r="L19" s="349">
        <v>-12.715434699348908</v>
      </c>
    </row>
    <row r="20" spans="1:12" s="110" customFormat="1" ht="15" customHeight="1" x14ac:dyDescent="0.2">
      <c r="A20" s="118"/>
      <c r="B20" s="119" t="s">
        <v>182</v>
      </c>
      <c r="C20" s="347"/>
      <c r="D20" s="347"/>
      <c r="E20" s="348"/>
      <c r="F20" s="536">
        <v>1042</v>
      </c>
      <c r="G20" s="536">
        <v>949</v>
      </c>
      <c r="H20" s="536">
        <v>1142</v>
      </c>
      <c r="I20" s="536">
        <v>948</v>
      </c>
      <c r="J20" s="537">
        <v>1051</v>
      </c>
      <c r="K20" s="538">
        <v>-9</v>
      </c>
      <c r="L20" s="349">
        <v>-0.85632730732635587</v>
      </c>
    </row>
    <row r="21" spans="1:12" s="110" customFormat="1" ht="15" customHeight="1" x14ac:dyDescent="0.2">
      <c r="A21" s="118" t="s">
        <v>113</v>
      </c>
      <c r="B21" s="119" t="s">
        <v>116</v>
      </c>
      <c r="C21" s="347"/>
      <c r="D21" s="347"/>
      <c r="E21" s="348"/>
      <c r="F21" s="536">
        <v>2501</v>
      </c>
      <c r="G21" s="536">
        <v>1919</v>
      </c>
      <c r="H21" s="536">
        <v>3106</v>
      </c>
      <c r="I21" s="536">
        <v>2100</v>
      </c>
      <c r="J21" s="537">
        <v>2588</v>
      </c>
      <c r="K21" s="538">
        <v>-87</v>
      </c>
      <c r="L21" s="349">
        <v>-3.3616692426584236</v>
      </c>
    </row>
    <row r="22" spans="1:12" s="110" customFormat="1" ht="15" customHeight="1" x14ac:dyDescent="0.2">
      <c r="A22" s="118"/>
      <c r="B22" s="119" t="s">
        <v>117</v>
      </c>
      <c r="C22" s="347"/>
      <c r="D22" s="347"/>
      <c r="E22" s="348"/>
      <c r="F22" s="536">
        <v>813</v>
      </c>
      <c r="G22" s="536">
        <v>697</v>
      </c>
      <c r="H22" s="536">
        <v>1070</v>
      </c>
      <c r="I22" s="536">
        <v>823</v>
      </c>
      <c r="J22" s="537">
        <v>1066</v>
      </c>
      <c r="K22" s="538">
        <v>-253</v>
      </c>
      <c r="L22" s="349">
        <v>-23.733583489681049</v>
      </c>
    </row>
    <row r="23" spans="1:12" s="110" customFormat="1" ht="15" customHeight="1" x14ac:dyDescent="0.2">
      <c r="A23" s="352" t="s">
        <v>347</v>
      </c>
      <c r="B23" s="353" t="s">
        <v>193</v>
      </c>
      <c r="C23" s="354"/>
      <c r="D23" s="354"/>
      <c r="E23" s="355"/>
      <c r="F23" s="539">
        <v>108</v>
      </c>
      <c r="G23" s="539">
        <v>146</v>
      </c>
      <c r="H23" s="539">
        <v>838</v>
      </c>
      <c r="I23" s="539">
        <v>85</v>
      </c>
      <c r="J23" s="540">
        <v>93</v>
      </c>
      <c r="K23" s="541">
        <v>15</v>
      </c>
      <c r="L23" s="356">
        <v>16.129032258064516</v>
      </c>
    </row>
    <row r="24" spans="1:12" s="110" customFormat="1" ht="15" customHeight="1" x14ac:dyDescent="0.2">
      <c r="A24" s="635" t="s">
        <v>348</v>
      </c>
      <c r="B24" s="636"/>
      <c r="C24" s="636"/>
      <c r="D24" s="636"/>
      <c r="E24" s="637"/>
      <c r="F24" s="357"/>
      <c r="G24" s="357"/>
      <c r="H24" s="357"/>
      <c r="I24" s="357"/>
      <c r="J24" s="357"/>
      <c r="K24" s="358"/>
      <c r="L24" s="359"/>
    </row>
    <row r="25" spans="1:12" s="110" customFormat="1" ht="15" customHeight="1" x14ac:dyDescent="0.2">
      <c r="A25" s="360" t="s">
        <v>104</v>
      </c>
      <c r="B25" s="361"/>
      <c r="C25" s="362"/>
      <c r="D25" s="362"/>
      <c r="E25" s="363"/>
      <c r="F25" s="542">
        <v>36.9</v>
      </c>
      <c r="G25" s="542">
        <v>40.299999999999997</v>
      </c>
      <c r="H25" s="542">
        <v>44</v>
      </c>
      <c r="I25" s="542">
        <v>46</v>
      </c>
      <c r="J25" s="542">
        <v>45.3</v>
      </c>
      <c r="K25" s="543" t="s">
        <v>349</v>
      </c>
      <c r="L25" s="364">
        <v>-8.3999999999999986</v>
      </c>
    </row>
    <row r="26" spans="1:12" s="110" customFormat="1" ht="15" customHeight="1" x14ac:dyDescent="0.2">
      <c r="A26" s="365" t="s">
        <v>105</v>
      </c>
      <c r="B26" s="366" t="s">
        <v>345</v>
      </c>
      <c r="C26" s="362"/>
      <c r="D26" s="362"/>
      <c r="E26" s="363"/>
      <c r="F26" s="542">
        <v>37.6</v>
      </c>
      <c r="G26" s="542">
        <v>38.799999999999997</v>
      </c>
      <c r="H26" s="542">
        <v>44.3</v>
      </c>
      <c r="I26" s="542">
        <v>46.4</v>
      </c>
      <c r="J26" s="544">
        <v>46.6</v>
      </c>
      <c r="K26" s="543" t="s">
        <v>349</v>
      </c>
      <c r="L26" s="364">
        <v>-9</v>
      </c>
    </row>
    <row r="27" spans="1:12" s="110" customFormat="1" ht="15" customHeight="1" x14ac:dyDescent="0.2">
      <c r="A27" s="365"/>
      <c r="B27" s="366" t="s">
        <v>346</v>
      </c>
      <c r="C27" s="362"/>
      <c r="D27" s="362"/>
      <c r="E27" s="363"/>
      <c r="F27" s="542">
        <v>35.799999999999997</v>
      </c>
      <c r="G27" s="542">
        <v>42.2</v>
      </c>
      <c r="H27" s="542">
        <v>43.6</v>
      </c>
      <c r="I27" s="542">
        <v>45.2</v>
      </c>
      <c r="J27" s="542">
        <v>43.1</v>
      </c>
      <c r="K27" s="543" t="s">
        <v>349</v>
      </c>
      <c r="L27" s="364">
        <v>-7.3000000000000043</v>
      </c>
    </row>
    <row r="28" spans="1:12" s="110" customFormat="1" ht="15" customHeight="1" x14ac:dyDescent="0.2">
      <c r="A28" s="365" t="s">
        <v>113</v>
      </c>
      <c r="B28" s="366" t="s">
        <v>108</v>
      </c>
      <c r="C28" s="362"/>
      <c r="D28" s="362"/>
      <c r="E28" s="363"/>
      <c r="F28" s="542">
        <v>52.4</v>
      </c>
      <c r="G28" s="542">
        <v>55.3</v>
      </c>
      <c r="H28" s="542">
        <v>56.3</v>
      </c>
      <c r="I28" s="542">
        <v>59</v>
      </c>
      <c r="J28" s="542">
        <v>61.5</v>
      </c>
      <c r="K28" s="543" t="s">
        <v>349</v>
      </c>
      <c r="L28" s="364">
        <v>-9.1000000000000014</v>
      </c>
    </row>
    <row r="29" spans="1:12" s="110" customFormat="1" ht="11.25" x14ac:dyDescent="0.2">
      <c r="A29" s="365"/>
      <c r="B29" s="366" t="s">
        <v>109</v>
      </c>
      <c r="C29" s="362"/>
      <c r="D29" s="362"/>
      <c r="E29" s="363"/>
      <c r="F29" s="542">
        <v>33.799999999999997</v>
      </c>
      <c r="G29" s="542">
        <v>37.9</v>
      </c>
      <c r="H29" s="542">
        <v>41.4</v>
      </c>
      <c r="I29" s="542">
        <v>42.1</v>
      </c>
      <c r="J29" s="544">
        <v>41.7</v>
      </c>
      <c r="K29" s="543" t="s">
        <v>349</v>
      </c>
      <c r="L29" s="364">
        <v>-7.9000000000000057</v>
      </c>
    </row>
    <row r="30" spans="1:12" s="110" customFormat="1" ht="15" customHeight="1" x14ac:dyDescent="0.2">
      <c r="A30" s="365"/>
      <c r="B30" s="366" t="s">
        <v>110</v>
      </c>
      <c r="C30" s="362"/>
      <c r="D30" s="362"/>
      <c r="E30" s="363"/>
      <c r="F30" s="542">
        <v>25.2</v>
      </c>
      <c r="G30" s="542">
        <v>26.4</v>
      </c>
      <c r="H30" s="542">
        <v>29.9</v>
      </c>
      <c r="I30" s="542">
        <v>43.8</v>
      </c>
      <c r="J30" s="542">
        <v>33.200000000000003</v>
      </c>
      <c r="K30" s="543" t="s">
        <v>349</v>
      </c>
      <c r="L30" s="364">
        <v>-8.0000000000000036</v>
      </c>
    </row>
    <row r="31" spans="1:12" s="110" customFormat="1" ht="15" customHeight="1" x14ac:dyDescent="0.2">
      <c r="A31" s="365"/>
      <c r="B31" s="366" t="s">
        <v>111</v>
      </c>
      <c r="C31" s="362"/>
      <c r="D31" s="362"/>
      <c r="E31" s="363"/>
      <c r="F31" s="542">
        <v>26.3</v>
      </c>
      <c r="G31" s="542">
        <v>41.7</v>
      </c>
      <c r="H31" s="542">
        <v>46.2</v>
      </c>
      <c r="I31" s="542">
        <v>53.3</v>
      </c>
      <c r="J31" s="542">
        <v>40.700000000000003</v>
      </c>
      <c r="K31" s="543" t="s">
        <v>349</v>
      </c>
      <c r="L31" s="364">
        <v>-14.400000000000002</v>
      </c>
    </row>
    <row r="32" spans="1:12" s="110" customFormat="1" ht="15" customHeight="1" x14ac:dyDescent="0.2">
      <c r="A32" s="367" t="s">
        <v>113</v>
      </c>
      <c r="B32" s="368" t="s">
        <v>181</v>
      </c>
      <c r="C32" s="362"/>
      <c r="D32" s="362"/>
      <c r="E32" s="363"/>
      <c r="F32" s="542">
        <v>35.4</v>
      </c>
      <c r="G32" s="542">
        <v>36.6</v>
      </c>
      <c r="H32" s="542">
        <v>41.3</v>
      </c>
      <c r="I32" s="542">
        <v>44.1</v>
      </c>
      <c r="J32" s="544">
        <v>45.2</v>
      </c>
      <c r="K32" s="543" t="s">
        <v>349</v>
      </c>
      <c r="L32" s="364">
        <v>-9.8000000000000043</v>
      </c>
    </row>
    <row r="33" spans="1:12" s="110" customFormat="1" ht="15" customHeight="1" x14ac:dyDescent="0.2">
      <c r="A33" s="367"/>
      <c r="B33" s="368" t="s">
        <v>182</v>
      </c>
      <c r="C33" s="362"/>
      <c r="D33" s="362"/>
      <c r="E33" s="363"/>
      <c r="F33" s="542">
        <v>40</v>
      </c>
      <c r="G33" s="542">
        <v>46.2</v>
      </c>
      <c r="H33" s="542">
        <v>49.3</v>
      </c>
      <c r="I33" s="542">
        <v>49.7</v>
      </c>
      <c r="J33" s="542">
        <v>45.5</v>
      </c>
      <c r="K33" s="543" t="s">
        <v>349</v>
      </c>
      <c r="L33" s="364">
        <v>-5.5</v>
      </c>
    </row>
    <row r="34" spans="1:12" s="369" customFormat="1" ht="15" customHeight="1" x14ac:dyDescent="0.2">
      <c r="A34" s="367" t="s">
        <v>113</v>
      </c>
      <c r="B34" s="368" t="s">
        <v>116</v>
      </c>
      <c r="C34" s="362"/>
      <c r="D34" s="362"/>
      <c r="E34" s="363"/>
      <c r="F34" s="542">
        <v>35</v>
      </c>
      <c r="G34" s="542">
        <v>39</v>
      </c>
      <c r="H34" s="542">
        <v>42.2</v>
      </c>
      <c r="I34" s="542">
        <v>44.7</v>
      </c>
      <c r="J34" s="542">
        <v>41.6</v>
      </c>
      <c r="K34" s="543" t="s">
        <v>349</v>
      </c>
      <c r="L34" s="364">
        <v>-6.6000000000000014</v>
      </c>
    </row>
    <row r="35" spans="1:12" s="369" customFormat="1" ht="11.25" x14ac:dyDescent="0.2">
      <c r="A35" s="370"/>
      <c r="B35" s="371" t="s">
        <v>117</v>
      </c>
      <c r="C35" s="372"/>
      <c r="D35" s="372"/>
      <c r="E35" s="373"/>
      <c r="F35" s="545">
        <v>42.6</v>
      </c>
      <c r="G35" s="545">
        <v>43.4</v>
      </c>
      <c r="H35" s="545">
        <v>48.8</v>
      </c>
      <c r="I35" s="545">
        <v>49.3</v>
      </c>
      <c r="J35" s="546">
        <v>54.2</v>
      </c>
      <c r="K35" s="547" t="s">
        <v>349</v>
      </c>
      <c r="L35" s="374">
        <v>-11.600000000000001</v>
      </c>
    </row>
    <row r="36" spans="1:12" s="369" customFormat="1" ht="15.95" customHeight="1" x14ac:dyDescent="0.2">
      <c r="A36" s="375" t="s">
        <v>350</v>
      </c>
      <c r="B36" s="376"/>
      <c r="C36" s="377"/>
      <c r="D36" s="376"/>
      <c r="E36" s="378"/>
      <c r="F36" s="548">
        <v>3200</v>
      </c>
      <c r="G36" s="548">
        <v>2448</v>
      </c>
      <c r="H36" s="548">
        <v>3264</v>
      </c>
      <c r="I36" s="548">
        <v>2829</v>
      </c>
      <c r="J36" s="548">
        <v>3551</v>
      </c>
      <c r="K36" s="549">
        <v>-351</v>
      </c>
      <c r="L36" s="380">
        <v>-9.8845395663193472</v>
      </c>
    </row>
    <row r="37" spans="1:12" s="369" customFormat="1" ht="15.95" customHeight="1" x14ac:dyDescent="0.2">
      <c r="A37" s="381"/>
      <c r="B37" s="382" t="s">
        <v>113</v>
      </c>
      <c r="C37" s="382" t="s">
        <v>351</v>
      </c>
      <c r="D37" s="382"/>
      <c r="E37" s="383"/>
      <c r="F37" s="548">
        <v>1181</v>
      </c>
      <c r="G37" s="548">
        <v>986</v>
      </c>
      <c r="H37" s="548">
        <v>1436</v>
      </c>
      <c r="I37" s="548">
        <v>1301</v>
      </c>
      <c r="J37" s="548">
        <v>1609</v>
      </c>
      <c r="K37" s="549">
        <v>-428</v>
      </c>
      <c r="L37" s="380">
        <v>-26.600372902423867</v>
      </c>
    </row>
    <row r="38" spans="1:12" s="369" customFormat="1" ht="15.95" customHeight="1" x14ac:dyDescent="0.2">
      <c r="A38" s="381"/>
      <c r="B38" s="384" t="s">
        <v>105</v>
      </c>
      <c r="C38" s="384" t="s">
        <v>106</v>
      </c>
      <c r="D38" s="385"/>
      <c r="E38" s="383"/>
      <c r="F38" s="548">
        <v>1960</v>
      </c>
      <c r="G38" s="548">
        <v>1394</v>
      </c>
      <c r="H38" s="548">
        <v>1954</v>
      </c>
      <c r="I38" s="548">
        <v>1800</v>
      </c>
      <c r="J38" s="550">
        <v>2229</v>
      </c>
      <c r="K38" s="549">
        <v>-269</v>
      </c>
      <c r="L38" s="380">
        <v>-12.068192014356214</v>
      </c>
    </row>
    <row r="39" spans="1:12" s="369" customFormat="1" ht="15.95" customHeight="1" x14ac:dyDescent="0.2">
      <c r="A39" s="381"/>
      <c r="B39" s="385"/>
      <c r="C39" s="382" t="s">
        <v>352</v>
      </c>
      <c r="D39" s="385"/>
      <c r="E39" s="383"/>
      <c r="F39" s="548">
        <v>737</v>
      </c>
      <c r="G39" s="548">
        <v>541</v>
      </c>
      <c r="H39" s="548">
        <v>865</v>
      </c>
      <c r="I39" s="548">
        <v>836</v>
      </c>
      <c r="J39" s="548">
        <v>1039</v>
      </c>
      <c r="K39" s="549">
        <v>-302</v>
      </c>
      <c r="L39" s="380">
        <v>-29.06641000962464</v>
      </c>
    </row>
    <row r="40" spans="1:12" s="369" customFormat="1" ht="15.95" customHeight="1" x14ac:dyDescent="0.2">
      <c r="A40" s="381"/>
      <c r="B40" s="384"/>
      <c r="C40" s="384" t="s">
        <v>107</v>
      </c>
      <c r="D40" s="385"/>
      <c r="E40" s="383"/>
      <c r="F40" s="548">
        <v>1240</v>
      </c>
      <c r="G40" s="548">
        <v>1054</v>
      </c>
      <c r="H40" s="548">
        <v>1310</v>
      </c>
      <c r="I40" s="548">
        <v>1029</v>
      </c>
      <c r="J40" s="548">
        <v>1322</v>
      </c>
      <c r="K40" s="549">
        <v>-82</v>
      </c>
      <c r="L40" s="380">
        <v>-6.2027231467473527</v>
      </c>
    </row>
    <row r="41" spans="1:12" s="369" customFormat="1" ht="24" customHeight="1" x14ac:dyDescent="0.2">
      <c r="A41" s="381"/>
      <c r="B41" s="385"/>
      <c r="C41" s="382" t="s">
        <v>352</v>
      </c>
      <c r="D41" s="385"/>
      <c r="E41" s="383"/>
      <c r="F41" s="548">
        <v>444</v>
      </c>
      <c r="G41" s="548">
        <v>445</v>
      </c>
      <c r="H41" s="548">
        <v>571</v>
      </c>
      <c r="I41" s="548">
        <v>465</v>
      </c>
      <c r="J41" s="550">
        <v>570</v>
      </c>
      <c r="K41" s="549">
        <v>-126</v>
      </c>
      <c r="L41" s="380">
        <v>-22.105263157894736</v>
      </c>
    </row>
    <row r="42" spans="1:12" s="110" customFormat="1" ht="15" customHeight="1" x14ac:dyDescent="0.2">
      <c r="A42" s="381"/>
      <c r="B42" s="384" t="s">
        <v>113</v>
      </c>
      <c r="C42" s="384" t="s">
        <v>353</v>
      </c>
      <c r="D42" s="385"/>
      <c r="E42" s="383"/>
      <c r="F42" s="548">
        <v>672</v>
      </c>
      <c r="G42" s="548">
        <v>488</v>
      </c>
      <c r="H42" s="548">
        <v>760</v>
      </c>
      <c r="I42" s="548">
        <v>603</v>
      </c>
      <c r="J42" s="548">
        <v>788</v>
      </c>
      <c r="K42" s="549">
        <v>-116</v>
      </c>
      <c r="L42" s="380">
        <v>-14.720812182741117</v>
      </c>
    </row>
    <row r="43" spans="1:12" s="110" customFormat="1" ht="15" customHeight="1" x14ac:dyDescent="0.2">
      <c r="A43" s="381"/>
      <c r="B43" s="385"/>
      <c r="C43" s="382" t="s">
        <v>352</v>
      </c>
      <c r="D43" s="385"/>
      <c r="E43" s="383"/>
      <c r="F43" s="548">
        <v>352</v>
      </c>
      <c r="G43" s="548">
        <v>270</v>
      </c>
      <c r="H43" s="548">
        <v>428</v>
      </c>
      <c r="I43" s="548">
        <v>356</v>
      </c>
      <c r="J43" s="548">
        <v>485</v>
      </c>
      <c r="K43" s="549">
        <v>-133</v>
      </c>
      <c r="L43" s="380">
        <v>-27.422680412371133</v>
      </c>
    </row>
    <row r="44" spans="1:12" s="110" customFormat="1" ht="15" customHeight="1" x14ac:dyDescent="0.2">
      <c r="A44" s="381"/>
      <c r="B44" s="384"/>
      <c r="C44" s="366" t="s">
        <v>109</v>
      </c>
      <c r="D44" s="385"/>
      <c r="E44" s="383"/>
      <c r="F44" s="548">
        <v>2224</v>
      </c>
      <c r="G44" s="548">
        <v>1701</v>
      </c>
      <c r="H44" s="548">
        <v>2214</v>
      </c>
      <c r="I44" s="548">
        <v>1945</v>
      </c>
      <c r="J44" s="550">
        <v>2408</v>
      </c>
      <c r="K44" s="549">
        <v>-184</v>
      </c>
      <c r="L44" s="380">
        <v>-7.6411960132890364</v>
      </c>
    </row>
    <row r="45" spans="1:12" s="110" customFormat="1" ht="15" customHeight="1" x14ac:dyDescent="0.2">
      <c r="A45" s="381"/>
      <c r="B45" s="385"/>
      <c r="C45" s="382" t="s">
        <v>352</v>
      </c>
      <c r="D45" s="385"/>
      <c r="E45" s="383"/>
      <c r="F45" s="548">
        <v>752</v>
      </c>
      <c r="G45" s="548">
        <v>644</v>
      </c>
      <c r="H45" s="548">
        <v>917</v>
      </c>
      <c r="I45" s="548">
        <v>819</v>
      </c>
      <c r="J45" s="548">
        <v>1004</v>
      </c>
      <c r="K45" s="549">
        <v>-252</v>
      </c>
      <c r="L45" s="380">
        <v>-25.099601593625497</v>
      </c>
    </row>
    <row r="46" spans="1:12" s="110" customFormat="1" ht="15" customHeight="1" x14ac:dyDescent="0.2">
      <c r="A46" s="381"/>
      <c r="B46" s="384"/>
      <c r="C46" s="366" t="s">
        <v>110</v>
      </c>
      <c r="D46" s="385"/>
      <c r="E46" s="383"/>
      <c r="F46" s="548">
        <v>266</v>
      </c>
      <c r="G46" s="548">
        <v>235</v>
      </c>
      <c r="H46" s="548">
        <v>264</v>
      </c>
      <c r="I46" s="548">
        <v>251</v>
      </c>
      <c r="J46" s="548">
        <v>328</v>
      </c>
      <c r="K46" s="549">
        <v>-62</v>
      </c>
      <c r="L46" s="380">
        <v>-18.902439024390244</v>
      </c>
    </row>
    <row r="47" spans="1:12" s="110" customFormat="1" ht="15" customHeight="1" x14ac:dyDescent="0.2">
      <c r="A47" s="381"/>
      <c r="B47" s="385"/>
      <c r="C47" s="382" t="s">
        <v>352</v>
      </c>
      <c r="D47" s="385"/>
      <c r="E47" s="383"/>
      <c r="F47" s="548">
        <v>67</v>
      </c>
      <c r="G47" s="548">
        <v>62</v>
      </c>
      <c r="H47" s="548">
        <v>79</v>
      </c>
      <c r="I47" s="548">
        <v>110</v>
      </c>
      <c r="J47" s="550">
        <v>109</v>
      </c>
      <c r="K47" s="549">
        <v>-42</v>
      </c>
      <c r="L47" s="380">
        <v>-38.532110091743121</v>
      </c>
    </row>
    <row r="48" spans="1:12" s="110" customFormat="1" ht="15" customHeight="1" x14ac:dyDescent="0.2">
      <c r="A48" s="381"/>
      <c r="B48" s="385"/>
      <c r="C48" s="366" t="s">
        <v>111</v>
      </c>
      <c r="D48" s="386"/>
      <c r="E48" s="387"/>
      <c r="F48" s="548">
        <v>38</v>
      </c>
      <c r="G48" s="548">
        <v>24</v>
      </c>
      <c r="H48" s="548">
        <v>26</v>
      </c>
      <c r="I48" s="548">
        <v>30</v>
      </c>
      <c r="J48" s="548">
        <v>27</v>
      </c>
      <c r="K48" s="549">
        <v>11</v>
      </c>
      <c r="L48" s="380">
        <v>40.74074074074074</v>
      </c>
    </row>
    <row r="49" spans="1:12" s="110" customFormat="1" ht="15" customHeight="1" x14ac:dyDescent="0.2">
      <c r="A49" s="381"/>
      <c r="B49" s="385"/>
      <c r="C49" s="382" t="s">
        <v>352</v>
      </c>
      <c r="D49" s="385"/>
      <c r="E49" s="383"/>
      <c r="F49" s="548">
        <v>10</v>
      </c>
      <c r="G49" s="548">
        <v>10</v>
      </c>
      <c r="H49" s="548">
        <v>12</v>
      </c>
      <c r="I49" s="548">
        <v>16</v>
      </c>
      <c r="J49" s="548">
        <v>11</v>
      </c>
      <c r="K49" s="549">
        <v>-1</v>
      </c>
      <c r="L49" s="380">
        <v>-9.0909090909090917</v>
      </c>
    </row>
    <row r="50" spans="1:12" s="110" customFormat="1" ht="15" customHeight="1" x14ac:dyDescent="0.2">
      <c r="A50" s="381"/>
      <c r="B50" s="384" t="s">
        <v>113</v>
      </c>
      <c r="C50" s="382" t="s">
        <v>181</v>
      </c>
      <c r="D50" s="385"/>
      <c r="E50" s="383"/>
      <c r="F50" s="548">
        <v>2166</v>
      </c>
      <c r="G50" s="548">
        <v>1506</v>
      </c>
      <c r="H50" s="548">
        <v>2162</v>
      </c>
      <c r="I50" s="548">
        <v>1886</v>
      </c>
      <c r="J50" s="550">
        <v>2512</v>
      </c>
      <c r="K50" s="549">
        <v>-346</v>
      </c>
      <c r="L50" s="380">
        <v>-13.773885350318471</v>
      </c>
    </row>
    <row r="51" spans="1:12" s="110" customFormat="1" ht="15" customHeight="1" x14ac:dyDescent="0.2">
      <c r="A51" s="381"/>
      <c r="B51" s="385"/>
      <c r="C51" s="382" t="s">
        <v>352</v>
      </c>
      <c r="D51" s="385"/>
      <c r="E51" s="383"/>
      <c r="F51" s="548">
        <v>767</v>
      </c>
      <c r="G51" s="548">
        <v>551</v>
      </c>
      <c r="H51" s="548">
        <v>893</v>
      </c>
      <c r="I51" s="548">
        <v>832</v>
      </c>
      <c r="J51" s="548">
        <v>1136</v>
      </c>
      <c r="K51" s="549">
        <v>-369</v>
      </c>
      <c r="L51" s="380">
        <v>-32.482394366197184</v>
      </c>
    </row>
    <row r="52" spans="1:12" s="110" customFormat="1" ht="15" customHeight="1" x14ac:dyDescent="0.2">
      <c r="A52" s="381"/>
      <c r="B52" s="384"/>
      <c r="C52" s="382" t="s">
        <v>182</v>
      </c>
      <c r="D52" s="385"/>
      <c r="E52" s="383"/>
      <c r="F52" s="548">
        <v>1034</v>
      </c>
      <c r="G52" s="548">
        <v>942</v>
      </c>
      <c r="H52" s="548">
        <v>1102</v>
      </c>
      <c r="I52" s="548">
        <v>943</v>
      </c>
      <c r="J52" s="548">
        <v>1039</v>
      </c>
      <c r="K52" s="549">
        <v>-5</v>
      </c>
      <c r="L52" s="380">
        <v>-0.48123195380173245</v>
      </c>
    </row>
    <row r="53" spans="1:12" s="269" customFormat="1" ht="11.25" customHeight="1" x14ac:dyDescent="0.2">
      <c r="A53" s="381"/>
      <c r="B53" s="385"/>
      <c r="C53" s="382" t="s">
        <v>352</v>
      </c>
      <c r="D53" s="385"/>
      <c r="E53" s="383"/>
      <c r="F53" s="548">
        <v>414</v>
      </c>
      <c r="G53" s="548">
        <v>435</v>
      </c>
      <c r="H53" s="548">
        <v>543</v>
      </c>
      <c r="I53" s="548">
        <v>469</v>
      </c>
      <c r="J53" s="550">
        <v>473</v>
      </c>
      <c r="K53" s="549">
        <v>-59</v>
      </c>
      <c r="L53" s="380">
        <v>-12.473572938689218</v>
      </c>
    </row>
    <row r="54" spans="1:12" s="151" customFormat="1" ht="12.75" customHeight="1" x14ac:dyDescent="0.2">
      <c r="A54" s="381"/>
      <c r="B54" s="384" t="s">
        <v>113</v>
      </c>
      <c r="C54" s="384" t="s">
        <v>116</v>
      </c>
      <c r="D54" s="385"/>
      <c r="E54" s="383"/>
      <c r="F54" s="548">
        <v>2400</v>
      </c>
      <c r="G54" s="548">
        <v>1765</v>
      </c>
      <c r="H54" s="548">
        <v>2338</v>
      </c>
      <c r="I54" s="548">
        <v>2019</v>
      </c>
      <c r="J54" s="548">
        <v>2494</v>
      </c>
      <c r="K54" s="549">
        <v>-94</v>
      </c>
      <c r="L54" s="380">
        <v>-3.7690457097032879</v>
      </c>
    </row>
    <row r="55" spans="1:12" ht="11.25" x14ac:dyDescent="0.2">
      <c r="A55" s="381"/>
      <c r="B55" s="385"/>
      <c r="C55" s="382" t="s">
        <v>352</v>
      </c>
      <c r="D55" s="385"/>
      <c r="E55" s="383"/>
      <c r="F55" s="548">
        <v>840</v>
      </c>
      <c r="G55" s="548">
        <v>688</v>
      </c>
      <c r="H55" s="548">
        <v>986</v>
      </c>
      <c r="I55" s="548">
        <v>902</v>
      </c>
      <c r="J55" s="548">
        <v>1037</v>
      </c>
      <c r="K55" s="549">
        <v>-197</v>
      </c>
      <c r="L55" s="380">
        <v>-18.997107039537127</v>
      </c>
    </row>
    <row r="56" spans="1:12" ht="14.25" customHeight="1" x14ac:dyDescent="0.2">
      <c r="A56" s="381"/>
      <c r="B56" s="385"/>
      <c r="C56" s="384" t="s">
        <v>117</v>
      </c>
      <c r="D56" s="385"/>
      <c r="E56" s="383"/>
      <c r="F56" s="548">
        <v>793</v>
      </c>
      <c r="G56" s="548">
        <v>678</v>
      </c>
      <c r="H56" s="548">
        <v>923</v>
      </c>
      <c r="I56" s="548">
        <v>805</v>
      </c>
      <c r="J56" s="548">
        <v>1050</v>
      </c>
      <c r="K56" s="549">
        <v>-257</v>
      </c>
      <c r="L56" s="380">
        <v>-24.476190476190474</v>
      </c>
    </row>
    <row r="57" spans="1:12" ht="18.75" customHeight="1" x14ac:dyDescent="0.2">
      <c r="A57" s="388"/>
      <c r="B57" s="389"/>
      <c r="C57" s="390" t="s">
        <v>352</v>
      </c>
      <c r="D57" s="389"/>
      <c r="E57" s="391"/>
      <c r="F57" s="551">
        <v>338</v>
      </c>
      <c r="G57" s="552">
        <v>294</v>
      </c>
      <c r="H57" s="552">
        <v>450</v>
      </c>
      <c r="I57" s="552">
        <v>397</v>
      </c>
      <c r="J57" s="552">
        <v>569</v>
      </c>
      <c r="K57" s="553">
        <f t="shared" ref="K57" si="0">IF(OR(F57=".",J57=".")=TRUE,".",IF(OR(F57="*",J57="*")=TRUE,"*",IF(AND(F57="-",J57="-")=TRUE,"-",IF(AND(ISNUMBER(J57),ISNUMBER(F57))=TRUE,IF(F57-J57=0,0,F57-J57),IF(ISNUMBER(F57)=TRUE,F57,-J57)))))</f>
        <v>-231</v>
      </c>
      <c r="L57" s="392">
        <f t="shared" ref="L57" si="1">IF(K57 =".",".",IF(K57 ="*","*",IF(K57="-","-",IF(K57=0,0,IF(OR(J57="-",J57=".",F57="-",F57=".")=TRUE,"X",IF(J57=0,"0,0",IF(ABS(K57*100/J57)&gt;250,".X",(K57*100/J57))))))))</f>
        <v>-40.597539543057998</v>
      </c>
    </row>
    <row r="58" spans="1:12" ht="11.25" x14ac:dyDescent="0.2">
      <c r="A58" s="393"/>
      <c r="B58" s="385"/>
      <c r="C58" s="382"/>
      <c r="D58" s="385"/>
      <c r="E58" s="385"/>
      <c r="F58" s="394"/>
      <c r="G58" s="394"/>
      <c r="H58" s="394"/>
      <c r="I58" s="379"/>
      <c r="J58" s="394"/>
      <c r="K58" s="395"/>
      <c r="L58" s="269" t="s">
        <v>45</v>
      </c>
    </row>
    <row r="59" spans="1:12" ht="20.25" customHeight="1" x14ac:dyDescent="0.2">
      <c r="A59" s="638" t="s">
        <v>354</v>
      </c>
      <c r="B59" s="639"/>
      <c r="C59" s="639"/>
      <c r="D59" s="638"/>
      <c r="E59" s="639"/>
      <c r="F59" s="639"/>
      <c r="G59" s="639"/>
      <c r="H59" s="639"/>
      <c r="I59" s="639"/>
      <c r="J59" s="639"/>
      <c r="K59" s="639"/>
      <c r="L59" s="639"/>
    </row>
    <row r="60" spans="1:12" ht="11.25" customHeight="1" x14ac:dyDescent="0.2">
      <c r="A60" s="640" t="s">
        <v>355</v>
      </c>
      <c r="B60" s="641"/>
      <c r="C60" s="641"/>
      <c r="D60" s="641"/>
      <c r="E60" s="641"/>
      <c r="F60" s="641"/>
      <c r="G60" s="641"/>
      <c r="H60" s="641"/>
      <c r="I60" s="641"/>
      <c r="J60" s="641"/>
      <c r="K60" s="641"/>
      <c r="L60" s="641"/>
    </row>
    <row r="61" spans="1:12" ht="12.75" customHeight="1" x14ac:dyDescent="0.2">
      <c r="A61" s="642" t="s">
        <v>356</v>
      </c>
      <c r="B61" s="643"/>
      <c r="C61" s="643"/>
      <c r="D61" s="643"/>
      <c r="E61" s="643"/>
      <c r="F61" s="643"/>
      <c r="G61" s="643"/>
      <c r="H61" s="643"/>
      <c r="I61" s="643"/>
      <c r="J61" s="643"/>
      <c r="K61" s="643"/>
      <c r="L61" s="643"/>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68" t="s">
        <v>357</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335</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213</v>
      </c>
      <c r="B7" s="587"/>
      <c r="C7" s="580" t="s">
        <v>94</v>
      </c>
      <c r="D7" s="644" t="s">
        <v>358</v>
      </c>
      <c r="E7" s="645"/>
      <c r="F7" s="645"/>
      <c r="G7" s="645"/>
      <c r="H7" s="646"/>
      <c r="I7" s="647" t="s">
        <v>359</v>
      </c>
      <c r="J7" s="648"/>
      <c r="K7" s="96"/>
      <c r="L7" s="96"/>
      <c r="M7" s="96"/>
      <c r="N7" s="96"/>
      <c r="O7" s="96"/>
    </row>
    <row r="8" spans="1:15" ht="21.75" customHeight="1" x14ac:dyDescent="0.2">
      <c r="A8" s="614"/>
      <c r="B8" s="615"/>
      <c r="C8" s="581"/>
      <c r="D8" s="590" t="s">
        <v>335</v>
      </c>
      <c r="E8" s="590" t="s">
        <v>337</v>
      </c>
      <c r="F8" s="590" t="s">
        <v>338</v>
      </c>
      <c r="G8" s="590" t="s">
        <v>339</v>
      </c>
      <c r="H8" s="590" t="s">
        <v>340</v>
      </c>
      <c r="I8" s="649"/>
      <c r="J8" s="650"/>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3321</v>
      </c>
      <c r="E11" s="114">
        <v>2621</v>
      </c>
      <c r="F11" s="114">
        <v>4181</v>
      </c>
      <c r="G11" s="114">
        <v>2928</v>
      </c>
      <c r="H11" s="140">
        <v>3662</v>
      </c>
      <c r="I11" s="115">
        <v>-341</v>
      </c>
      <c r="J11" s="116">
        <v>-9.3118514472965597</v>
      </c>
    </row>
    <row r="12" spans="1:15" s="110" customFormat="1" ht="24.95" customHeight="1" x14ac:dyDescent="0.2">
      <c r="A12" s="193" t="s">
        <v>132</v>
      </c>
      <c r="B12" s="194" t="s">
        <v>133</v>
      </c>
      <c r="C12" s="113">
        <v>0.12044564890093346</v>
      </c>
      <c r="D12" s="115">
        <v>4</v>
      </c>
      <c r="E12" s="114">
        <v>7</v>
      </c>
      <c r="F12" s="114">
        <v>10</v>
      </c>
      <c r="G12" s="114">
        <v>0</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20.77687443541102</v>
      </c>
      <c r="D14" s="115">
        <v>690</v>
      </c>
      <c r="E14" s="114">
        <v>506</v>
      </c>
      <c r="F14" s="114">
        <v>959</v>
      </c>
      <c r="G14" s="114">
        <v>698</v>
      </c>
      <c r="H14" s="140">
        <v>829</v>
      </c>
      <c r="I14" s="115">
        <v>-139</v>
      </c>
      <c r="J14" s="116">
        <v>-16.767189384800965</v>
      </c>
      <c r="K14" s="110"/>
      <c r="L14" s="110"/>
      <c r="M14" s="110"/>
      <c r="N14" s="110"/>
      <c r="O14" s="110"/>
    </row>
    <row r="15" spans="1:15" s="110" customFormat="1" ht="24.95" customHeight="1" x14ac:dyDescent="0.2">
      <c r="A15" s="193" t="s">
        <v>216</v>
      </c>
      <c r="B15" s="199" t="s">
        <v>217</v>
      </c>
      <c r="C15" s="113">
        <v>2.1981330924420357</v>
      </c>
      <c r="D15" s="115">
        <v>73</v>
      </c>
      <c r="E15" s="114">
        <v>70</v>
      </c>
      <c r="F15" s="114">
        <v>114</v>
      </c>
      <c r="G15" s="114">
        <v>76</v>
      </c>
      <c r="H15" s="140">
        <v>93</v>
      </c>
      <c r="I15" s="115">
        <v>-20</v>
      </c>
      <c r="J15" s="116">
        <v>-21.50537634408602</v>
      </c>
    </row>
    <row r="16" spans="1:15" s="287" customFormat="1" ht="24.95" customHeight="1" x14ac:dyDescent="0.2">
      <c r="A16" s="193" t="s">
        <v>218</v>
      </c>
      <c r="B16" s="199" t="s">
        <v>141</v>
      </c>
      <c r="C16" s="113">
        <v>17.585064739536286</v>
      </c>
      <c r="D16" s="115">
        <v>584</v>
      </c>
      <c r="E16" s="114">
        <v>421</v>
      </c>
      <c r="F16" s="114">
        <v>775</v>
      </c>
      <c r="G16" s="114">
        <v>590</v>
      </c>
      <c r="H16" s="140">
        <v>634</v>
      </c>
      <c r="I16" s="115">
        <v>-50</v>
      </c>
      <c r="J16" s="116">
        <v>-7.8864353312302837</v>
      </c>
      <c r="K16" s="110"/>
      <c r="L16" s="110"/>
      <c r="M16" s="110"/>
      <c r="N16" s="110"/>
      <c r="O16" s="110"/>
    </row>
    <row r="17" spans="1:15" s="110" customFormat="1" ht="24.95" customHeight="1" x14ac:dyDescent="0.2">
      <c r="A17" s="193" t="s">
        <v>142</v>
      </c>
      <c r="B17" s="199" t="s">
        <v>220</v>
      </c>
      <c r="C17" s="113">
        <v>0.99367660343270103</v>
      </c>
      <c r="D17" s="115">
        <v>33</v>
      </c>
      <c r="E17" s="114">
        <v>15</v>
      </c>
      <c r="F17" s="114">
        <v>70</v>
      </c>
      <c r="G17" s="114">
        <v>32</v>
      </c>
      <c r="H17" s="140">
        <v>102</v>
      </c>
      <c r="I17" s="115">
        <v>-69</v>
      </c>
      <c r="J17" s="116">
        <v>-67.647058823529406</v>
      </c>
    </row>
    <row r="18" spans="1:15" s="287" customFormat="1" ht="24.95" customHeight="1" x14ac:dyDescent="0.2">
      <c r="A18" s="201" t="s">
        <v>144</v>
      </c>
      <c r="B18" s="202" t="s">
        <v>145</v>
      </c>
      <c r="C18" s="113" t="s">
        <v>513</v>
      </c>
      <c r="D18" s="115" t="s">
        <v>513</v>
      </c>
      <c r="E18" s="114" t="s">
        <v>513</v>
      </c>
      <c r="F18" s="114" t="s">
        <v>513</v>
      </c>
      <c r="G18" s="114" t="s">
        <v>513</v>
      </c>
      <c r="H18" s="140">
        <v>204</v>
      </c>
      <c r="I18" s="115" t="s">
        <v>513</v>
      </c>
      <c r="J18" s="116" t="s">
        <v>513</v>
      </c>
      <c r="K18" s="110"/>
      <c r="L18" s="110"/>
      <c r="M18" s="110"/>
      <c r="N18" s="110"/>
      <c r="O18" s="110"/>
    </row>
    <row r="19" spans="1:15" s="110" customFormat="1" ht="24.95" customHeight="1" x14ac:dyDescent="0.2">
      <c r="A19" s="193" t="s">
        <v>146</v>
      </c>
      <c r="B19" s="199" t="s">
        <v>147</v>
      </c>
      <c r="C19" s="113">
        <v>15.386931647094249</v>
      </c>
      <c r="D19" s="115">
        <v>511</v>
      </c>
      <c r="E19" s="114">
        <v>321</v>
      </c>
      <c r="F19" s="114">
        <v>536</v>
      </c>
      <c r="G19" s="114">
        <v>316</v>
      </c>
      <c r="H19" s="140">
        <v>310</v>
      </c>
      <c r="I19" s="115">
        <v>201</v>
      </c>
      <c r="J19" s="116">
        <v>64.838709677419359</v>
      </c>
    </row>
    <row r="20" spans="1:15" s="287" customFormat="1" ht="24.95" customHeight="1" x14ac:dyDescent="0.2">
      <c r="A20" s="193" t="s">
        <v>148</v>
      </c>
      <c r="B20" s="199" t="s">
        <v>149</v>
      </c>
      <c r="C20" s="113">
        <v>4.0349292381812711</v>
      </c>
      <c r="D20" s="115">
        <v>134</v>
      </c>
      <c r="E20" s="114">
        <v>84</v>
      </c>
      <c r="F20" s="114">
        <v>117</v>
      </c>
      <c r="G20" s="114">
        <v>108</v>
      </c>
      <c r="H20" s="140">
        <v>104</v>
      </c>
      <c r="I20" s="115">
        <v>30</v>
      </c>
      <c r="J20" s="116">
        <v>28.846153846153847</v>
      </c>
      <c r="K20" s="110"/>
      <c r="L20" s="110"/>
      <c r="M20" s="110"/>
      <c r="N20" s="110"/>
      <c r="O20" s="110"/>
    </row>
    <row r="21" spans="1:15" s="110" customFormat="1" ht="24.95" customHeight="1" x14ac:dyDescent="0.2">
      <c r="A21" s="201" t="s">
        <v>150</v>
      </c>
      <c r="B21" s="202" t="s">
        <v>151</v>
      </c>
      <c r="C21" s="113">
        <v>5.6007226738934053</v>
      </c>
      <c r="D21" s="115">
        <v>186</v>
      </c>
      <c r="E21" s="114">
        <v>127</v>
      </c>
      <c r="F21" s="114">
        <v>185</v>
      </c>
      <c r="G21" s="114">
        <v>120</v>
      </c>
      <c r="H21" s="140">
        <v>131</v>
      </c>
      <c r="I21" s="115">
        <v>55</v>
      </c>
      <c r="J21" s="116">
        <v>41.984732824427482</v>
      </c>
    </row>
    <row r="22" spans="1:15" s="110" customFormat="1" ht="24.95" customHeight="1" x14ac:dyDescent="0.2">
      <c r="A22" s="201" t="s">
        <v>152</v>
      </c>
      <c r="B22" s="199" t="s">
        <v>153</v>
      </c>
      <c r="C22" s="113">
        <v>2.0174646190906356</v>
      </c>
      <c r="D22" s="115">
        <v>67</v>
      </c>
      <c r="E22" s="114">
        <v>36</v>
      </c>
      <c r="F22" s="114">
        <v>62</v>
      </c>
      <c r="G22" s="114">
        <v>32</v>
      </c>
      <c r="H22" s="140">
        <v>42</v>
      </c>
      <c r="I22" s="115">
        <v>25</v>
      </c>
      <c r="J22" s="116">
        <v>59.523809523809526</v>
      </c>
    </row>
    <row r="23" spans="1:15" s="110" customFormat="1" ht="24.95" customHeight="1" x14ac:dyDescent="0.2">
      <c r="A23" s="193" t="s">
        <v>154</v>
      </c>
      <c r="B23" s="199" t="s">
        <v>155</v>
      </c>
      <c r="C23" s="113">
        <v>0.69256248118036734</v>
      </c>
      <c r="D23" s="115">
        <v>23</v>
      </c>
      <c r="E23" s="114">
        <v>13</v>
      </c>
      <c r="F23" s="114">
        <v>39</v>
      </c>
      <c r="G23" s="114">
        <v>15</v>
      </c>
      <c r="H23" s="140">
        <v>25</v>
      </c>
      <c r="I23" s="115">
        <v>-2</v>
      </c>
      <c r="J23" s="116">
        <v>-8</v>
      </c>
    </row>
    <row r="24" spans="1:15" s="110" customFormat="1" ht="24.95" customHeight="1" x14ac:dyDescent="0.2">
      <c r="A24" s="193" t="s">
        <v>156</v>
      </c>
      <c r="B24" s="199" t="s">
        <v>221</v>
      </c>
      <c r="C24" s="113">
        <v>3.40258958145137</v>
      </c>
      <c r="D24" s="115">
        <v>113</v>
      </c>
      <c r="E24" s="114">
        <v>72</v>
      </c>
      <c r="F24" s="114">
        <v>139</v>
      </c>
      <c r="G24" s="114">
        <v>100</v>
      </c>
      <c r="H24" s="140">
        <v>228</v>
      </c>
      <c r="I24" s="115">
        <v>-115</v>
      </c>
      <c r="J24" s="116">
        <v>-50.438596491228068</v>
      </c>
    </row>
    <row r="25" spans="1:15" s="110" customFormat="1" ht="24.95" customHeight="1" x14ac:dyDescent="0.2">
      <c r="A25" s="193" t="s">
        <v>222</v>
      </c>
      <c r="B25" s="204" t="s">
        <v>159</v>
      </c>
      <c r="C25" s="113">
        <v>8.7925323697681428</v>
      </c>
      <c r="D25" s="115">
        <v>292</v>
      </c>
      <c r="E25" s="114">
        <v>277</v>
      </c>
      <c r="F25" s="114">
        <v>394</v>
      </c>
      <c r="G25" s="114">
        <v>318</v>
      </c>
      <c r="H25" s="140">
        <v>366</v>
      </c>
      <c r="I25" s="115">
        <v>-74</v>
      </c>
      <c r="J25" s="116">
        <v>-20.218579234972676</v>
      </c>
    </row>
    <row r="26" spans="1:15" s="110" customFormat="1" ht="24.95" customHeight="1" x14ac:dyDescent="0.2">
      <c r="A26" s="201">
        <v>782.78300000000002</v>
      </c>
      <c r="B26" s="203" t="s">
        <v>160</v>
      </c>
      <c r="C26" s="113">
        <v>13.008130081300813</v>
      </c>
      <c r="D26" s="115">
        <v>432</v>
      </c>
      <c r="E26" s="114">
        <v>310</v>
      </c>
      <c r="F26" s="114">
        <v>554</v>
      </c>
      <c r="G26" s="114">
        <v>518</v>
      </c>
      <c r="H26" s="140">
        <v>704</v>
      </c>
      <c r="I26" s="115">
        <v>-272</v>
      </c>
      <c r="J26" s="116">
        <v>-38.636363636363633</v>
      </c>
    </row>
    <row r="27" spans="1:15" s="110" customFormat="1" ht="24.95" customHeight="1" x14ac:dyDescent="0.2">
      <c r="A27" s="193" t="s">
        <v>161</v>
      </c>
      <c r="B27" s="199" t="s">
        <v>162</v>
      </c>
      <c r="C27" s="113">
        <v>1.8367961457392352</v>
      </c>
      <c r="D27" s="115">
        <v>61</v>
      </c>
      <c r="E27" s="114">
        <v>54</v>
      </c>
      <c r="F27" s="114">
        <v>111</v>
      </c>
      <c r="G27" s="114">
        <v>22</v>
      </c>
      <c r="H27" s="140">
        <v>16</v>
      </c>
      <c r="I27" s="115">
        <v>45</v>
      </c>
      <c r="J27" s="116" t="s">
        <v>515</v>
      </c>
    </row>
    <row r="28" spans="1:15" s="110" customFormat="1" ht="24.95" customHeight="1" x14ac:dyDescent="0.2">
      <c r="A28" s="193" t="s">
        <v>163</v>
      </c>
      <c r="B28" s="199" t="s">
        <v>164</v>
      </c>
      <c r="C28" s="113">
        <v>2.559470039144836</v>
      </c>
      <c r="D28" s="115">
        <v>85</v>
      </c>
      <c r="E28" s="114">
        <v>63</v>
      </c>
      <c r="F28" s="114">
        <v>173</v>
      </c>
      <c r="G28" s="114">
        <v>55</v>
      </c>
      <c r="H28" s="140">
        <v>97</v>
      </c>
      <c r="I28" s="115">
        <v>-12</v>
      </c>
      <c r="J28" s="116">
        <v>-12.371134020618557</v>
      </c>
    </row>
    <row r="29" spans="1:15" s="110" customFormat="1" ht="24.95" customHeight="1" x14ac:dyDescent="0.2">
      <c r="A29" s="193">
        <v>86</v>
      </c>
      <c r="B29" s="199" t="s">
        <v>165</v>
      </c>
      <c r="C29" s="113">
        <v>6.2631737428485392</v>
      </c>
      <c r="D29" s="115">
        <v>208</v>
      </c>
      <c r="E29" s="114">
        <v>240</v>
      </c>
      <c r="F29" s="114">
        <v>193</v>
      </c>
      <c r="G29" s="114">
        <v>158</v>
      </c>
      <c r="H29" s="140">
        <v>223</v>
      </c>
      <c r="I29" s="115">
        <v>-15</v>
      </c>
      <c r="J29" s="116">
        <v>-6.7264573991031389</v>
      </c>
    </row>
    <row r="30" spans="1:15" s="110" customFormat="1" ht="24.95" customHeight="1" x14ac:dyDescent="0.2">
      <c r="A30" s="193">
        <v>87.88</v>
      </c>
      <c r="B30" s="204" t="s">
        <v>166</v>
      </c>
      <c r="C30" s="113">
        <v>7.8891900030111408</v>
      </c>
      <c r="D30" s="115">
        <v>262</v>
      </c>
      <c r="E30" s="114">
        <v>281</v>
      </c>
      <c r="F30" s="114">
        <v>311</v>
      </c>
      <c r="G30" s="114">
        <v>210</v>
      </c>
      <c r="H30" s="140">
        <v>308</v>
      </c>
      <c r="I30" s="115">
        <v>-46</v>
      </c>
      <c r="J30" s="116">
        <v>-14.935064935064934</v>
      </c>
    </row>
    <row r="31" spans="1:15" s="110" customFormat="1" ht="24.95" customHeight="1" x14ac:dyDescent="0.2">
      <c r="A31" s="193" t="s">
        <v>167</v>
      </c>
      <c r="B31" s="199" t="s">
        <v>168</v>
      </c>
      <c r="C31" s="113">
        <v>2.2583559168925023</v>
      </c>
      <c r="D31" s="115">
        <v>75</v>
      </c>
      <c r="E31" s="114">
        <v>81</v>
      </c>
      <c r="F31" s="114">
        <v>78</v>
      </c>
      <c r="G31" s="114">
        <v>62</v>
      </c>
      <c r="H31" s="140">
        <v>63</v>
      </c>
      <c r="I31" s="115">
        <v>12</v>
      </c>
      <c r="J31" s="116">
        <v>19.047619047619047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0.12044564890093346</v>
      </c>
      <c r="D34" s="115">
        <v>4</v>
      </c>
      <c r="E34" s="114">
        <v>7</v>
      </c>
      <c r="F34" s="114">
        <v>10</v>
      </c>
      <c r="G34" s="114">
        <v>0</v>
      </c>
      <c r="H34" s="140" t="s">
        <v>513</v>
      </c>
      <c r="I34" s="115" t="s">
        <v>513</v>
      </c>
      <c r="J34" s="116" t="s">
        <v>513</v>
      </c>
    </row>
    <row r="35" spans="1:10" s="110" customFormat="1" ht="24.95" customHeight="1" x14ac:dyDescent="0.2">
      <c r="A35" s="292" t="s">
        <v>171</v>
      </c>
      <c r="B35" s="293" t="s">
        <v>172</v>
      </c>
      <c r="C35" s="113">
        <v>26.136705811502559</v>
      </c>
      <c r="D35" s="115">
        <v>868</v>
      </c>
      <c r="E35" s="114">
        <v>655</v>
      </c>
      <c r="F35" s="114">
        <v>1279</v>
      </c>
      <c r="G35" s="114">
        <v>894</v>
      </c>
      <c r="H35" s="140" t="s">
        <v>513</v>
      </c>
      <c r="I35" s="115" t="s">
        <v>513</v>
      </c>
      <c r="J35" s="116" t="s">
        <v>513</v>
      </c>
    </row>
    <row r="36" spans="1:10" s="110" customFormat="1" ht="24.95" customHeight="1" x14ac:dyDescent="0.2">
      <c r="A36" s="294" t="s">
        <v>173</v>
      </c>
      <c r="B36" s="295" t="s">
        <v>174</v>
      </c>
      <c r="C36" s="125">
        <v>73.742848539596508</v>
      </c>
      <c r="D36" s="143">
        <v>2449</v>
      </c>
      <c r="E36" s="144">
        <v>1959</v>
      </c>
      <c r="F36" s="144">
        <v>2892</v>
      </c>
      <c r="G36" s="144">
        <v>2034</v>
      </c>
      <c r="H36" s="145">
        <v>2617</v>
      </c>
      <c r="I36" s="143">
        <v>-168</v>
      </c>
      <c r="J36" s="146">
        <v>-6.4195643867023309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1" t="s">
        <v>360</v>
      </c>
      <c r="B39" s="652"/>
      <c r="C39" s="652"/>
      <c r="D39" s="652"/>
      <c r="E39" s="652"/>
      <c r="F39" s="652"/>
      <c r="G39" s="652"/>
      <c r="H39" s="652"/>
      <c r="I39" s="652"/>
      <c r="J39" s="652"/>
    </row>
    <row r="40" spans="1:10" ht="31.5" customHeight="1" x14ac:dyDescent="0.2">
      <c r="A40" s="653" t="s">
        <v>361</v>
      </c>
      <c r="B40" s="653"/>
      <c r="C40" s="653"/>
      <c r="D40" s="653"/>
      <c r="E40" s="653"/>
      <c r="F40" s="653"/>
      <c r="G40" s="653"/>
      <c r="H40" s="653"/>
      <c r="I40" s="653"/>
      <c r="J40" s="65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68" t="s">
        <v>362</v>
      </c>
      <c r="B3" s="569"/>
      <c r="C3" s="569"/>
      <c r="D3" s="569"/>
      <c r="E3" s="569"/>
      <c r="F3" s="569"/>
      <c r="G3" s="569"/>
      <c r="H3" s="569"/>
      <c r="I3" s="569"/>
      <c r="J3" s="569"/>
      <c r="K3" s="569"/>
    </row>
    <row r="4" spans="1:15" s="94" customFormat="1" ht="12" customHeight="1" x14ac:dyDescent="0.2">
      <c r="A4" s="570" t="s">
        <v>92</v>
      </c>
      <c r="B4" s="570"/>
      <c r="C4" s="570"/>
      <c r="D4" s="570"/>
      <c r="E4" s="570"/>
      <c r="F4" s="570"/>
      <c r="G4" s="570"/>
      <c r="H4" s="570"/>
      <c r="I4" s="570"/>
      <c r="J4" s="570"/>
      <c r="K4" s="570"/>
    </row>
    <row r="5" spans="1:15" s="94" customFormat="1" ht="12" customHeight="1" x14ac:dyDescent="0.2">
      <c r="A5" s="571" t="s">
        <v>335</v>
      </c>
      <c r="B5" s="571"/>
      <c r="C5" s="571"/>
      <c r="D5" s="571"/>
      <c r="E5" s="571"/>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332</v>
      </c>
      <c r="B7" s="575"/>
      <c r="C7" s="575"/>
      <c r="D7" s="580" t="s">
        <v>94</v>
      </c>
      <c r="E7" s="654" t="s">
        <v>363</v>
      </c>
      <c r="F7" s="584"/>
      <c r="G7" s="584"/>
      <c r="H7" s="584"/>
      <c r="I7" s="585"/>
      <c r="J7" s="647" t="s">
        <v>359</v>
      </c>
      <c r="K7" s="648"/>
      <c r="L7" s="96"/>
      <c r="M7" s="96"/>
      <c r="N7" s="96"/>
      <c r="O7" s="96"/>
    </row>
    <row r="8" spans="1:15" ht="21.75" customHeight="1" x14ac:dyDescent="0.2">
      <c r="A8" s="576"/>
      <c r="B8" s="577"/>
      <c r="C8" s="577"/>
      <c r="D8" s="581"/>
      <c r="E8" s="590" t="s">
        <v>335</v>
      </c>
      <c r="F8" s="590" t="s">
        <v>337</v>
      </c>
      <c r="G8" s="590" t="s">
        <v>338</v>
      </c>
      <c r="H8" s="590" t="s">
        <v>339</v>
      </c>
      <c r="I8" s="590" t="s">
        <v>340</v>
      </c>
      <c r="J8" s="649"/>
      <c r="K8" s="650"/>
    </row>
    <row r="9" spans="1:15" ht="12" customHeight="1" x14ac:dyDescent="0.2">
      <c r="A9" s="576"/>
      <c r="B9" s="577"/>
      <c r="C9" s="577"/>
      <c r="D9" s="581"/>
      <c r="E9" s="591"/>
      <c r="F9" s="591"/>
      <c r="G9" s="591"/>
      <c r="H9" s="591"/>
      <c r="I9" s="591"/>
      <c r="J9" s="98" t="s">
        <v>102</v>
      </c>
      <c r="K9" s="99" t="s">
        <v>103</v>
      </c>
    </row>
    <row r="10" spans="1:15" ht="12" customHeight="1" x14ac:dyDescent="0.2">
      <c r="A10" s="578"/>
      <c r="B10" s="579"/>
      <c r="C10" s="579"/>
      <c r="D10" s="582"/>
      <c r="E10" s="100">
        <v>1</v>
      </c>
      <c r="F10" s="100">
        <v>2</v>
      </c>
      <c r="G10" s="100">
        <v>3</v>
      </c>
      <c r="H10" s="100">
        <v>4</v>
      </c>
      <c r="I10" s="100">
        <v>5</v>
      </c>
      <c r="J10" s="100">
        <v>6</v>
      </c>
      <c r="K10" s="100">
        <v>7</v>
      </c>
    </row>
    <row r="11" spans="1:15" ht="18" customHeight="1" x14ac:dyDescent="0.2">
      <c r="A11" s="297" t="s">
        <v>104</v>
      </c>
      <c r="B11" s="298"/>
      <c r="C11" s="299"/>
      <c r="D11" s="262">
        <v>100</v>
      </c>
      <c r="E11" s="263">
        <v>3321</v>
      </c>
      <c r="F11" s="264">
        <v>2621</v>
      </c>
      <c r="G11" s="264">
        <v>4181</v>
      </c>
      <c r="H11" s="264">
        <v>2928</v>
      </c>
      <c r="I11" s="265">
        <v>3662</v>
      </c>
      <c r="J11" s="263">
        <v>-341</v>
      </c>
      <c r="K11" s="266">
        <v>-9.3118514472965597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26.136705811502559</v>
      </c>
      <c r="E13" s="115">
        <v>868</v>
      </c>
      <c r="F13" s="114">
        <v>830</v>
      </c>
      <c r="G13" s="114">
        <v>1196</v>
      </c>
      <c r="H13" s="114">
        <v>1001</v>
      </c>
      <c r="I13" s="140">
        <v>1243</v>
      </c>
      <c r="J13" s="115">
        <v>-375</v>
      </c>
      <c r="K13" s="116">
        <v>-30.16894609814964</v>
      </c>
    </row>
    <row r="14" spans="1:15" ht="15.95" customHeight="1" x14ac:dyDescent="0.2">
      <c r="A14" s="306" t="s">
        <v>230</v>
      </c>
      <c r="B14" s="307"/>
      <c r="C14" s="308"/>
      <c r="D14" s="113">
        <v>56.549232158988254</v>
      </c>
      <c r="E14" s="115">
        <v>1878</v>
      </c>
      <c r="F14" s="114">
        <v>1313</v>
      </c>
      <c r="G14" s="114">
        <v>2418</v>
      </c>
      <c r="H14" s="114">
        <v>1480</v>
      </c>
      <c r="I14" s="140">
        <v>1809</v>
      </c>
      <c r="J14" s="115">
        <v>69</v>
      </c>
      <c r="K14" s="116">
        <v>3.8142620232172471</v>
      </c>
    </row>
    <row r="15" spans="1:15" ht="15.95" customHeight="1" x14ac:dyDescent="0.2">
      <c r="A15" s="306" t="s">
        <v>231</v>
      </c>
      <c r="B15" s="307"/>
      <c r="C15" s="308"/>
      <c r="D15" s="113">
        <v>8.250526949713942</v>
      </c>
      <c r="E15" s="115">
        <v>274</v>
      </c>
      <c r="F15" s="114">
        <v>236</v>
      </c>
      <c r="G15" s="114">
        <v>267</v>
      </c>
      <c r="H15" s="114">
        <v>227</v>
      </c>
      <c r="I15" s="140">
        <v>295</v>
      </c>
      <c r="J15" s="115">
        <v>-21</v>
      </c>
      <c r="K15" s="116">
        <v>-7.1186440677966099</v>
      </c>
    </row>
    <row r="16" spans="1:15" ht="15.95" customHeight="1" x14ac:dyDescent="0.2">
      <c r="A16" s="306" t="s">
        <v>232</v>
      </c>
      <c r="B16" s="307"/>
      <c r="C16" s="308"/>
      <c r="D16" s="113">
        <v>8.4311954230653416</v>
      </c>
      <c r="E16" s="115">
        <v>280</v>
      </c>
      <c r="F16" s="114">
        <v>215</v>
      </c>
      <c r="G16" s="114">
        <v>272</v>
      </c>
      <c r="H16" s="114">
        <v>206</v>
      </c>
      <c r="I16" s="140">
        <v>296</v>
      </c>
      <c r="J16" s="115">
        <v>-16</v>
      </c>
      <c r="K16" s="116">
        <v>-5.4054054054054053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0.12044564890093346</v>
      </c>
      <c r="E18" s="115">
        <v>4</v>
      </c>
      <c r="F18" s="114">
        <v>5</v>
      </c>
      <c r="G18" s="114">
        <v>15</v>
      </c>
      <c r="H18" s="114" t="s">
        <v>513</v>
      </c>
      <c r="I18" s="140" t="s">
        <v>513</v>
      </c>
      <c r="J18" s="115" t="s">
        <v>513</v>
      </c>
      <c r="K18" s="116" t="s">
        <v>513</v>
      </c>
    </row>
    <row r="19" spans="1:11" ht="14.1" customHeight="1" x14ac:dyDescent="0.2">
      <c r="A19" s="306" t="s">
        <v>235</v>
      </c>
      <c r="B19" s="307" t="s">
        <v>236</v>
      </c>
      <c r="C19" s="308"/>
      <c r="D19" s="113" t="s">
        <v>513</v>
      </c>
      <c r="E19" s="115" t="s">
        <v>513</v>
      </c>
      <c r="F19" s="114" t="s">
        <v>513</v>
      </c>
      <c r="G19" s="114">
        <v>8</v>
      </c>
      <c r="H19" s="114" t="s">
        <v>513</v>
      </c>
      <c r="I19" s="140">
        <v>0</v>
      </c>
      <c r="J19" s="115" t="s">
        <v>513</v>
      </c>
      <c r="K19" s="116" t="s">
        <v>513</v>
      </c>
    </row>
    <row r="20" spans="1:11" ht="14.1" customHeight="1" x14ac:dyDescent="0.2">
      <c r="A20" s="306">
        <v>12</v>
      </c>
      <c r="B20" s="307" t="s">
        <v>237</v>
      </c>
      <c r="C20" s="308"/>
      <c r="D20" s="113">
        <v>1.1141222523336345</v>
      </c>
      <c r="E20" s="115">
        <v>37</v>
      </c>
      <c r="F20" s="114">
        <v>24</v>
      </c>
      <c r="G20" s="114">
        <v>32</v>
      </c>
      <c r="H20" s="114">
        <v>26</v>
      </c>
      <c r="I20" s="140">
        <v>27</v>
      </c>
      <c r="J20" s="115">
        <v>10</v>
      </c>
      <c r="K20" s="116">
        <v>37.037037037037038</v>
      </c>
    </row>
    <row r="21" spans="1:11" ht="14.1" customHeight="1" x14ac:dyDescent="0.2">
      <c r="A21" s="306">
        <v>21</v>
      </c>
      <c r="B21" s="307" t="s">
        <v>238</v>
      </c>
      <c r="C21" s="308"/>
      <c r="D21" s="113">
        <v>0.18066847335140018</v>
      </c>
      <c r="E21" s="115">
        <v>6</v>
      </c>
      <c r="F21" s="114">
        <v>3</v>
      </c>
      <c r="G21" s="114">
        <v>6</v>
      </c>
      <c r="H21" s="114">
        <v>3</v>
      </c>
      <c r="I21" s="140">
        <v>6</v>
      </c>
      <c r="J21" s="115">
        <v>0</v>
      </c>
      <c r="K21" s="116">
        <v>0</v>
      </c>
    </row>
    <row r="22" spans="1:11" ht="14.1" customHeight="1" x14ac:dyDescent="0.2">
      <c r="A22" s="306">
        <v>22</v>
      </c>
      <c r="B22" s="307" t="s">
        <v>239</v>
      </c>
      <c r="C22" s="308"/>
      <c r="D22" s="113">
        <v>1.3249021379102679</v>
      </c>
      <c r="E22" s="115">
        <v>44</v>
      </c>
      <c r="F22" s="114">
        <v>27</v>
      </c>
      <c r="G22" s="114">
        <v>51</v>
      </c>
      <c r="H22" s="114">
        <v>32</v>
      </c>
      <c r="I22" s="140">
        <v>96</v>
      </c>
      <c r="J22" s="115">
        <v>-52</v>
      </c>
      <c r="K22" s="116">
        <v>-54.166666666666664</v>
      </c>
    </row>
    <row r="23" spans="1:11" ht="14.1" customHeight="1" x14ac:dyDescent="0.2">
      <c r="A23" s="306">
        <v>23</v>
      </c>
      <c r="B23" s="307" t="s">
        <v>240</v>
      </c>
      <c r="C23" s="308"/>
      <c r="D23" s="113">
        <v>0.51189400782896721</v>
      </c>
      <c r="E23" s="115">
        <v>17</v>
      </c>
      <c r="F23" s="114">
        <v>11</v>
      </c>
      <c r="G23" s="114">
        <v>26</v>
      </c>
      <c r="H23" s="114">
        <v>15</v>
      </c>
      <c r="I23" s="140">
        <v>10</v>
      </c>
      <c r="J23" s="115">
        <v>7</v>
      </c>
      <c r="K23" s="116">
        <v>70</v>
      </c>
    </row>
    <row r="24" spans="1:11" ht="14.1" customHeight="1" x14ac:dyDescent="0.2">
      <c r="A24" s="306">
        <v>24</v>
      </c>
      <c r="B24" s="307" t="s">
        <v>241</v>
      </c>
      <c r="C24" s="308"/>
      <c r="D24" s="113">
        <v>7.0761818729298405</v>
      </c>
      <c r="E24" s="115">
        <v>235</v>
      </c>
      <c r="F24" s="114">
        <v>178</v>
      </c>
      <c r="G24" s="114">
        <v>372</v>
      </c>
      <c r="H24" s="114">
        <v>300</v>
      </c>
      <c r="I24" s="140">
        <v>413</v>
      </c>
      <c r="J24" s="115">
        <v>-178</v>
      </c>
      <c r="K24" s="116">
        <v>-43.099273607748181</v>
      </c>
    </row>
    <row r="25" spans="1:11" ht="14.1" customHeight="1" x14ac:dyDescent="0.2">
      <c r="A25" s="306">
        <v>25</v>
      </c>
      <c r="B25" s="307" t="s">
        <v>242</v>
      </c>
      <c r="C25" s="308"/>
      <c r="D25" s="113">
        <v>9.695874736525143</v>
      </c>
      <c r="E25" s="115">
        <v>322</v>
      </c>
      <c r="F25" s="114">
        <v>165</v>
      </c>
      <c r="G25" s="114">
        <v>335</v>
      </c>
      <c r="H25" s="114">
        <v>216</v>
      </c>
      <c r="I25" s="140">
        <v>308</v>
      </c>
      <c r="J25" s="115">
        <v>14</v>
      </c>
      <c r="K25" s="116">
        <v>4.5454545454545459</v>
      </c>
    </row>
    <row r="26" spans="1:11" ht="14.1" customHeight="1" x14ac:dyDescent="0.2">
      <c r="A26" s="306">
        <v>26</v>
      </c>
      <c r="B26" s="307" t="s">
        <v>243</v>
      </c>
      <c r="C26" s="308"/>
      <c r="D26" s="113">
        <v>2.559470039144836</v>
      </c>
      <c r="E26" s="115">
        <v>85</v>
      </c>
      <c r="F26" s="114">
        <v>57</v>
      </c>
      <c r="G26" s="114">
        <v>113</v>
      </c>
      <c r="H26" s="114">
        <v>58</v>
      </c>
      <c r="I26" s="140">
        <v>99</v>
      </c>
      <c r="J26" s="115">
        <v>-14</v>
      </c>
      <c r="K26" s="116">
        <v>-14.141414141414142</v>
      </c>
    </row>
    <row r="27" spans="1:11" ht="14.1" customHeight="1" x14ac:dyDescent="0.2">
      <c r="A27" s="306">
        <v>27</v>
      </c>
      <c r="B27" s="307" t="s">
        <v>244</v>
      </c>
      <c r="C27" s="308"/>
      <c r="D27" s="113">
        <v>3.1014754591990363</v>
      </c>
      <c r="E27" s="115">
        <v>103</v>
      </c>
      <c r="F27" s="114">
        <v>44</v>
      </c>
      <c r="G27" s="114">
        <v>62</v>
      </c>
      <c r="H27" s="114">
        <v>109</v>
      </c>
      <c r="I27" s="140">
        <v>157</v>
      </c>
      <c r="J27" s="115">
        <v>-54</v>
      </c>
      <c r="K27" s="116">
        <v>-34.394904458598724</v>
      </c>
    </row>
    <row r="28" spans="1:11" ht="14.1" customHeight="1" x14ac:dyDescent="0.2">
      <c r="A28" s="306">
        <v>28</v>
      </c>
      <c r="B28" s="307" t="s">
        <v>245</v>
      </c>
      <c r="C28" s="308"/>
      <c r="D28" s="113" t="s">
        <v>513</v>
      </c>
      <c r="E28" s="115" t="s">
        <v>513</v>
      </c>
      <c r="F28" s="114">
        <v>6</v>
      </c>
      <c r="G28" s="114" t="s">
        <v>513</v>
      </c>
      <c r="H28" s="114" t="s">
        <v>513</v>
      </c>
      <c r="I28" s="140">
        <v>6</v>
      </c>
      <c r="J28" s="115" t="s">
        <v>513</v>
      </c>
      <c r="K28" s="116" t="s">
        <v>513</v>
      </c>
    </row>
    <row r="29" spans="1:11" ht="14.1" customHeight="1" x14ac:dyDescent="0.2">
      <c r="A29" s="306">
        <v>29</v>
      </c>
      <c r="B29" s="307" t="s">
        <v>246</v>
      </c>
      <c r="C29" s="308"/>
      <c r="D29" s="113">
        <v>3.6434808792532372</v>
      </c>
      <c r="E29" s="115">
        <v>121</v>
      </c>
      <c r="F29" s="114">
        <v>92</v>
      </c>
      <c r="G29" s="114">
        <v>131</v>
      </c>
      <c r="H29" s="114">
        <v>101</v>
      </c>
      <c r="I29" s="140">
        <v>117</v>
      </c>
      <c r="J29" s="115">
        <v>4</v>
      </c>
      <c r="K29" s="116">
        <v>3.4188034188034186</v>
      </c>
    </row>
    <row r="30" spans="1:11" ht="14.1" customHeight="1" x14ac:dyDescent="0.2">
      <c r="A30" s="306" t="s">
        <v>247</v>
      </c>
      <c r="B30" s="307" t="s">
        <v>248</v>
      </c>
      <c r="C30" s="308"/>
      <c r="D30" s="113">
        <v>2.0776874435411021</v>
      </c>
      <c r="E30" s="115">
        <v>69</v>
      </c>
      <c r="F30" s="114">
        <v>36</v>
      </c>
      <c r="G30" s="114">
        <v>74</v>
      </c>
      <c r="H30" s="114">
        <v>57</v>
      </c>
      <c r="I30" s="140">
        <v>64</v>
      </c>
      <c r="J30" s="115">
        <v>5</v>
      </c>
      <c r="K30" s="116">
        <v>7.8125</v>
      </c>
    </row>
    <row r="31" spans="1:11" ht="14.1" customHeight="1" x14ac:dyDescent="0.2">
      <c r="A31" s="306" t="s">
        <v>249</v>
      </c>
      <c r="B31" s="307" t="s">
        <v>250</v>
      </c>
      <c r="C31" s="308"/>
      <c r="D31" s="113">
        <v>1.5657934357121348</v>
      </c>
      <c r="E31" s="115">
        <v>52</v>
      </c>
      <c r="F31" s="114">
        <v>56</v>
      </c>
      <c r="G31" s="114">
        <v>57</v>
      </c>
      <c r="H31" s="114">
        <v>44</v>
      </c>
      <c r="I31" s="140">
        <v>53</v>
      </c>
      <c r="J31" s="115">
        <v>-1</v>
      </c>
      <c r="K31" s="116">
        <v>-1.8867924528301887</v>
      </c>
    </row>
    <row r="32" spans="1:11" ht="14.1" customHeight="1" x14ac:dyDescent="0.2">
      <c r="A32" s="306">
        <v>31</v>
      </c>
      <c r="B32" s="307" t="s">
        <v>251</v>
      </c>
      <c r="C32" s="308"/>
      <c r="D32" s="113">
        <v>0.33122553447756697</v>
      </c>
      <c r="E32" s="115">
        <v>11</v>
      </c>
      <c r="F32" s="114">
        <v>5</v>
      </c>
      <c r="G32" s="114">
        <v>14</v>
      </c>
      <c r="H32" s="114">
        <v>4</v>
      </c>
      <c r="I32" s="140">
        <v>8</v>
      </c>
      <c r="J32" s="115">
        <v>3</v>
      </c>
      <c r="K32" s="116">
        <v>37.5</v>
      </c>
    </row>
    <row r="33" spans="1:11" ht="14.1" customHeight="1" x14ac:dyDescent="0.2">
      <c r="A33" s="306">
        <v>32</v>
      </c>
      <c r="B33" s="307" t="s">
        <v>252</v>
      </c>
      <c r="C33" s="308"/>
      <c r="D33" s="113">
        <v>1.4152363745859682</v>
      </c>
      <c r="E33" s="115">
        <v>47</v>
      </c>
      <c r="F33" s="114">
        <v>31</v>
      </c>
      <c r="G33" s="114">
        <v>83</v>
      </c>
      <c r="H33" s="114">
        <v>74</v>
      </c>
      <c r="I33" s="140">
        <v>51</v>
      </c>
      <c r="J33" s="115">
        <v>-4</v>
      </c>
      <c r="K33" s="116">
        <v>-7.8431372549019605</v>
      </c>
    </row>
    <row r="34" spans="1:11" ht="14.1" customHeight="1" x14ac:dyDescent="0.2">
      <c r="A34" s="306">
        <v>33</v>
      </c>
      <c r="B34" s="307" t="s">
        <v>253</v>
      </c>
      <c r="C34" s="308"/>
      <c r="D34" s="113">
        <v>1.2044564890093346</v>
      </c>
      <c r="E34" s="115">
        <v>40</v>
      </c>
      <c r="F34" s="114">
        <v>55</v>
      </c>
      <c r="G34" s="114">
        <v>90</v>
      </c>
      <c r="H34" s="114">
        <v>59</v>
      </c>
      <c r="I34" s="140">
        <v>94</v>
      </c>
      <c r="J34" s="115">
        <v>-54</v>
      </c>
      <c r="K34" s="116">
        <v>-57.446808510638299</v>
      </c>
    </row>
    <row r="35" spans="1:11" ht="14.1" customHeight="1" x14ac:dyDescent="0.2">
      <c r="A35" s="306">
        <v>34</v>
      </c>
      <c r="B35" s="307" t="s">
        <v>254</v>
      </c>
      <c r="C35" s="308"/>
      <c r="D35" s="113">
        <v>1.9873532068654021</v>
      </c>
      <c r="E35" s="115">
        <v>66</v>
      </c>
      <c r="F35" s="114">
        <v>52</v>
      </c>
      <c r="G35" s="114">
        <v>117</v>
      </c>
      <c r="H35" s="114">
        <v>46</v>
      </c>
      <c r="I35" s="140">
        <v>60</v>
      </c>
      <c r="J35" s="115">
        <v>6</v>
      </c>
      <c r="K35" s="116">
        <v>10</v>
      </c>
    </row>
    <row r="36" spans="1:11" ht="14.1" customHeight="1" x14ac:dyDescent="0.2">
      <c r="A36" s="306">
        <v>41</v>
      </c>
      <c r="B36" s="307" t="s">
        <v>255</v>
      </c>
      <c r="C36" s="308"/>
      <c r="D36" s="113">
        <v>0.27100271002710025</v>
      </c>
      <c r="E36" s="115">
        <v>9</v>
      </c>
      <c r="F36" s="114">
        <v>7</v>
      </c>
      <c r="G36" s="114">
        <v>16</v>
      </c>
      <c r="H36" s="114">
        <v>12</v>
      </c>
      <c r="I36" s="140">
        <v>17</v>
      </c>
      <c r="J36" s="115">
        <v>-8</v>
      </c>
      <c r="K36" s="116">
        <v>-47.058823529411768</v>
      </c>
    </row>
    <row r="37" spans="1:11" ht="14.1" customHeight="1" x14ac:dyDescent="0.2">
      <c r="A37" s="306">
        <v>42</v>
      </c>
      <c r="B37" s="307" t="s">
        <v>256</v>
      </c>
      <c r="C37" s="308"/>
      <c r="D37" s="113">
        <v>9.0334236675700091E-2</v>
      </c>
      <c r="E37" s="115">
        <v>3</v>
      </c>
      <c r="F37" s="114">
        <v>3</v>
      </c>
      <c r="G37" s="114">
        <v>7</v>
      </c>
      <c r="H37" s="114">
        <v>3</v>
      </c>
      <c r="I37" s="140">
        <v>4</v>
      </c>
      <c r="J37" s="115">
        <v>-1</v>
      </c>
      <c r="K37" s="116">
        <v>-25</v>
      </c>
    </row>
    <row r="38" spans="1:11" ht="14.1" customHeight="1" x14ac:dyDescent="0.2">
      <c r="A38" s="306">
        <v>43</v>
      </c>
      <c r="B38" s="307" t="s">
        <v>257</v>
      </c>
      <c r="C38" s="308"/>
      <c r="D38" s="113">
        <v>1.5657934357121348</v>
      </c>
      <c r="E38" s="115">
        <v>52</v>
      </c>
      <c r="F38" s="114">
        <v>38</v>
      </c>
      <c r="G38" s="114">
        <v>69</v>
      </c>
      <c r="H38" s="114">
        <v>33</v>
      </c>
      <c r="I38" s="140">
        <v>37</v>
      </c>
      <c r="J38" s="115">
        <v>15</v>
      </c>
      <c r="K38" s="116">
        <v>40.54054054054054</v>
      </c>
    </row>
    <row r="39" spans="1:11" ht="14.1" customHeight="1" x14ac:dyDescent="0.2">
      <c r="A39" s="306">
        <v>51</v>
      </c>
      <c r="B39" s="307" t="s">
        <v>258</v>
      </c>
      <c r="C39" s="308"/>
      <c r="D39" s="113">
        <v>8.3709725986148751</v>
      </c>
      <c r="E39" s="115">
        <v>278</v>
      </c>
      <c r="F39" s="114">
        <v>246</v>
      </c>
      <c r="G39" s="114">
        <v>416</v>
      </c>
      <c r="H39" s="114">
        <v>331</v>
      </c>
      <c r="I39" s="140">
        <v>367</v>
      </c>
      <c r="J39" s="115">
        <v>-89</v>
      </c>
      <c r="K39" s="116">
        <v>-24.250681198910083</v>
      </c>
    </row>
    <row r="40" spans="1:11" ht="14.1" customHeight="1" x14ac:dyDescent="0.2">
      <c r="A40" s="306" t="s">
        <v>259</v>
      </c>
      <c r="B40" s="307" t="s">
        <v>260</v>
      </c>
      <c r="C40" s="308"/>
      <c r="D40" s="113">
        <v>7.8590785907859075</v>
      </c>
      <c r="E40" s="115">
        <v>261</v>
      </c>
      <c r="F40" s="114">
        <v>232</v>
      </c>
      <c r="G40" s="114">
        <v>394</v>
      </c>
      <c r="H40" s="114">
        <v>321</v>
      </c>
      <c r="I40" s="140">
        <v>351</v>
      </c>
      <c r="J40" s="115">
        <v>-90</v>
      </c>
      <c r="K40" s="116">
        <v>-25.641025641025642</v>
      </c>
    </row>
    <row r="41" spans="1:11" ht="14.1" customHeight="1" x14ac:dyDescent="0.2">
      <c r="A41" s="306"/>
      <c r="B41" s="307" t="s">
        <v>261</v>
      </c>
      <c r="C41" s="308"/>
      <c r="D41" s="113">
        <v>7.6482987052092746</v>
      </c>
      <c r="E41" s="115">
        <v>254</v>
      </c>
      <c r="F41" s="114">
        <v>227</v>
      </c>
      <c r="G41" s="114">
        <v>380</v>
      </c>
      <c r="H41" s="114">
        <v>312</v>
      </c>
      <c r="I41" s="140">
        <v>340</v>
      </c>
      <c r="J41" s="115">
        <v>-86</v>
      </c>
      <c r="K41" s="116">
        <v>-25.294117647058822</v>
      </c>
    </row>
    <row r="42" spans="1:11" ht="14.1" customHeight="1" x14ac:dyDescent="0.2">
      <c r="A42" s="306">
        <v>52</v>
      </c>
      <c r="B42" s="307" t="s">
        <v>262</v>
      </c>
      <c r="C42" s="308"/>
      <c r="D42" s="113">
        <v>4.0951520626317377</v>
      </c>
      <c r="E42" s="115">
        <v>136</v>
      </c>
      <c r="F42" s="114">
        <v>90</v>
      </c>
      <c r="G42" s="114">
        <v>112</v>
      </c>
      <c r="H42" s="114">
        <v>123</v>
      </c>
      <c r="I42" s="140">
        <v>105</v>
      </c>
      <c r="J42" s="115">
        <v>31</v>
      </c>
      <c r="K42" s="116">
        <v>29.523809523809526</v>
      </c>
    </row>
    <row r="43" spans="1:11" ht="14.1" customHeight="1" x14ac:dyDescent="0.2">
      <c r="A43" s="306" t="s">
        <v>263</v>
      </c>
      <c r="B43" s="307" t="s">
        <v>264</v>
      </c>
      <c r="C43" s="308"/>
      <c r="D43" s="113">
        <v>3.794037940379404</v>
      </c>
      <c r="E43" s="115">
        <v>126</v>
      </c>
      <c r="F43" s="114">
        <v>86</v>
      </c>
      <c r="G43" s="114">
        <v>103</v>
      </c>
      <c r="H43" s="114">
        <v>110</v>
      </c>
      <c r="I43" s="140">
        <v>95</v>
      </c>
      <c r="J43" s="115">
        <v>31</v>
      </c>
      <c r="K43" s="116">
        <v>32.631578947368418</v>
      </c>
    </row>
    <row r="44" spans="1:11" ht="14.1" customHeight="1" x14ac:dyDescent="0.2">
      <c r="A44" s="306">
        <v>53</v>
      </c>
      <c r="B44" s="307" t="s">
        <v>265</v>
      </c>
      <c r="C44" s="308"/>
      <c r="D44" s="113">
        <v>2.8003613369467026</v>
      </c>
      <c r="E44" s="115">
        <v>93</v>
      </c>
      <c r="F44" s="114">
        <v>94</v>
      </c>
      <c r="G44" s="114">
        <v>130</v>
      </c>
      <c r="H44" s="114">
        <v>121</v>
      </c>
      <c r="I44" s="140">
        <v>155</v>
      </c>
      <c r="J44" s="115">
        <v>-62</v>
      </c>
      <c r="K44" s="116">
        <v>-40</v>
      </c>
    </row>
    <row r="45" spans="1:11" ht="14.1" customHeight="1" x14ac:dyDescent="0.2">
      <c r="A45" s="306" t="s">
        <v>266</v>
      </c>
      <c r="B45" s="307" t="s">
        <v>267</v>
      </c>
      <c r="C45" s="308"/>
      <c r="D45" s="113">
        <v>2.5895814513700692</v>
      </c>
      <c r="E45" s="115">
        <v>86</v>
      </c>
      <c r="F45" s="114">
        <v>87</v>
      </c>
      <c r="G45" s="114">
        <v>128</v>
      </c>
      <c r="H45" s="114">
        <v>115</v>
      </c>
      <c r="I45" s="140">
        <v>153</v>
      </c>
      <c r="J45" s="115">
        <v>-67</v>
      </c>
      <c r="K45" s="116">
        <v>-43.790849673202615</v>
      </c>
    </row>
    <row r="46" spans="1:11" ht="14.1" customHeight="1" x14ac:dyDescent="0.2">
      <c r="A46" s="306">
        <v>54</v>
      </c>
      <c r="B46" s="307" t="s">
        <v>268</v>
      </c>
      <c r="C46" s="308"/>
      <c r="D46" s="113">
        <v>3.8241493526046373</v>
      </c>
      <c r="E46" s="115">
        <v>127</v>
      </c>
      <c r="F46" s="114">
        <v>145</v>
      </c>
      <c r="G46" s="114">
        <v>160</v>
      </c>
      <c r="H46" s="114">
        <v>152</v>
      </c>
      <c r="I46" s="140">
        <v>174</v>
      </c>
      <c r="J46" s="115">
        <v>-47</v>
      </c>
      <c r="K46" s="116">
        <v>-27.011494252873565</v>
      </c>
    </row>
    <row r="47" spans="1:11" ht="14.1" customHeight="1" x14ac:dyDescent="0.2">
      <c r="A47" s="306">
        <v>61</v>
      </c>
      <c r="B47" s="307" t="s">
        <v>269</v>
      </c>
      <c r="C47" s="308"/>
      <c r="D47" s="113">
        <v>2.7100271002710028</v>
      </c>
      <c r="E47" s="115">
        <v>90</v>
      </c>
      <c r="F47" s="114">
        <v>57</v>
      </c>
      <c r="G47" s="114">
        <v>122</v>
      </c>
      <c r="H47" s="114">
        <v>74</v>
      </c>
      <c r="I47" s="140">
        <v>72</v>
      </c>
      <c r="J47" s="115">
        <v>18</v>
      </c>
      <c r="K47" s="116">
        <v>25</v>
      </c>
    </row>
    <row r="48" spans="1:11" ht="14.1" customHeight="1" x14ac:dyDescent="0.2">
      <c r="A48" s="306">
        <v>62</v>
      </c>
      <c r="B48" s="307" t="s">
        <v>270</v>
      </c>
      <c r="C48" s="308"/>
      <c r="D48" s="113">
        <v>6.6847335140018069</v>
      </c>
      <c r="E48" s="115">
        <v>222</v>
      </c>
      <c r="F48" s="114">
        <v>156</v>
      </c>
      <c r="G48" s="114">
        <v>292</v>
      </c>
      <c r="H48" s="114">
        <v>185</v>
      </c>
      <c r="I48" s="140">
        <v>167</v>
      </c>
      <c r="J48" s="115">
        <v>55</v>
      </c>
      <c r="K48" s="116">
        <v>32.934131736526943</v>
      </c>
    </row>
    <row r="49" spans="1:11" ht="14.1" customHeight="1" x14ac:dyDescent="0.2">
      <c r="A49" s="306">
        <v>63</v>
      </c>
      <c r="B49" s="307" t="s">
        <v>271</v>
      </c>
      <c r="C49" s="308"/>
      <c r="D49" s="113">
        <v>4.125263474856971</v>
      </c>
      <c r="E49" s="115">
        <v>137</v>
      </c>
      <c r="F49" s="114">
        <v>81</v>
      </c>
      <c r="G49" s="114">
        <v>133</v>
      </c>
      <c r="H49" s="114">
        <v>60</v>
      </c>
      <c r="I49" s="140">
        <v>74</v>
      </c>
      <c r="J49" s="115">
        <v>63</v>
      </c>
      <c r="K49" s="116">
        <v>85.13513513513513</v>
      </c>
    </row>
    <row r="50" spans="1:11" ht="14.1" customHeight="1" x14ac:dyDescent="0.2">
      <c r="A50" s="306" t="s">
        <v>272</v>
      </c>
      <c r="B50" s="307" t="s">
        <v>273</v>
      </c>
      <c r="C50" s="308"/>
      <c r="D50" s="113">
        <v>0.57211683227943388</v>
      </c>
      <c r="E50" s="115">
        <v>19</v>
      </c>
      <c r="F50" s="114">
        <v>14</v>
      </c>
      <c r="G50" s="114">
        <v>19</v>
      </c>
      <c r="H50" s="114">
        <v>3</v>
      </c>
      <c r="I50" s="140">
        <v>7</v>
      </c>
      <c r="J50" s="115">
        <v>12</v>
      </c>
      <c r="K50" s="116">
        <v>171.42857142857142</v>
      </c>
    </row>
    <row r="51" spans="1:11" ht="14.1" customHeight="1" x14ac:dyDescent="0.2">
      <c r="A51" s="306" t="s">
        <v>274</v>
      </c>
      <c r="B51" s="307" t="s">
        <v>275</v>
      </c>
      <c r="C51" s="308"/>
      <c r="D51" s="113">
        <v>3.3122553447756702</v>
      </c>
      <c r="E51" s="115">
        <v>110</v>
      </c>
      <c r="F51" s="114">
        <v>61</v>
      </c>
      <c r="G51" s="114">
        <v>101</v>
      </c>
      <c r="H51" s="114">
        <v>54</v>
      </c>
      <c r="I51" s="140">
        <v>60</v>
      </c>
      <c r="J51" s="115">
        <v>50</v>
      </c>
      <c r="K51" s="116">
        <v>83.333333333333329</v>
      </c>
    </row>
    <row r="52" spans="1:11" ht="14.1" customHeight="1" x14ac:dyDescent="0.2">
      <c r="A52" s="306">
        <v>71</v>
      </c>
      <c r="B52" s="307" t="s">
        <v>276</v>
      </c>
      <c r="C52" s="308"/>
      <c r="D52" s="113">
        <v>8.7021981330924412</v>
      </c>
      <c r="E52" s="115">
        <v>289</v>
      </c>
      <c r="F52" s="114">
        <v>193</v>
      </c>
      <c r="G52" s="114">
        <v>334</v>
      </c>
      <c r="H52" s="114">
        <v>212</v>
      </c>
      <c r="I52" s="140">
        <v>251</v>
      </c>
      <c r="J52" s="115">
        <v>38</v>
      </c>
      <c r="K52" s="116">
        <v>15.139442231075698</v>
      </c>
    </row>
    <row r="53" spans="1:11" ht="14.1" customHeight="1" x14ac:dyDescent="0.2">
      <c r="A53" s="306" t="s">
        <v>277</v>
      </c>
      <c r="B53" s="307" t="s">
        <v>278</v>
      </c>
      <c r="C53" s="308"/>
      <c r="D53" s="113">
        <v>3.6434808792532372</v>
      </c>
      <c r="E53" s="115">
        <v>121</v>
      </c>
      <c r="F53" s="114">
        <v>68</v>
      </c>
      <c r="G53" s="114">
        <v>137</v>
      </c>
      <c r="H53" s="114">
        <v>76</v>
      </c>
      <c r="I53" s="140">
        <v>100</v>
      </c>
      <c r="J53" s="115">
        <v>21</v>
      </c>
      <c r="K53" s="116">
        <v>21</v>
      </c>
    </row>
    <row r="54" spans="1:11" ht="14.1" customHeight="1" x14ac:dyDescent="0.2">
      <c r="A54" s="306" t="s">
        <v>279</v>
      </c>
      <c r="B54" s="307" t="s">
        <v>280</v>
      </c>
      <c r="C54" s="308"/>
      <c r="D54" s="113">
        <v>4.4263775971093047</v>
      </c>
      <c r="E54" s="115">
        <v>147</v>
      </c>
      <c r="F54" s="114">
        <v>104</v>
      </c>
      <c r="G54" s="114">
        <v>162</v>
      </c>
      <c r="H54" s="114">
        <v>114</v>
      </c>
      <c r="I54" s="140">
        <v>131</v>
      </c>
      <c r="J54" s="115">
        <v>16</v>
      </c>
      <c r="K54" s="116">
        <v>12.213740458015268</v>
      </c>
    </row>
    <row r="55" spans="1:11" ht="14.1" customHeight="1" x14ac:dyDescent="0.2">
      <c r="A55" s="306">
        <v>72</v>
      </c>
      <c r="B55" s="307" t="s">
        <v>281</v>
      </c>
      <c r="C55" s="308"/>
      <c r="D55" s="113">
        <v>1.8367961457392352</v>
      </c>
      <c r="E55" s="115">
        <v>61</v>
      </c>
      <c r="F55" s="114">
        <v>40</v>
      </c>
      <c r="G55" s="114">
        <v>85</v>
      </c>
      <c r="H55" s="114">
        <v>55</v>
      </c>
      <c r="I55" s="140">
        <v>77</v>
      </c>
      <c r="J55" s="115">
        <v>-16</v>
      </c>
      <c r="K55" s="116">
        <v>-20.779220779220779</v>
      </c>
    </row>
    <row r="56" spans="1:11" ht="14.1" customHeight="1" x14ac:dyDescent="0.2">
      <c r="A56" s="306" t="s">
        <v>282</v>
      </c>
      <c r="B56" s="307" t="s">
        <v>283</v>
      </c>
      <c r="C56" s="308"/>
      <c r="D56" s="113">
        <v>0.54200542005420049</v>
      </c>
      <c r="E56" s="115">
        <v>18</v>
      </c>
      <c r="F56" s="114">
        <v>9</v>
      </c>
      <c r="G56" s="114">
        <v>36</v>
      </c>
      <c r="H56" s="114">
        <v>11</v>
      </c>
      <c r="I56" s="140">
        <v>23</v>
      </c>
      <c r="J56" s="115">
        <v>-5</v>
      </c>
      <c r="K56" s="116">
        <v>-21.739130434782609</v>
      </c>
    </row>
    <row r="57" spans="1:11" ht="14.1" customHeight="1" x14ac:dyDescent="0.2">
      <c r="A57" s="306" t="s">
        <v>284</v>
      </c>
      <c r="B57" s="307" t="s">
        <v>285</v>
      </c>
      <c r="C57" s="308"/>
      <c r="D57" s="113">
        <v>0.96356519120746764</v>
      </c>
      <c r="E57" s="115">
        <v>32</v>
      </c>
      <c r="F57" s="114">
        <v>24</v>
      </c>
      <c r="G57" s="114">
        <v>28</v>
      </c>
      <c r="H57" s="114">
        <v>33</v>
      </c>
      <c r="I57" s="140">
        <v>28</v>
      </c>
      <c r="J57" s="115">
        <v>4</v>
      </c>
      <c r="K57" s="116">
        <v>14.285714285714286</v>
      </c>
    </row>
    <row r="58" spans="1:11" ht="14.1" customHeight="1" x14ac:dyDescent="0.2">
      <c r="A58" s="306">
        <v>73</v>
      </c>
      <c r="B58" s="307" t="s">
        <v>286</v>
      </c>
      <c r="C58" s="308"/>
      <c r="D58" s="113">
        <v>1.2345679012345678</v>
      </c>
      <c r="E58" s="115">
        <v>41</v>
      </c>
      <c r="F58" s="114">
        <v>31</v>
      </c>
      <c r="G58" s="114">
        <v>51</v>
      </c>
      <c r="H58" s="114">
        <v>38</v>
      </c>
      <c r="I58" s="140">
        <v>32</v>
      </c>
      <c r="J58" s="115">
        <v>9</v>
      </c>
      <c r="K58" s="116">
        <v>28.125</v>
      </c>
    </row>
    <row r="59" spans="1:11" ht="14.1" customHeight="1" x14ac:dyDescent="0.2">
      <c r="A59" s="306" t="s">
        <v>287</v>
      </c>
      <c r="B59" s="307" t="s">
        <v>288</v>
      </c>
      <c r="C59" s="308"/>
      <c r="D59" s="113">
        <v>0.69256248118036734</v>
      </c>
      <c r="E59" s="115">
        <v>23</v>
      </c>
      <c r="F59" s="114">
        <v>26</v>
      </c>
      <c r="G59" s="114">
        <v>38</v>
      </c>
      <c r="H59" s="114">
        <v>23</v>
      </c>
      <c r="I59" s="140">
        <v>19</v>
      </c>
      <c r="J59" s="115">
        <v>4</v>
      </c>
      <c r="K59" s="116">
        <v>21.05263157894737</v>
      </c>
    </row>
    <row r="60" spans="1:11" ht="14.1" customHeight="1" x14ac:dyDescent="0.2">
      <c r="A60" s="306">
        <v>81</v>
      </c>
      <c r="B60" s="307" t="s">
        <v>289</v>
      </c>
      <c r="C60" s="308"/>
      <c r="D60" s="113">
        <v>8.0999698885877756</v>
      </c>
      <c r="E60" s="115">
        <v>269</v>
      </c>
      <c r="F60" s="114">
        <v>312</v>
      </c>
      <c r="G60" s="114">
        <v>244</v>
      </c>
      <c r="H60" s="114">
        <v>195</v>
      </c>
      <c r="I60" s="140">
        <v>284</v>
      </c>
      <c r="J60" s="115">
        <v>-15</v>
      </c>
      <c r="K60" s="116">
        <v>-5.28169014084507</v>
      </c>
    </row>
    <row r="61" spans="1:11" ht="14.1" customHeight="1" x14ac:dyDescent="0.2">
      <c r="A61" s="306" t="s">
        <v>290</v>
      </c>
      <c r="B61" s="307" t="s">
        <v>291</v>
      </c>
      <c r="C61" s="308"/>
      <c r="D61" s="113">
        <v>2.1981330924420357</v>
      </c>
      <c r="E61" s="115">
        <v>73</v>
      </c>
      <c r="F61" s="114">
        <v>65</v>
      </c>
      <c r="G61" s="114">
        <v>98</v>
      </c>
      <c r="H61" s="114">
        <v>39</v>
      </c>
      <c r="I61" s="140">
        <v>91</v>
      </c>
      <c r="J61" s="115">
        <v>-18</v>
      </c>
      <c r="K61" s="116">
        <v>-19.780219780219781</v>
      </c>
    </row>
    <row r="62" spans="1:11" ht="14.1" customHeight="1" x14ac:dyDescent="0.2">
      <c r="A62" s="306" t="s">
        <v>292</v>
      </c>
      <c r="B62" s="307" t="s">
        <v>293</v>
      </c>
      <c r="C62" s="308"/>
      <c r="D62" s="113">
        <v>3.6133694670280034</v>
      </c>
      <c r="E62" s="115">
        <v>120</v>
      </c>
      <c r="F62" s="114">
        <v>138</v>
      </c>
      <c r="G62" s="114">
        <v>96</v>
      </c>
      <c r="H62" s="114">
        <v>112</v>
      </c>
      <c r="I62" s="140">
        <v>115</v>
      </c>
      <c r="J62" s="115">
        <v>5</v>
      </c>
      <c r="K62" s="116">
        <v>4.3478260869565215</v>
      </c>
    </row>
    <row r="63" spans="1:11" ht="14.1" customHeight="1" x14ac:dyDescent="0.2">
      <c r="A63" s="306"/>
      <c r="B63" s="307" t="s">
        <v>294</v>
      </c>
      <c r="C63" s="308"/>
      <c r="D63" s="113">
        <v>3.4327009936766033</v>
      </c>
      <c r="E63" s="115">
        <v>114</v>
      </c>
      <c r="F63" s="114">
        <v>137</v>
      </c>
      <c r="G63" s="114">
        <v>85</v>
      </c>
      <c r="H63" s="114">
        <v>105</v>
      </c>
      <c r="I63" s="140">
        <v>114</v>
      </c>
      <c r="J63" s="115">
        <v>0</v>
      </c>
      <c r="K63" s="116">
        <v>0</v>
      </c>
    </row>
    <row r="64" spans="1:11" ht="14.1" customHeight="1" x14ac:dyDescent="0.2">
      <c r="A64" s="306" t="s">
        <v>295</v>
      </c>
      <c r="B64" s="307" t="s">
        <v>296</v>
      </c>
      <c r="C64" s="308"/>
      <c r="D64" s="113">
        <v>1.084010840108401</v>
      </c>
      <c r="E64" s="115">
        <v>36</v>
      </c>
      <c r="F64" s="114">
        <v>22</v>
      </c>
      <c r="G64" s="114">
        <v>18</v>
      </c>
      <c r="H64" s="114">
        <v>18</v>
      </c>
      <c r="I64" s="140">
        <v>36</v>
      </c>
      <c r="J64" s="115">
        <v>0</v>
      </c>
      <c r="K64" s="116">
        <v>0</v>
      </c>
    </row>
    <row r="65" spans="1:11" ht="14.1" customHeight="1" x14ac:dyDescent="0.2">
      <c r="A65" s="306" t="s">
        <v>297</v>
      </c>
      <c r="B65" s="307" t="s">
        <v>298</v>
      </c>
      <c r="C65" s="308"/>
      <c r="D65" s="113">
        <v>0.33122553447756697</v>
      </c>
      <c r="E65" s="115">
        <v>11</v>
      </c>
      <c r="F65" s="114">
        <v>60</v>
      </c>
      <c r="G65" s="114">
        <v>13</v>
      </c>
      <c r="H65" s="114">
        <v>7</v>
      </c>
      <c r="I65" s="140">
        <v>25</v>
      </c>
      <c r="J65" s="115">
        <v>-14</v>
      </c>
      <c r="K65" s="116">
        <v>-56</v>
      </c>
    </row>
    <row r="66" spans="1:11" ht="14.1" customHeight="1" x14ac:dyDescent="0.2">
      <c r="A66" s="306">
        <v>82</v>
      </c>
      <c r="B66" s="307" t="s">
        <v>299</v>
      </c>
      <c r="C66" s="308"/>
      <c r="D66" s="113">
        <v>3.4929238181270703</v>
      </c>
      <c r="E66" s="115">
        <v>116</v>
      </c>
      <c r="F66" s="114">
        <v>131</v>
      </c>
      <c r="G66" s="114">
        <v>121</v>
      </c>
      <c r="H66" s="114">
        <v>91</v>
      </c>
      <c r="I66" s="140">
        <v>143</v>
      </c>
      <c r="J66" s="115">
        <v>-27</v>
      </c>
      <c r="K66" s="116">
        <v>-18.88111888111888</v>
      </c>
    </row>
    <row r="67" spans="1:11" ht="14.1" customHeight="1" x14ac:dyDescent="0.2">
      <c r="A67" s="306" t="s">
        <v>300</v>
      </c>
      <c r="B67" s="307" t="s">
        <v>301</v>
      </c>
      <c r="C67" s="308"/>
      <c r="D67" s="113">
        <v>2.4390243902439024</v>
      </c>
      <c r="E67" s="115">
        <v>81</v>
      </c>
      <c r="F67" s="114">
        <v>98</v>
      </c>
      <c r="G67" s="114">
        <v>64</v>
      </c>
      <c r="H67" s="114">
        <v>70</v>
      </c>
      <c r="I67" s="140">
        <v>101</v>
      </c>
      <c r="J67" s="115">
        <v>-20</v>
      </c>
      <c r="K67" s="116">
        <v>-19.801980198019802</v>
      </c>
    </row>
    <row r="68" spans="1:11" ht="14.1" customHeight="1" x14ac:dyDescent="0.2">
      <c r="A68" s="306" t="s">
        <v>302</v>
      </c>
      <c r="B68" s="307" t="s">
        <v>303</v>
      </c>
      <c r="C68" s="308"/>
      <c r="D68" s="113">
        <v>0.66245106895513395</v>
      </c>
      <c r="E68" s="115">
        <v>22</v>
      </c>
      <c r="F68" s="114">
        <v>21</v>
      </c>
      <c r="G68" s="114">
        <v>28</v>
      </c>
      <c r="H68" s="114">
        <v>16</v>
      </c>
      <c r="I68" s="140">
        <v>16</v>
      </c>
      <c r="J68" s="115">
        <v>6</v>
      </c>
      <c r="K68" s="116">
        <v>37.5</v>
      </c>
    </row>
    <row r="69" spans="1:11" ht="14.1" customHeight="1" x14ac:dyDescent="0.2">
      <c r="A69" s="306">
        <v>83</v>
      </c>
      <c r="B69" s="307" t="s">
        <v>304</v>
      </c>
      <c r="C69" s="308"/>
      <c r="D69" s="113">
        <v>3.733815115928937</v>
      </c>
      <c r="E69" s="115">
        <v>124</v>
      </c>
      <c r="F69" s="114">
        <v>124</v>
      </c>
      <c r="G69" s="114">
        <v>292</v>
      </c>
      <c r="H69" s="114">
        <v>97</v>
      </c>
      <c r="I69" s="140">
        <v>124</v>
      </c>
      <c r="J69" s="115">
        <v>0</v>
      </c>
      <c r="K69" s="116">
        <v>0</v>
      </c>
    </row>
    <row r="70" spans="1:11" ht="14.1" customHeight="1" x14ac:dyDescent="0.2">
      <c r="A70" s="306" t="s">
        <v>305</v>
      </c>
      <c r="B70" s="307" t="s">
        <v>306</v>
      </c>
      <c r="C70" s="308"/>
      <c r="D70" s="113">
        <v>2.8906955736224029</v>
      </c>
      <c r="E70" s="115">
        <v>96</v>
      </c>
      <c r="F70" s="114">
        <v>104</v>
      </c>
      <c r="G70" s="114">
        <v>250</v>
      </c>
      <c r="H70" s="114">
        <v>74</v>
      </c>
      <c r="I70" s="140">
        <v>108</v>
      </c>
      <c r="J70" s="115">
        <v>-12</v>
      </c>
      <c r="K70" s="116">
        <v>-11.111111111111111</v>
      </c>
    </row>
    <row r="71" spans="1:11" ht="14.1" customHeight="1" x14ac:dyDescent="0.2">
      <c r="A71" s="306"/>
      <c r="B71" s="307" t="s">
        <v>307</v>
      </c>
      <c r="C71" s="308"/>
      <c r="D71" s="113">
        <v>1.3851249623607347</v>
      </c>
      <c r="E71" s="115">
        <v>46</v>
      </c>
      <c r="F71" s="114">
        <v>55</v>
      </c>
      <c r="G71" s="114">
        <v>160</v>
      </c>
      <c r="H71" s="114">
        <v>37</v>
      </c>
      <c r="I71" s="140">
        <v>62</v>
      </c>
      <c r="J71" s="115">
        <v>-16</v>
      </c>
      <c r="K71" s="116">
        <v>-25.806451612903224</v>
      </c>
    </row>
    <row r="72" spans="1:11" ht="14.1" customHeight="1" x14ac:dyDescent="0.2">
      <c r="A72" s="306">
        <v>84</v>
      </c>
      <c r="B72" s="307" t="s">
        <v>308</v>
      </c>
      <c r="C72" s="308"/>
      <c r="D72" s="113">
        <v>1.7163504968383017</v>
      </c>
      <c r="E72" s="115">
        <v>57</v>
      </c>
      <c r="F72" s="114">
        <v>41</v>
      </c>
      <c r="G72" s="114">
        <v>53</v>
      </c>
      <c r="H72" s="114">
        <v>40</v>
      </c>
      <c r="I72" s="140">
        <v>58</v>
      </c>
      <c r="J72" s="115">
        <v>-1</v>
      </c>
      <c r="K72" s="116">
        <v>-1.7241379310344827</v>
      </c>
    </row>
    <row r="73" spans="1:11" ht="14.1" customHeight="1" x14ac:dyDescent="0.2">
      <c r="A73" s="306" t="s">
        <v>309</v>
      </c>
      <c r="B73" s="307" t="s">
        <v>310</v>
      </c>
      <c r="C73" s="308"/>
      <c r="D73" s="113">
        <v>0.66245106895513395</v>
      </c>
      <c r="E73" s="115">
        <v>22</v>
      </c>
      <c r="F73" s="114">
        <v>27</v>
      </c>
      <c r="G73" s="114">
        <v>24</v>
      </c>
      <c r="H73" s="114">
        <v>18</v>
      </c>
      <c r="I73" s="140">
        <v>42</v>
      </c>
      <c r="J73" s="115">
        <v>-20</v>
      </c>
      <c r="K73" s="116">
        <v>-47.61904761904762</v>
      </c>
    </row>
    <row r="74" spans="1:11" ht="14.1" customHeight="1" x14ac:dyDescent="0.2">
      <c r="A74" s="306" t="s">
        <v>311</v>
      </c>
      <c r="B74" s="307" t="s">
        <v>312</v>
      </c>
      <c r="C74" s="308"/>
      <c r="D74" s="113">
        <v>0.24089129780186691</v>
      </c>
      <c r="E74" s="115">
        <v>8</v>
      </c>
      <c r="F74" s="114">
        <v>4</v>
      </c>
      <c r="G74" s="114">
        <v>9</v>
      </c>
      <c r="H74" s="114">
        <v>6</v>
      </c>
      <c r="I74" s="140">
        <v>4</v>
      </c>
      <c r="J74" s="115">
        <v>4</v>
      </c>
      <c r="K74" s="116">
        <v>100</v>
      </c>
    </row>
    <row r="75" spans="1:11" ht="14.1" customHeight="1" x14ac:dyDescent="0.2">
      <c r="A75" s="306" t="s">
        <v>313</v>
      </c>
      <c r="B75" s="307" t="s">
        <v>314</v>
      </c>
      <c r="C75" s="308"/>
      <c r="D75" s="113" t="s">
        <v>513</v>
      </c>
      <c r="E75" s="115" t="s">
        <v>513</v>
      </c>
      <c r="F75" s="114">
        <v>0</v>
      </c>
      <c r="G75" s="114" t="s">
        <v>513</v>
      </c>
      <c r="H75" s="114">
        <v>4</v>
      </c>
      <c r="I75" s="140" t="s">
        <v>513</v>
      </c>
      <c r="J75" s="115" t="s">
        <v>513</v>
      </c>
      <c r="K75" s="116" t="s">
        <v>513</v>
      </c>
    </row>
    <row r="76" spans="1:11" ht="14.1" customHeight="1" x14ac:dyDescent="0.2">
      <c r="A76" s="306">
        <v>91</v>
      </c>
      <c r="B76" s="307" t="s">
        <v>315</v>
      </c>
      <c r="C76" s="308"/>
      <c r="D76" s="113">
        <v>0.21077988557663355</v>
      </c>
      <c r="E76" s="115">
        <v>7</v>
      </c>
      <c r="F76" s="114" t="s">
        <v>513</v>
      </c>
      <c r="G76" s="114">
        <v>8</v>
      </c>
      <c r="H76" s="114">
        <v>5</v>
      </c>
      <c r="I76" s="140">
        <v>6</v>
      </c>
      <c r="J76" s="115">
        <v>1</v>
      </c>
      <c r="K76" s="116">
        <v>16.666666666666668</v>
      </c>
    </row>
    <row r="77" spans="1:11" ht="14.1" customHeight="1" x14ac:dyDescent="0.2">
      <c r="A77" s="306">
        <v>92</v>
      </c>
      <c r="B77" s="307" t="s">
        <v>316</v>
      </c>
      <c r="C77" s="308"/>
      <c r="D77" s="113">
        <v>0.99367660343270103</v>
      </c>
      <c r="E77" s="115">
        <v>33</v>
      </c>
      <c r="F77" s="114">
        <v>31</v>
      </c>
      <c r="G77" s="114">
        <v>40</v>
      </c>
      <c r="H77" s="114">
        <v>22</v>
      </c>
      <c r="I77" s="140">
        <v>31</v>
      </c>
      <c r="J77" s="115">
        <v>2</v>
      </c>
      <c r="K77" s="116">
        <v>6.4516129032258061</v>
      </c>
    </row>
    <row r="78" spans="1:11" ht="14.1" customHeight="1" x14ac:dyDescent="0.2">
      <c r="A78" s="306">
        <v>93</v>
      </c>
      <c r="B78" s="307" t="s">
        <v>317</v>
      </c>
      <c r="C78" s="308"/>
      <c r="D78" s="113" t="s">
        <v>513</v>
      </c>
      <c r="E78" s="115" t="s">
        <v>513</v>
      </c>
      <c r="F78" s="114">
        <v>7</v>
      </c>
      <c r="G78" s="114">
        <v>4</v>
      </c>
      <c r="H78" s="114" t="s">
        <v>513</v>
      </c>
      <c r="I78" s="140" t="s">
        <v>513</v>
      </c>
      <c r="J78" s="115" t="s">
        <v>513</v>
      </c>
      <c r="K78" s="116" t="s">
        <v>513</v>
      </c>
    </row>
    <row r="79" spans="1:11" ht="14.1" customHeight="1" x14ac:dyDescent="0.2">
      <c r="A79" s="306">
        <v>94</v>
      </c>
      <c r="B79" s="307" t="s">
        <v>318</v>
      </c>
      <c r="C79" s="308"/>
      <c r="D79" s="113">
        <v>0.3914483589280337</v>
      </c>
      <c r="E79" s="115">
        <v>13</v>
      </c>
      <c r="F79" s="114">
        <v>8</v>
      </c>
      <c r="G79" s="114">
        <v>13</v>
      </c>
      <c r="H79" s="114">
        <v>17</v>
      </c>
      <c r="I79" s="140">
        <v>9</v>
      </c>
      <c r="J79" s="115">
        <v>4</v>
      </c>
      <c r="K79" s="116">
        <v>44.444444444444443</v>
      </c>
    </row>
    <row r="80" spans="1:11" ht="14.1" customHeight="1" x14ac:dyDescent="0.2">
      <c r="A80" s="306" t="s">
        <v>319</v>
      </c>
      <c r="B80" s="307" t="s">
        <v>320</v>
      </c>
      <c r="C80" s="308"/>
      <c r="D80" s="113">
        <v>0</v>
      </c>
      <c r="E80" s="115">
        <v>0</v>
      </c>
      <c r="F80" s="114" t="s">
        <v>513</v>
      </c>
      <c r="G80" s="114" t="s">
        <v>513</v>
      </c>
      <c r="H80" s="114">
        <v>0</v>
      </c>
      <c r="I80" s="140">
        <v>0</v>
      </c>
      <c r="J80" s="115">
        <v>0</v>
      </c>
      <c r="K80" s="116">
        <v>0</v>
      </c>
    </row>
    <row r="81" spans="1:11" ht="14.1" customHeight="1" x14ac:dyDescent="0.2">
      <c r="A81" s="310" t="s">
        <v>321</v>
      </c>
      <c r="B81" s="311" t="s">
        <v>333</v>
      </c>
      <c r="C81" s="312"/>
      <c r="D81" s="125">
        <v>0.63233965672990067</v>
      </c>
      <c r="E81" s="143">
        <v>21</v>
      </c>
      <c r="F81" s="144">
        <v>27</v>
      </c>
      <c r="G81" s="144">
        <v>28</v>
      </c>
      <c r="H81" s="144">
        <v>14</v>
      </c>
      <c r="I81" s="145">
        <v>19</v>
      </c>
      <c r="J81" s="143">
        <v>2</v>
      </c>
      <c r="K81" s="146">
        <v>10.526315789473685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5" t="s">
        <v>364</v>
      </c>
      <c r="B84" s="655"/>
      <c r="C84" s="655"/>
      <c r="D84" s="655"/>
      <c r="E84" s="655"/>
      <c r="F84" s="655"/>
      <c r="G84" s="655"/>
      <c r="H84" s="655"/>
      <c r="I84" s="655"/>
      <c r="J84" s="655"/>
      <c r="K84" s="655"/>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6"/>
      <c r="B87" s="618"/>
      <c r="C87" s="618"/>
      <c r="D87" s="618"/>
      <c r="E87" s="618"/>
      <c r="F87" s="618"/>
      <c r="G87" s="618"/>
      <c r="H87" s="618"/>
      <c r="I87" s="618"/>
      <c r="J87" s="618"/>
      <c r="K87" s="618"/>
    </row>
    <row r="88" spans="1:11" ht="15.95" customHeight="1" x14ac:dyDescent="0.2">
      <c r="B88" s="110"/>
      <c r="C88" s="110"/>
    </row>
  </sheetData>
  <mergeCells count="15">
    <mergeCell ref="A84:K84"/>
    <mergeCell ref="A85:K85"/>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6" sqref="A6"/>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68" t="s">
        <v>366</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335</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213</v>
      </c>
      <c r="B7" s="587"/>
      <c r="C7" s="580" t="s">
        <v>94</v>
      </c>
      <c r="D7" s="654" t="s">
        <v>367</v>
      </c>
      <c r="E7" s="657"/>
      <c r="F7" s="657"/>
      <c r="G7" s="657"/>
      <c r="H7" s="658"/>
      <c r="I7" s="586" t="s">
        <v>359</v>
      </c>
      <c r="J7" s="587"/>
      <c r="K7" s="96"/>
      <c r="L7" s="96"/>
      <c r="M7" s="96"/>
      <c r="N7" s="96"/>
      <c r="O7" s="96"/>
    </row>
    <row r="8" spans="1:15" ht="21.75" customHeight="1" x14ac:dyDescent="0.2">
      <c r="A8" s="614"/>
      <c r="B8" s="615"/>
      <c r="C8" s="581"/>
      <c r="D8" s="590" t="s">
        <v>335</v>
      </c>
      <c r="E8" s="590" t="s">
        <v>337</v>
      </c>
      <c r="F8" s="590" t="s">
        <v>338</v>
      </c>
      <c r="G8" s="590" t="s">
        <v>339</v>
      </c>
      <c r="H8" s="590" t="s">
        <v>340</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3546</v>
      </c>
      <c r="E11" s="114">
        <v>2754</v>
      </c>
      <c r="F11" s="114">
        <v>3612</v>
      </c>
      <c r="G11" s="114">
        <v>3037</v>
      </c>
      <c r="H11" s="140">
        <v>3482</v>
      </c>
      <c r="I11" s="115">
        <v>64</v>
      </c>
      <c r="J11" s="116">
        <v>1.8380241240666284</v>
      </c>
    </row>
    <row r="12" spans="1:15" s="110" customFormat="1" ht="24.95" customHeight="1" x14ac:dyDescent="0.2">
      <c r="A12" s="193" t="s">
        <v>132</v>
      </c>
      <c r="B12" s="194" t="s">
        <v>133</v>
      </c>
      <c r="C12" s="113">
        <v>0.11280315848843768</v>
      </c>
      <c r="D12" s="115">
        <v>4</v>
      </c>
      <c r="E12" s="114" t="s">
        <v>513</v>
      </c>
      <c r="F12" s="114">
        <v>6</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21.009588268471518</v>
      </c>
      <c r="D14" s="115">
        <v>745</v>
      </c>
      <c r="E14" s="114">
        <v>547</v>
      </c>
      <c r="F14" s="114">
        <v>788</v>
      </c>
      <c r="G14" s="114">
        <v>796</v>
      </c>
      <c r="H14" s="140">
        <v>860</v>
      </c>
      <c r="I14" s="115">
        <v>-115</v>
      </c>
      <c r="J14" s="116">
        <v>-13.372093023255815</v>
      </c>
      <c r="K14" s="110"/>
      <c r="L14" s="110"/>
      <c r="M14" s="110"/>
      <c r="N14" s="110"/>
      <c r="O14" s="110"/>
    </row>
    <row r="15" spans="1:15" s="110" customFormat="1" ht="24.95" customHeight="1" x14ac:dyDescent="0.2">
      <c r="A15" s="193" t="s">
        <v>216</v>
      </c>
      <c r="B15" s="199" t="s">
        <v>217</v>
      </c>
      <c r="C15" s="113">
        <v>2.4816694867456288</v>
      </c>
      <c r="D15" s="115">
        <v>88</v>
      </c>
      <c r="E15" s="114">
        <v>63</v>
      </c>
      <c r="F15" s="114">
        <v>90</v>
      </c>
      <c r="G15" s="114">
        <v>67</v>
      </c>
      <c r="H15" s="140">
        <v>76</v>
      </c>
      <c r="I15" s="115">
        <v>12</v>
      </c>
      <c r="J15" s="116">
        <v>15.789473684210526</v>
      </c>
    </row>
    <row r="16" spans="1:15" s="287" customFormat="1" ht="24.95" customHeight="1" x14ac:dyDescent="0.2">
      <c r="A16" s="193" t="s">
        <v>218</v>
      </c>
      <c r="B16" s="199" t="s">
        <v>141</v>
      </c>
      <c r="C16" s="113">
        <v>17.315284827975184</v>
      </c>
      <c r="D16" s="115">
        <v>614</v>
      </c>
      <c r="E16" s="114">
        <v>460</v>
      </c>
      <c r="F16" s="114">
        <v>626</v>
      </c>
      <c r="G16" s="114">
        <v>691</v>
      </c>
      <c r="H16" s="140">
        <v>693</v>
      </c>
      <c r="I16" s="115">
        <v>-79</v>
      </c>
      <c r="J16" s="116">
        <v>-11.3997113997114</v>
      </c>
      <c r="K16" s="110"/>
      <c r="L16" s="110"/>
      <c r="M16" s="110"/>
      <c r="N16" s="110"/>
      <c r="O16" s="110"/>
    </row>
    <row r="17" spans="1:15" s="110" customFormat="1" ht="24.95" customHeight="1" x14ac:dyDescent="0.2">
      <c r="A17" s="193" t="s">
        <v>142</v>
      </c>
      <c r="B17" s="199" t="s">
        <v>220</v>
      </c>
      <c r="C17" s="113">
        <v>1.2126339537507049</v>
      </c>
      <c r="D17" s="115">
        <v>43</v>
      </c>
      <c r="E17" s="114">
        <v>24</v>
      </c>
      <c r="F17" s="114">
        <v>72</v>
      </c>
      <c r="G17" s="114">
        <v>38</v>
      </c>
      <c r="H17" s="140">
        <v>91</v>
      </c>
      <c r="I17" s="115">
        <v>-48</v>
      </c>
      <c r="J17" s="116">
        <v>-52.747252747252745</v>
      </c>
    </row>
    <row r="18" spans="1:15" s="287" customFormat="1" ht="24.95" customHeight="1" x14ac:dyDescent="0.2">
      <c r="A18" s="201" t="s">
        <v>144</v>
      </c>
      <c r="B18" s="202" t="s">
        <v>145</v>
      </c>
      <c r="C18" s="113" t="s">
        <v>513</v>
      </c>
      <c r="D18" s="115" t="s">
        <v>513</v>
      </c>
      <c r="E18" s="114">
        <v>171</v>
      </c>
      <c r="F18" s="114" t="s">
        <v>513</v>
      </c>
      <c r="G18" s="114">
        <v>172</v>
      </c>
      <c r="H18" s="140">
        <v>200</v>
      </c>
      <c r="I18" s="115" t="s">
        <v>513</v>
      </c>
      <c r="J18" s="116" t="s">
        <v>513</v>
      </c>
      <c r="K18" s="110"/>
      <c r="L18" s="110"/>
      <c r="M18" s="110"/>
      <c r="N18" s="110"/>
      <c r="O18" s="110"/>
    </row>
    <row r="19" spans="1:15" s="110" customFormat="1" ht="24.95" customHeight="1" x14ac:dyDescent="0.2">
      <c r="A19" s="193" t="s">
        <v>146</v>
      </c>
      <c r="B19" s="199" t="s">
        <v>147</v>
      </c>
      <c r="C19" s="113">
        <v>15.820642978003384</v>
      </c>
      <c r="D19" s="115">
        <v>561</v>
      </c>
      <c r="E19" s="114">
        <v>330</v>
      </c>
      <c r="F19" s="114">
        <v>412</v>
      </c>
      <c r="G19" s="114">
        <v>332</v>
      </c>
      <c r="H19" s="140">
        <v>361</v>
      </c>
      <c r="I19" s="115">
        <v>200</v>
      </c>
      <c r="J19" s="116">
        <v>55.401662049861493</v>
      </c>
    </row>
    <row r="20" spans="1:15" s="287" customFormat="1" ht="24.95" customHeight="1" x14ac:dyDescent="0.2">
      <c r="A20" s="193" t="s">
        <v>148</v>
      </c>
      <c r="B20" s="199" t="s">
        <v>149</v>
      </c>
      <c r="C20" s="113">
        <v>3.7507050197405527</v>
      </c>
      <c r="D20" s="115">
        <v>133</v>
      </c>
      <c r="E20" s="114">
        <v>83</v>
      </c>
      <c r="F20" s="114">
        <v>121</v>
      </c>
      <c r="G20" s="114">
        <v>92</v>
      </c>
      <c r="H20" s="140">
        <v>99</v>
      </c>
      <c r="I20" s="115">
        <v>34</v>
      </c>
      <c r="J20" s="116">
        <v>34.343434343434346</v>
      </c>
      <c r="K20" s="110"/>
      <c r="L20" s="110"/>
      <c r="M20" s="110"/>
      <c r="N20" s="110"/>
      <c r="O20" s="110"/>
    </row>
    <row r="21" spans="1:15" s="110" customFormat="1" ht="24.95" customHeight="1" x14ac:dyDescent="0.2">
      <c r="A21" s="201" t="s">
        <v>150</v>
      </c>
      <c r="B21" s="202" t="s">
        <v>151</v>
      </c>
      <c r="C21" s="113">
        <v>5.3581500282007894</v>
      </c>
      <c r="D21" s="115">
        <v>190</v>
      </c>
      <c r="E21" s="114">
        <v>122</v>
      </c>
      <c r="F21" s="114">
        <v>145</v>
      </c>
      <c r="G21" s="114">
        <v>101</v>
      </c>
      <c r="H21" s="140">
        <v>130</v>
      </c>
      <c r="I21" s="115">
        <v>60</v>
      </c>
      <c r="J21" s="116">
        <v>46.153846153846153</v>
      </c>
    </row>
    <row r="22" spans="1:15" s="110" customFormat="1" ht="24.95" customHeight="1" x14ac:dyDescent="0.2">
      <c r="A22" s="201" t="s">
        <v>152</v>
      </c>
      <c r="B22" s="199" t="s">
        <v>153</v>
      </c>
      <c r="C22" s="113">
        <v>1.8048505358150029</v>
      </c>
      <c r="D22" s="115">
        <v>64</v>
      </c>
      <c r="E22" s="114">
        <v>39</v>
      </c>
      <c r="F22" s="114">
        <v>42</v>
      </c>
      <c r="G22" s="114">
        <v>36</v>
      </c>
      <c r="H22" s="140">
        <v>24</v>
      </c>
      <c r="I22" s="115">
        <v>40</v>
      </c>
      <c r="J22" s="116">
        <v>166.66666666666666</v>
      </c>
    </row>
    <row r="23" spans="1:15" s="110" customFormat="1" ht="24.95" customHeight="1" x14ac:dyDescent="0.2">
      <c r="A23" s="193" t="s">
        <v>154</v>
      </c>
      <c r="B23" s="199" t="s">
        <v>155</v>
      </c>
      <c r="C23" s="113">
        <v>1.7202481669486747</v>
      </c>
      <c r="D23" s="115">
        <v>61</v>
      </c>
      <c r="E23" s="114">
        <v>24</v>
      </c>
      <c r="F23" s="114">
        <v>23</v>
      </c>
      <c r="G23" s="114">
        <v>36</v>
      </c>
      <c r="H23" s="140">
        <v>54</v>
      </c>
      <c r="I23" s="115">
        <v>7</v>
      </c>
      <c r="J23" s="116">
        <v>12.962962962962964</v>
      </c>
    </row>
    <row r="24" spans="1:15" s="110" customFormat="1" ht="24.95" customHeight="1" x14ac:dyDescent="0.2">
      <c r="A24" s="193" t="s">
        <v>156</v>
      </c>
      <c r="B24" s="199" t="s">
        <v>221</v>
      </c>
      <c r="C24" s="113">
        <v>3.7507050197405527</v>
      </c>
      <c r="D24" s="115">
        <v>133</v>
      </c>
      <c r="E24" s="114">
        <v>94</v>
      </c>
      <c r="F24" s="114">
        <v>96</v>
      </c>
      <c r="G24" s="114">
        <v>101</v>
      </c>
      <c r="H24" s="140">
        <v>132</v>
      </c>
      <c r="I24" s="115">
        <v>1</v>
      </c>
      <c r="J24" s="116">
        <v>0.75757575757575757</v>
      </c>
    </row>
    <row r="25" spans="1:15" s="110" customFormat="1" ht="24.95" customHeight="1" x14ac:dyDescent="0.2">
      <c r="A25" s="193" t="s">
        <v>222</v>
      </c>
      <c r="B25" s="204" t="s">
        <v>159</v>
      </c>
      <c r="C25" s="113">
        <v>8.6858432036097017</v>
      </c>
      <c r="D25" s="115">
        <v>308</v>
      </c>
      <c r="E25" s="114">
        <v>275</v>
      </c>
      <c r="F25" s="114">
        <v>299</v>
      </c>
      <c r="G25" s="114">
        <v>308</v>
      </c>
      <c r="H25" s="140">
        <v>292</v>
      </c>
      <c r="I25" s="115">
        <v>16</v>
      </c>
      <c r="J25" s="116">
        <v>5.4794520547945202</v>
      </c>
    </row>
    <row r="26" spans="1:15" s="110" customFormat="1" ht="24.95" customHeight="1" x14ac:dyDescent="0.2">
      <c r="A26" s="201">
        <v>782.78300000000002</v>
      </c>
      <c r="B26" s="203" t="s">
        <v>160</v>
      </c>
      <c r="C26" s="113">
        <v>13.677382966723068</v>
      </c>
      <c r="D26" s="115">
        <v>485</v>
      </c>
      <c r="E26" s="114">
        <v>509</v>
      </c>
      <c r="F26" s="114">
        <v>620</v>
      </c>
      <c r="G26" s="114">
        <v>537</v>
      </c>
      <c r="H26" s="140">
        <v>692</v>
      </c>
      <c r="I26" s="115">
        <v>-207</v>
      </c>
      <c r="J26" s="116">
        <v>-29.913294797687861</v>
      </c>
    </row>
    <row r="27" spans="1:15" s="110" customFormat="1" ht="24.95" customHeight="1" x14ac:dyDescent="0.2">
      <c r="A27" s="193" t="s">
        <v>161</v>
      </c>
      <c r="B27" s="199" t="s">
        <v>162</v>
      </c>
      <c r="C27" s="113">
        <v>0.76142131979695427</v>
      </c>
      <c r="D27" s="115">
        <v>27</v>
      </c>
      <c r="E27" s="114">
        <v>29</v>
      </c>
      <c r="F27" s="114">
        <v>40</v>
      </c>
      <c r="G27" s="114">
        <v>29</v>
      </c>
      <c r="H27" s="140">
        <v>32</v>
      </c>
      <c r="I27" s="115">
        <v>-5</v>
      </c>
      <c r="J27" s="116">
        <v>-15.625</v>
      </c>
    </row>
    <row r="28" spans="1:15" s="110" customFormat="1" ht="24.95" customHeight="1" x14ac:dyDescent="0.2">
      <c r="A28" s="193" t="s">
        <v>163</v>
      </c>
      <c r="B28" s="199" t="s">
        <v>164</v>
      </c>
      <c r="C28" s="113">
        <v>2.8482797518330512</v>
      </c>
      <c r="D28" s="115">
        <v>101</v>
      </c>
      <c r="E28" s="114">
        <v>43</v>
      </c>
      <c r="F28" s="114">
        <v>144</v>
      </c>
      <c r="G28" s="114">
        <v>49</v>
      </c>
      <c r="H28" s="140">
        <v>78</v>
      </c>
      <c r="I28" s="115">
        <v>23</v>
      </c>
      <c r="J28" s="116">
        <v>29.487179487179485</v>
      </c>
    </row>
    <row r="29" spans="1:15" s="110" customFormat="1" ht="24.95" customHeight="1" x14ac:dyDescent="0.2">
      <c r="A29" s="193">
        <v>86</v>
      </c>
      <c r="B29" s="199" t="s">
        <v>165</v>
      </c>
      <c r="C29" s="113">
        <v>5.0197405527354766</v>
      </c>
      <c r="D29" s="115">
        <v>178</v>
      </c>
      <c r="E29" s="114">
        <v>184</v>
      </c>
      <c r="F29" s="114">
        <v>189</v>
      </c>
      <c r="G29" s="114">
        <v>177</v>
      </c>
      <c r="H29" s="140">
        <v>218</v>
      </c>
      <c r="I29" s="115">
        <v>-40</v>
      </c>
      <c r="J29" s="116">
        <v>-18.348623853211009</v>
      </c>
    </row>
    <row r="30" spans="1:15" s="110" customFormat="1" ht="24.95" customHeight="1" x14ac:dyDescent="0.2">
      <c r="A30" s="193">
        <v>87.88</v>
      </c>
      <c r="B30" s="204" t="s">
        <v>166</v>
      </c>
      <c r="C30" s="113">
        <v>6.8245910885504797</v>
      </c>
      <c r="D30" s="115">
        <v>242</v>
      </c>
      <c r="E30" s="114">
        <v>217</v>
      </c>
      <c r="F30" s="114">
        <v>350</v>
      </c>
      <c r="G30" s="114">
        <v>188</v>
      </c>
      <c r="H30" s="140">
        <v>223</v>
      </c>
      <c r="I30" s="115">
        <v>19</v>
      </c>
      <c r="J30" s="116">
        <v>8.52017937219731</v>
      </c>
    </row>
    <row r="31" spans="1:15" s="110" customFormat="1" ht="24.95" customHeight="1" x14ac:dyDescent="0.2">
      <c r="A31" s="193" t="s">
        <v>167</v>
      </c>
      <c r="B31" s="199" t="s">
        <v>168</v>
      </c>
      <c r="C31" s="113">
        <v>2.2560631697687534</v>
      </c>
      <c r="D31" s="115">
        <v>80</v>
      </c>
      <c r="E31" s="114">
        <v>76</v>
      </c>
      <c r="F31" s="114">
        <v>82</v>
      </c>
      <c r="G31" s="114">
        <v>69</v>
      </c>
      <c r="H31" s="140">
        <v>75</v>
      </c>
      <c r="I31" s="115">
        <v>5</v>
      </c>
      <c r="J31" s="116">
        <v>6.666666666666667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0.11280315848843768</v>
      </c>
      <c r="D34" s="115">
        <v>4</v>
      </c>
      <c r="E34" s="114" t="s">
        <v>513</v>
      </c>
      <c r="F34" s="114">
        <v>6</v>
      </c>
      <c r="G34" s="114" t="s">
        <v>513</v>
      </c>
      <c r="H34" s="140" t="s">
        <v>513</v>
      </c>
      <c r="I34" s="115" t="s">
        <v>513</v>
      </c>
      <c r="J34" s="116" t="s">
        <v>513</v>
      </c>
    </row>
    <row r="35" spans="1:10" s="110" customFormat="1" ht="24.95" customHeight="1" x14ac:dyDescent="0.2">
      <c r="A35" s="292" t="s">
        <v>171</v>
      </c>
      <c r="B35" s="293" t="s">
        <v>172</v>
      </c>
      <c r="C35" s="113">
        <v>27.608573040045123</v>
      </c>
      <c r="D35" s="115">
        <v>979</v>
      </c>
      <c r="E35" s="114" t="s">
        <v>513</v>
      </c>
      <c r="F35" s="114">
        <v>1043</v>
      </c>
      <c r="G35" s="114" t="s">
        <v>513</v>
      </c>
      <c r="H35" s="140" t="s">
        <v>513</v>
      </c>
      <c r="I35" s="115" t="s">
        <v>513</v>
      </c>
      <c r="J35" s="116" t="s">
        <v>513</v>
      </c>
    </row>
    <row r="36" spans="1:10" s="110" customFormat="1" ht="24.95" customHeight="1" x14ac:dyDescent="0.2">
      <c r="A36" s="294" t="s">
        <v>173</v>
      </c>
      <c r="B36" s="295" t="s">
        <v>174</v>
      </c>
      <c r="C36" s="125">
        <v>72.278623801466438</v>
      </c>
      <c r="D36" s="143">
        <v>2563</v>
      </c>
      <c r="E36" s="144">
        <v>2025</v>
      </c>
      <c r="F36" s="144">
        <v>2563</v>
      </c>
      <c r="G36" s="144">
        <v>2055</v>
      </c>
      <c r="H36" s="145">
        <v>2410</v>
      </c>
      <c r="I36" s="143">
        <v>153</v>
      </c>
      <c r="J36" s="146">
        <v>6.3485477178423233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1" t="s">
        <v>368</v>
      </c>
      <c r="B39" s="652"/>
      <c r="C39" s="652"/>
      <c r="D39" s="652"/>
      <c r="E39" s="652"/>
      <c r="F39" s="652"/>
      <c r="G39" s="652"/>
      <c r="H39" s="652"/>
      <c r="I39" s="652"/>
      <c r="J39" s="652"/>
    </row>
    <row r="40" spans="1:10" ht="31.5" customHeight="1" x14ac:dyDescent="0.2">
      <c r="A40" s="613" t="s">
        <v>225</v>
      </c>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68" t="s">
        <v>369</v>
      </c>
      <c r="B3" s="569"/>
      <c r="C3" s="569"/>
      <c r="D3" s="569"/>
      <c r="E3" s="569"/>
      <c r="F3" s="569"/>
      <c r="G3" s="569"/>
      <c r="H3" s="569"/>
      <c r="I3" s="569"/>
      <c r="J3" s="569"/>
      <c r="K3" s="569"/>
    </row>
    <row r="4" spans="1:17" s="94" customFormat="1" ht="12" customHeight="1" x14ac:dyDescent="0.2">
      <c r="A4" s="570" t="s">
        <v>92</v>
      </c>
      <c r="B4" s="570"/>
      <c r="C4" s="570"/>
      <c r="D4" s="570"/>
      <c r="E4" s="570"/>
      <c r="F4" s="570"/>
      <c r="G4" s="570"/>
      <c r="H4" s="570"/>
      <c r="I4" s="570"/>
      <c r="J4" s="570"/>
      <c r="K4" s="570"/>
    </row>
    <row r="5" spans="1:17" s="94" customFormat="1" ht="12" customHeight="1" x14ac:dyDescent="0.2">
      <c r="A5" s="571" t="s">
        <v>335</v>
      </c>
      <c r="B5" s="571"/>
      <c r="C5" s="571"/>
      <c r="D5" s="571"/>
      <c r="E5" s="571"/>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6" t="s">
        <v>332</v>
      </c>
      <c r="B7" s="575"/>
      <c r="C7" s="575"/>
      <c r="D7" s="580" t="s">
        <v>94</v>
      </c>
      <c r="E7" s="644" t="s">
        <v>370</v>
      </c>
      <c r="F7" s="645"/>
      <c r="G7" s="645"/>
      <c r="H7" s="645"/>
      <c r="I7" s="646"/>
      <c r="J7" s="586" t="s">
        <v>359</v>
      </c>
      <c r="K7" s="587"/>
      <c r="L7" s="96"/>
      <c r="M7" s="96"/>
      <c r="N7" s="96"/>
      <c r="O7" s="96"/>
      <c r="Q7" s="408"/>
    </row>
    <row r="8" spans="1:17" ht="21.75" customHeight="1" x14ac:dyDescent="0.2">
      <c r="A8" s="576"/>
      <c r="B8" s="577"/>
      <c r="C8" s="577"/>
      <c r="D8" s="581"/>
      <c r="E8" s="590" t="s">
        <v>335</v>
      </c>
      <c r="F8" s="590" t="s">
        <v>337</v>
      </c>
      <c r="G8" s="590" t="s">
        <v>338</v>
      </c>
      <c r="H8" s="590" t="s">
        <v>339</v>
      </c>
      <c r="I8" s="590" t="s">
        <v>340</v>
      </c>
      <c r="J8" s="588"/>
      <c r="K8" s="589"/>
    </row>
    <row r="9" spans="1:17" ht="12" customHeight="1" x14ac:dyDescent="0.2">
      <c r="A9" s="576"/>
      <c r="B9" s="577"/>
      <c r="C9" s="577"/>
      <c r="D9" s="581"/>
      <c r="E9" s="591"/>
      <c r="F9" s="591"/>
      <c r="G9" s="591"/>
      <c r="H9" s="591"/>
      <c r="I9" s="591"/>
      <c r="J9" s="98" t="s">
        <v>102</v>
      </c>
      <c r="K9" s="99" t="s">
        <v>103</v>
      </c>
    </row>
    <row r="10" spans="1:17" ht="12" customHeight="1" x14ac:dyDescent="0.2">
      <c r="A10" s="578"/>
      <c r="B10" s="579"/>
      <c r="C10" s="579"/>
      <c r="D10" s="582"/>
      <c r="E10" s="100">
        <v>1</v>
      </c>
      <c r="F10" s="100">
        <v>2</v>
      </c>
      <c r="G10" s="100">
        <v>3</v>
      </c>
      <c r="H10" s="100">
        <v>4</v>
      </c>
      <c r="I10" s="100">
        <v>5</v>
      </c>
      <c r="J10" s="100">
        <v>6</v>
      </c>
      <c r="K10" s="100">
        <v>7</v>
      </c>
    </row>
    <row r="11" spans="1:17" ht="18" customHeight="1" x14ac:dyDescent="0.2">
      <c r="A11" s="297" t="s">
        <v>104</v>
      </c>
      <c r="B11" s="298"/>
      <c r="C11" s="299"/>
      <c r="D11" s="262">
        <v>100</v>
      </c>
      <c r="E11" s="263">
        <v>3546</v>
      </c>
      <c r="F11" s="264">
        <v>2754</v>
      </c>
      <c r="G11" s="264">
        <v>3612</v>
      </c>
      <c r="H11" s="264">
        <v>3037</v>
      </c>
      <c r="I11" s="265">
        <v>3482</v>
      </c>
      <c r="J11" s="263">
        <v>64</v>
      </c>
      <c r="K11" s="266">
        <v>1.8380241240666284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28.031584884376763</v>
      </c>
      <c r="E13" s="115">
        <v>994</v>
      </c>
      <c r="F13" s="114">
        <v>901</v>
      </c>
      <c r="G13" s="114">
        <v>1178</v>
      </c>
      <c r="H13" s="114">
        <v>1006</v>
      </c>
      <c r="I13" s="140">
        <v>1127</v>
      </c>
      <c r="J13" s="115">
        <v>-133</v>
      </c>
      <c r="K13" s="116">
        <v>-11.801242236024844</v>
      </c>
    </row>
    <row r="14" spans="1:17" ht="15.95" customHeight="1" x14ac:dyDescent="0.2">
      <c r="A14" s="306" t="s">
        <v>230</v>
      </c>
      <c r="B14" s="307"/>
      <c r="C14" s="308"/>
      <c r="D14" s="113">
        <v>56.316976875352509</v>
      </c>
      <c r="E14" s="115">
        <v>1997</v>
      </c>
      <c r="F14" s="114">
        <v>1443</v>
      </c>
      <c r="G14" s="114">
        <v>1946</v>
      </c>
      <c r="H14" s="114">
        <v>1589</v>
      </c>
      <c r="I14" s="140">
        <v>1754</v>
      </c>
      <c r="J14" s="115">
        <v>243</v>
      </c>
      <c r="K14" s="116">
        <v>13.854047890535918</v>
      </c>
    </row>
    <row r="15" spans="1:17" ht="15.95" customHeight="1" x14ac:dyDescent="0.2">
      <c r="A15" s="306" t="s">
        <v>231</v>
      </c>
      <c r="B15" s="307"/>
      <c r="C15" s="308"/>
      <c r="D15" s="113">
        <v>7.4450084602368864</v>
      </c>
      <c r="E15" s="115">
        <v>264</v>
      </c>
      <c r="F15" s="114">
        <v>205</v>
      </c>
      <c r="G15" s="114">
        <v>221</v>
      </c>
      <c r="H15" s="114">
        <v>241</v>
      </c>
      <c r="I15" s="140">
        <v>286</v>
      </c>
      <c r="J15" s="115">
        <v>-22</v>
      </c>
      <c r="K15" s="116">
        <v>-7.6923076923076925</v>
      </c>
    </row>
    <row r="16" spans="1:17" ht="15.95" customHeight="1" x14ac:dyDescent="0.2">
      <c r="A16" s="306" t="s">
        <v>232</v>
      </c>
      <c r="B16" s="307"/>
      <c r="C16" s="308"/>
      <c r="D16" s="113">
        <v>7.4732092498589964</v>
      </c>
      <c r="E16" s="115">
        <v>265</v>
      </c>
      <c r="F16" s="114">
        <v>188</v>
      </c>
      <c r="G16" s="114">
        <v>248</v>
      </c>
      <c r="H16" s="114">
        <v>189</v>
      </c>
      <c r="I16" s="140">
        <v>290</v>
      </c>
      <c r="J16" s="115">
        <v>-25</v>
      </c>
      <c r="K16" s="116">
        <v>-8.6206896551724146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0.16920473773265651</v>
      </c>
      <c r="E18" s="115">
        <v>6</v>
      </c>
      <c r="F18" s="114">
        <v>6</v>
      </c>
      <c r="G18" s="114">
        <v>9</v>
      </c>
      <c r="H18" s="114" t="s">
        <v>513</v>
      </c>
      <c r="I18" s="140" t="s">
        <v>513</v>
      </c>
      <c r="J18" s="115" t="s">
        <v>513</v>
      </c>
      <c r="K18" s="116" t="s">
        <v>513</v>
      </c>
    </row>
    <row r="19" spans="1:11" ht="14.1" customHeight="1" x14ac:dyDescent="0.2">
      <c r="A19" s="306" t="s">
        <v>235</v>
      </c>
      <c r="B19" s="307" t="s">
        <v>236</v>
      </c>
      <c r="C19" s="308"/>
      <c r="D19" s="113" t="s">
        <v>513</v>
      </c>
      <c r="E19" s="115" t="s">
        <v>513</v>
      </c>
      <c r="F19" s="114">
        <v>3</v>
      </c>
      <c r="G19" s="114">
        <v>7</v>
      </c>
      <c r="H19" s="114">
        <v>0</v>
      </c>
      <c r="I19" s="140" t="s">
        <v>513</v>
      </c>
      <c r="J19" s="115" t="s">
        <v>513</v>
      </c>
      <c r="K19" s="116" t="s">
        <v>513</v>
      </c>
    </row>
    <row r="20" spans="1:11" ht="14.1" customHeight="1" x14ac:dyDescent="0.2">
      <c r="A20" s="306">
        <v>12</v>
      </c>
      <c r="B20" s="307" t="s">
        <v>237</v>
      </c>
      <c r="C20" s="308"/>
      <c r="D20" s="113">
        <v>0.81782289904117311</v>
      </c>
      <c r="E20" s="115">
        <v>29</v>
      </c>
      <c r="F20" s="114">
        <v>39</v>
      </c>
      <c r="G20" s="114">
        <v>19</v>
      </c>
      <c r="H20" s="114">
        <v>21</v>
      </c>
      <c r="I20" s="140">
        <v>24</v>
      </c>
      <c r="J20" s="115">
        <v>5</v>
      </c>
      <c r="K20" s="116">
        <v>20.833333333333332</v>
      </c>
    </row>
    <row r="21" spans="1:11" ht="14.1" customHeight="1" x14ac:dyDescent="0.2">
      <c r="A21" s="306">
        <v>21</v>
      </c>
      <c r="B21" s="307" t="s">
        <v>238</v>
      </c>
      <c r="C21" s="308"/>
      <c r="D21" s="113">
        <v>0.11280315848843768</v>
      </c>
      <c r="E21" s="115">
        <v>4</v>
      </c>
      <c r="F21" s="114">
        <v>4</v>
      </c>
      <c r="G21" s="114">
        <v>6</v>
      </c>
      <c r="H21" s="114">
        <v>7</v>
      </c>
      <c r="I21" s="140">
        <v>3</v>
      </c>
      <c r="J21" s="115">
        <v>1</v>
      </c>
      <c r="K21" s="116">
        <v>33.333333333333336</v>
      </c>
    </row>
    <row r="22" spans="1:11" ht="14.1" customHeight="1" x14ac:dyDescent="0.2">
      <c r="A22" s="306">
        <v>22</v>
      </c>
      <c r="B22" s="307" t="s">
        <v>239</v>
      </c>
      <c r="C22" s="308"/>
      <c r="D22" s="113">
        <v>1.551043429216018</v>
      </c>
      <c r="E22" s="115">
        <v>55</v>
      </c>
      <c r="F22" s="114">
        <v>26</v>
      </c>
      <c r="G22" s="114">
        <v>55</v>
      </c>
      <c r="H22" s="114">
        <v>62</v>
      </c>
      <c r="I22" s="140">
        <v>81</v>
      </c>
      <c r="J22" s="115">
        <v>-26</v>
      </c>
      <c r="K22" s="116">
        <v>-32.098765432098766</v>
      </c>
    </row>
    <row r="23" spans="1:11" ht="14.1" customHeight="1" x14ac:dyDescent="0.2">
      <c r="A23" s="306">
        <v>23</v>
      </c>
      <c r="B23" s="307" t="s">
        <v>240</v>
      </c>
      <c r="C23" s="308"/>
      <c r="D23" s="113">
        <v>0.70501974055273553</v>
      </c>
      <c r="E23" s="115">
        <v>25</v>
      </c>
      <c r="F23" s="114">
        <v>9</v>
      </c>
      <c r="G23" s="114">
        <v>31</v>
      </c>
      <c r="H23" s="114">
        <v>18</v>
      </c>
      <c r="I23" s="140">
        <v>15</v>
      </c>
      <c r="J23" s="115">
        <v>10</v>
      </c>
      <c r="K23" s="116">
        <v>66.666666666666671</v>
      </c>
    </row>
    <row r="24" spans="1:11" ht="14.1" customHeight="1" x14ac:dyDescent="0.2">
      <c r="A24" s="306">
        <v>24</v>
      </c>
      <c r="B24" s="307" t="s">
        <v>241</v>
      </c>
      <c r="C24" s="308"/>
      <c r="D24" s="113">
        <v>8.9396503102086857</v>
      </c>
      <c r="E24" s="115">
        <v>317</v>
      </c>
      <c r="F24" s="114">
        <v>242</v>
      </c>
      <c r="G24" s="114">
        <v>349</v>
      </c>
      <c r="H24" s="114">
        <v>380</v>
      </c>
      <c r="I24" s="140">
        <v>370</v>
      </c>
      <c r="J24" s="115">
        <v>-53</v>
      </c>
      <c r="K24" s="116">
        <v>-14.324324324324325</v>
      </c>
    </row>
    <row r="25" spans="1:11" ht="14.1" customHeight="1" x14ac:dyDescent="0.2">
      <c r="A25" s="306">
        <v>25</v>
      </c>
      <c r="B25" s="307" t="s">
        <v>242</v>
      </c>
      <c r="C25" s="308"/>
      <c r="D25" s="113">
        <v>8.7986463620981379</v>
      </c>
      <c r="E25" s="115">
        <v>312</v>
      </c>
      <c r="F25" s="114">
        <v>219</v>
      </c>
      <c r="G25" s="114">
        <v>275</v>
      </c>
      <c r="H25" s="114">
        <v>206</v>
      </c>
      <c r="I25" s="140">
        <v>275</v>
      </c>
      <c r="J25" s="115">
        <v>37</v>
      </c>
      <c r="K25" s="116">
        <v>13.454545454545455</v>
      </c>
    </row>
    <row r="26" spans="1:11" ht="14.1" customHeight="1" x14ac:dyDescent="0.2">
      <c r="A26" s="306">
        <v>26</v>
      </c>
      <c r="B26" s="307" t="s">
        <v>243</v>
      </c>
      <c r="C26" s="308"/>
      <c r="D26" s="113">
        <v>2.2842639593908629</v>
      </c>
      <c r="E26" s="115">
        <v>81</v>
      </c>
      <c r="F26" s="114">
        <v>68</v>
      </c>
      <c r="G26" s="114">
        <v>83</v>
      </c>
      <c r="H26" s="114">
        <v>69</v>
      </c>
      <c r="I26" s="140">
        <v>105</v>
      </c>
      <c r="J26" s="115">
        <v>-24</v>
      </c>
      <c r="K26" s="116">
        <v>-22.857142857142858</v>
      </c>
    </row>
    <row r="27" spans="1:11" ht="14.1" customHeight="1" x14ac:dyDescent="0.2">
      <c r="A27" s="306">
        <v>27</v>
      </c>
      <c r="B27" s="307" t="s">
        <v>244</v>
      </c>
      <c r="C27" s="308"/>
      <c r="D27" s="113">
        <v>2.3688663282571913</v>
      </c>
      <c r="E27" s="115">
        <v>84</v>
      </c>
      <c r="F27" s="114">
        <v>68</v>
      </c>
      <c r="G27" s="114">
        <v>77</v>
      </c>
      <c r="H27" s="114">
        <v>106</v>
      </c>
      <c r="I27" s="140">
        <v>151</v>
      </c>
      <c r="J27" s="115">
        <v>-67</v>
      </c>
      <c r="K27" s="116">
        <v>-44.370860927152314</v>
      </c>
    </row>
    <row r="28" spans="1:11" ht="14.1" customHeight="1" x14ac:dyDescent="0.2">
      <c r="A28" s="306">
        <v>28</v>
      </c>
      <c r="B28" s="307" t="s">
        <v>245</v>
      </c>
      <c r="C28" s="308"/>
      <c r="D28" s="113">
        <v>0.11280315848843768</v>
      </c>
      <c r="E28" s="115">
        <v>4</v>
      </c>
      <c r="F28" s="114">
        <v>6</v>
      </c>
      <c r="G28" s="114">
        <v>9</v>
      </c>
      <c r="H28" s="114">
        <v>4</v>
      </c>
      <c r="I28" s="140">
        <v>9</v>
      </c>
      <c r="J28" s="115">
        <v>-5</v>
      </c>
      <c r="K28" s="116">
        <v>-55.555555555555557</v>
      </c>
    </row>
    <row r="29" spans="1:11" ht="14.1" customHeight="1" x14ac:dyDescent="0.2">
      <c r="A29" s="306">
        <v>29</v>
      </c>
      <c r="B29" s="307" t="s">
        <v>246</v>
      </c>
      <c r="C29" s="308"/>
      <c r="D29" s="113">
        <v>3.3840947546531304</v>
      </c>
      <c r="E29" s="115">
        <v>120</v>
      </c>
      <c r="F29" s="114">
        <v>70</v>
      </c>
      <c r="G29" s="114">
        <v>104</v>
      </c>
      <c r="H29" s="114">
        <v>105</v>
      </c>
      <c r="I29" s="140">
        <v>105</v>
      </c>
      <c r="J29" s="115">
        <v>15</v>
      </c>
      <c r="K29" s="116">
        <v>14.285714285714286</v>
      </c>
    </row>
    <row r="30" spans="1:11" ht="14.1" customHeight="1" x14ac:dyDescent="0.2">
      <c r="A30" s="306" t="s">
        <v>247</v>
      </c>
      <c r="B30" s="307" t="s">
        <v>248</v>
      </c>
      <c r="C30" s="308"/>
      <c r="D30" s="113">
        <v>1.8612521150592216</v>
      </c>
      <c r="E30" s="115">
        <v>66</v>
      </c>
      <c r="F30" s="114">
        <v>32</v>
      </c>
      <c r="G30" s="114">
        <v>62</v>
      </c>
      <c r="H30" s="114">
        <v>52</v>
      </c>
      <c r="I30" s="140">
        <v>53</v>
      </c>
      <c r="J30" s="115">
        <v>13</v>
      </c>
      <c r="K30" s="116">
        <v>24.528301886792452</v>
      </c>
    </row>
    <row r="31" spans="1:11" ht="14.1" customHeight="1" x14ac:dyDescent="0.2">
      <c r="A31" s="306" t="s">
        <v>249</v>
      </c>
      <c r="B31" s="307" t="s">
        <v>250</v>
      </c>
      <c r="C31" s="308"/>
      <c r="D31" s="113">
        <v>1.5228426395939085</v>
      </c>
      <c r="E31" s="115">
        <v>54</v>
      </c>
      <c r="F31" s="114">
        <v>38</v>
      </c>
      <c r="G31" s="114">
        <v>42</v>
      </c>
      <c r="H31" s="114">
        <v>53</v>
      </c>
      <c r="I31" s="140">
        <v>52</v>
      </c>
      <c r="J31" s="115">
        <v>2</v>
      </c>
      <c r="K31" s="116">
        <v>3.8461538461538463</v>
      </c>
    </row>
    <row r="32" spans="1:11" ht="14.1" customHeight="1" x14ac:dyDescent="0.2">
      <c r="A32" s="306">
        <v>31</v>
      </c>
      <c r="B32" s="307" t="s">
        <v>251</v>
      </c>
      <c r="C32" s="308"/>
      <c r="D32" s="113">
        <v>0.3102086858432036</v>
      </c>
      <c r="E32" s="115">
        <v>11</v>
      </c>
      <c r="F32" s="114">
        <v>9</v>
      </c>
      <c r="G32" s="114" t="s">
        <v>513</v>
      </c>
      <c r="H32" s="114">
        <v>8</v>
      </c>
      <c r="I32" s="140">
        <v>8</v>
      </c>
      <c r="J32" s="115">
        <v>3</v>
      </c>
      <c r="K32" s="116">
        <v>37.5</v>
      </c>
    </row>
    <row r="33" spans="1:11" ht="14.1" customHeight="1" x14ac:dyDescent="0.2">
      <c r="A33" s="306">
        <v>32</v>
      </c>
      <c r="B33" s="307" t="s">
        <v>252</v>
      </c>
      <c r="C33" s="308"/>
      <c r="D33" s="113">
        <v>1.4382402707275803</v>
      </c>
      <c r="E33" s="115">
        <v>51</v>
      </c>
      <c r="F33" s="114">
        <v>31</v>
      </c>
      <c r="G33" s="114">
        <v>68</v>
      </c>
      <c r="H33" s="114">
        <v>41</v>
      </c>
      <c r="I33" s="140">
        <v>44</v>
      </c>
      <c r="J33" s="115">
        <v>7</v>
      </c>
      <c r="K33" s="116">
        <v>15.909090909090908</v>
      </c>
    </row>
    <row r="34" spans="1:11" ht="14.1" customHeight="1" x14ac:dyDescent="0.2">
      <c r="A34" s="306">
        <v>33</v>
      </c>
      <c r="B34" s="307" t="s">
        <v>253</v>
      </c>
      <c r="C34" s="308"/>
      <c r="D34" s="113">
        <v>2.0022560631697686</v>
      </c>
      <c r="E34" s="115">
        <v>71</v>
      </c>
      <c r="F34" s="114">
        <v>72</v>
      </c>
      <c r="G34" s="114">
        <v>90</v>
      </c>
      <c r="H34" s="114">
        <v>64</v>
      </c>
      <c r="I34" s="140">
        <v>76</v>
      </c>
      <c r="J34" s="115">
        <v>-5</v>
      </c>
      <c r="K34" s="116">
        <v>-6.5789473684210522</v>
      </c>
    </row>
    <row r="35" spans="1:11" ht="14.1" customHeight="1" x14ac:dyDescent="0.2">
      <c r="A35" s="306">
        <v>34</v>
      </c>
      <c r="B35" s="307" t="s">
        <v>254</v>
      </c>
      <c r="C35" s="308"/>
      <c r="D35" s="113">
        <v>2.143260011280316</v>
      </c>
      <c r="E35" s="115">
        <v>76</v>
      </c>
      <c r="F35" s="114">
        <v>58</v>
      </c>
      <c r="G35" s="114">
        <v>112</v>
      </c>
      <c r="H35" s="114">
        <v>51</v>
      </c>
      <c r="I35" s="140">
        <v>55</v>
      </c>
      <c r="J35" s="115">
        <v>21</v>
      </c>
      <c r="K35" s="116">
        <v>38.18181818181818</v>
      </c>
    </row>
    <row r="36" spans="1:11" ht="14.1" customHeight="1" x14ac:dyDescent="0.2">
      <c r="A36" s="306">
        <v>41</v>
      </c>
      <c r="B36" s="307" t="s">
        <v>255</v>
      </c>
      <c r="C36" s="308"/>
      <c r="D36" s="113">
        <v>0.3102086858432036</v>
      </c>
      <c r="E36" s="115">
        <v>11</v>
      </c>
      <c r="F36" s="114">
        <v>10</v>
      </c>
      <c r="G36" s="114">
        <v>11</v>
      </c>
      <c r="H36" s="114">
        <v>15</v>
      </c>
      <c r="I36" s="140">
        <v>20</v>
      </c>
      <c r="J36" s="115">
        <v>-9</v>
      </c>
      <c r="K36" s="116">
        <v>-45</v>
      </c>
    </row>
    <row r="37" spans="1:11" ht="14.1" customHeight="1" x14ac:dyDescent="0.2">
      <c r="A37" s="306">
        <v>42</v>
      </c>
      <c r="B37" s="307" t="s">
        <v>256</v>
      </c>
      <c r="C37" s="308"/>
      <c r="D37" s="113" t="s">
        <v>513</v>
      </c>
      <c r="E37" s="115" t="s">
        <v>513</v>
      </c>
      <c r="F37" s="114" t="s">
        <v>513</v>
      </c>
      <c r="G37" s="114">
        <v>6</v>
      </c>
      <c r="H37" s="114" t="s">
        <v>513</v>
      </c>
      <c r="I37" s="140">
        <v>4</v>
      </c>
      <c r="J37" s="115" t="s">
        <v>513</v>
      </c>
      <c r="K37" s="116" t="s">
        <v>513</v>
      </c>
    </row>
    <row r="38" spans="1:11" ht="14.1" customHeight="1" x14ac:dyDescent="0.2">
      <c r="A38" s="306">
        <v>43</v>
      </c>
      <c r="B38" s="307" t="s">
        <v>257</v>
      </c>
      <c r="C38" s="308"/>
      <c r="D38" s="113">
        <v>1.071630005640158</v>
      </c>
      <c r="E38" s="115">
        <v>38</v>
      </c>
      <c r="F38" s="114">
        <v>31</v>
      </c>
      <c r="G38" s="114">
        <v>38</v>
      </c>
      <c r="H38" s="114">
        <v>34</v>
      </c>
      <c r="I38" s="140">
        <v>22</v>
      </c>
      <c r="J38" s="115">
        <v>16</v>
      </c>
      <c r="K38" s="116">
        <v>72.727272727272734</v>
      </c>
    </row>
    <row r="39" spans="1:11" ht="14.1" customHeight="1" x14ac:dyDescent="0.2">
      <c r="A39" s="306">
        <v>51</v>
      </c>
      <c r="B39" s="307" t="s">
        <v>258</v>
      </c>
      <c r="C39" s="308"/>
      <c r="D39" s="113">
        <v>8.8832487309644677</v>
      </c>
      <c r="E39" s="115">
        <v>315</v>
      </c>
      <c r="F39" s="114">
        <v>322</v>
      </c>
      <c r="G39" s="114">
        <v>393</v>
      </c>
      <c r="H39" s="114">
        <v>337</v>
      </c>
      <c r="I39" s="140">
        <v>416</v>
      </c>
      <c r="J39" s="115">
        <v>-101</v>
      </c>
      <c r="K39" s="116">
        <v>-24.278846153846153</v>
      </c>
    </row>
    <row r="40" spans="1:11" ht="14.1" customHeight="1" x14ac:dyDescent="0.2">
      <c r="A40" s="306" t="s">
        <v>259</v>
      </c>
      <c r="B40" s="307" t="s">
        <v>260</v>
      </c>
      <c r="C40" s="308"/>
      <c r="D40" s="113">
        <v>8.26283135927806</v>
      </c>
      <c r="E40" s="115">
        <v>293</v>
      </c>
      <c r="F40" s="114">
        <v>312</v>
      </c>
      <c r="G40" s="114">
        <v>377</v>
      </c>
      <c r="H40" s="114">
        <v>327</v>
      </c>
      <c r="I40" s="140">
        <v>401</v>
      </c>
      <c r="J40" s="115">
        <v>-108</v>
      </c>
      <c r="K40" s="116">
        <v>-26.932668329177059</v>
      </c>
    </row>
    <row r="41" spans="1:11" ht="14.1" customHeight="1" x14ac:dyDescent="0.2">
      <c r="A41" s="306"/>
      <c r="B41" s="307" t="s">
        <v>261</v>
      </c>
      <c r="C41" s="308"/>
      <c r="D41" s="113">
        <v>7.8116187253243092</v>
      </c>
      <c r="E41" s="115">
        <v>277</v>
      </c>
      <c r="F41" s="114">
        <v>306</v>
      </c>
      <c r="G41" s="114">
        <v>370</v>
      </c>
      <c r="H41" s="114">
        <v>315</v>
      </c>
      <c r="I41" s="140">
        <v>390</v>
      </c>
      <c r="J41" s="115">
        <v>-113</v>
      </c>
      <c r="K41" s="116">
        <v>-28.974358974358974</v>
      </c>
    </row>
    <row r="42" spans="1:11" ht="14.1" customHeight="1" x14ac:dyDescent="0.2">
      <c r="A42" s="306">
        <v>52</v>
      </c>
      <c r="B42" s="307" t="s">
        <v>262</v>
      </c>
      <c r="C42" s="308"/>
      <c r="D42" s="113">
        <v>3.7225042301184432</v>
      </c>
      <c r="E42" s="115">
        <v>132</v>
      </c>
      <c r="F42" s="114">
        <v>95</v>
      </c>
      <c r="G42" s="114">
        <v>127</v>
      </c>
      <c r="H42" s="114">
        <v>98</v>
      </c>
      <c r="I42" s="140">
        <v>101</v>
      </c>
      <c r="J42" s="115">
        <v>31</v>
      </c>
      <c r="K42" s="116">
        <v>30.693069306930692</v>
      </c>
    </row>
    <row r="43" spans="1:11" ht="14.1" customHeight="1" x14ac:dyDescent="0.2">
      <c r="A43" s="306" t="s">
        <v>263</v>
      </c>
      <c r="B43" s="307" t="s">
        <v>264</v>
      </c>
      <c r="C43" s="308"/>
      <c r="D43" s="113">
        <v>3.4404963338973493</v>
      </c>
      <c r="E43" s="115">
        <v>122</v>
      </c>
      <c r="F43" s="114">
        <v>89</v>
      </c>
      <c r="G43" s="114">
        <v>118</v>
      </c>
      <c r="H43" s="114">
        <v>89</v>
      </c>
      <c r="I43" s="140">
        <v>90</v>
      </c>
      <c r="J43" s="115">
        <v>32</v>
      </c>
      <c r="K43" s="116">
        <v>35.555555555555557</v>
      </c>
    </row>
    <row r="44" spans="1:11" ht="14.1" customHeight="1" x14ac:dyDescent="0.2">
      <c r="A44" s="306">
        <v>53</v>
      </c>
      <c r="B44" s="307" t="s">
        <v>265</v>
      </c>
      <c r="C44" s="308"/>
      <c r="D44" s="113">
        <v>2.4252679075014099</v>
      </c>
      <c r="E44" s="115">
        <v>86</v>
      </c>
      <c r="F44" s="114">
        <v>105</v>
      </c>
      <c r="G44" s="114">
        <v>116</v>
      </c>
      <c r="H44" s="114">
        <v>108</v>
      </c>
      <c r="I44" s="140">
        <v>105</v>
      </c>
      <c r="J44" s="115">
        <v>-19</v>
      </c>
      <c r="K44" s="116">
        <v>-18.095238095238095</v>
      </c>
    </row>
    <row r="45" spans="1:11" ht="14.1" customHeight="1" x14ac:dyDescent="0.2">
      <c r="A45" s="306" t="s">
        <v>266</v>
      </c>
      <c r="B45" s="307" t="s">
        <v>267</v>
      </c>
      <c r="C45" s="308"/>
      <c r="D45" s="113">
        <v>2.3970671178793008</v>
      </c>
      <c r="E45" s="115">
        <v>85</v>
      </c>
      <c r="F45" s="114">
        <v>104</v>
      </c>
      <c r="G45" s="114">
        <v>104</v>
      </c>
      <c r="H45" s="114">
        <v>107</v>
      </c>
      <c r="I45" s="140">
        <v>104</v>
      </c>
      <c r="J45" s="115">
        <v>-19</v>
      </c>
      <c r="K45" s="116">
        <v>-18.26923076923077</v>
      </c>
    </row>
    <row r="46" spans="1:11" ht="14.1" customHeight="1" x14ac:dyDescent="0.2">
      <c r="A46" s="306">
        <v>54</v>
      </c>
      <c r="B46" s="307" t="s">
        <v>268</v>
      </c>
      <c r="C46" s="308"/>
      <c r="D46" s="113">
        <v>4.6813310772701637</v>
      </c>
      <c r="E46" s="115">
        <v>166</v>
      </c>
      <c r="F46" s="114">
        <v>116</v>
      </c>
      <c r="G46" s="114">
        <v>140</v>
      </c>
      <c r="H46" s="114">
        <v>167</v>
      </c>
      <c r="I46" s="140">
        <v>152</v>
      </c>
      <c r="J46" s="115">
        <v>14</v>
      </c>
      <c r="K46" s="116">
        <v>9.2105263157894743</v>
      </c>
    </row>
    <row r="47" spans="1:11" ht="14.1" customHeight="1" x14ac:dyDescent="0.2">
      <c r="A47" s="306">
        <v>61</v>
      </c>
      <c r="B47" s="307" t="s">
        <v>269</v>
      </c>
      <c r="C47" s="308"/>
      <c r="D47" s="113">
        <v>2.8200789622109421</v>
      </c>
      <c r="E47" s="115">
        <v>100</v>
      </c>
      <c r="F47" s="114">
        <v>67</v>
      </c>
      <c r="G47" s="114">
        <v>76</v>
      </c>
      <c r="H47" s="114">
        <v>69</v>
      </c>
      <c r="I47" s="140">
        <v>71</v>
      </c>
      <c r="J47" s="115">
        <v>29</v>
      </c>
      <c r="K47" s="116">
        <v>40.845070422535208</v>
      </c>
    </row>
    <row r="48" spans="1:11" ht="14.1" customHeight="1" x14ac:dyDescent="0.2">
      <c r="A48" s="306">
        <v>62</v>
      </c>
      <c r="B48" s="307" t="s">
        <v>270</v>
      </c>
      <c r="C48" s="308"/>
      <c r="D48" s="113">
        <v>6.4015792442188379</v>
      </c>
      <c r="E48" s="115">
        <v>227</v>
      </c>
      <c r="F48" s="114">
        <v>165</v>
      </c>
      <c r="G48" s="114">
        <v>236</v>
      </c>
      <c r="H48" s="114">
        <v>193</v>
      </c>
      <c r="I48" s="140">
        <v>182</v>
      </c>
      <c r="J48" s="115">
        <v>45</v>
      </c>
      <c r="K48" s="116">
        <v>24.725274725274726</v>
      </c>
    </row>
    <row r="49" spans="1:11" ht="14.1" customHeight="1" x14ac:dyDescent="0.2">
      <c r="A49" s="306">
        <v>63</v>
      </c>
      <c r="B49" s="307" t="s">
        <v>271</v>
      </c>
      <c r="C49" s="308"/>
      <c r="D49" s="113">
        <v>4.117315284827975</v>
      </c>
      <c r="E49" s="115">
        <v>146</v>
      </c>
      <c r="F49" s="114">
        <v>90</v>
      </c>
      <c r="G49" s="114">
        <v>109</v>
      </c>
      <c r="H49" s="114">
        <v>49</v>
      </c>
      <c r="I49" s="140">
        <v>81</v>
      </c>
      <c r="J49" s="115">
        <v>65</v>
      </c>
      <c r="K49" s="116">
        <v>80.246913580246911</v>
      </c>
    </row>
    <row r="50" spans="1:11" ht="14.1" customHeight="1" x14ac:dyDescent="0.2">
      <c r="A50" s="306" t="s">
        <v>272</v>
      </c>
      <c r="B50" s="307" t="s">
        <v>273</v>
      </c>
      <c r="C50" s="308"/>
      <c r="D50" s="113">
        <v>0.59221658206429784</v>
      </c>
      <c r="E50" s="115">
        <v>21</v>
      </c>
      <c r="F50" s="114">
        <v>6</v>
      </c>
      <c r="G50" s="114">
        <v>9</v>
      </c>
      <c r="H50" s="114">
        <v>7</v>
      </c>
      <c r="I50" s="140">
        <v>14</v>
      </c>
      <c r="J50" s="115">
        <v>7</v>
      </c>
      <c r="K50" s="116">
        <v>50</v>
      </c>
    </row>
    <row r="51" spans="1:11" ht="14.1" customHeight="1" x14ac:dyDescent="0.2">
      <c r="A51" s="306" t="s">
        <v>274</v>
      </c>
      <c r="B51" s="307" t="s">
        <v>275</v>
      </c>
      <c r="C51" s="308"/>
      <c r="D51" s="113">
        <v>3.4122955442752398</v>
      </c>
      <c r="E51" s="115">
        <v>121</v>
      </c>
      <c r="F51" s="114">
        <v>71</v>
      </c>
      <c r="G51" s="114">
        <v>90</v>
      </c>
      <c r="H51" s="114">
        <v>34</v>
      </c>
      <c r="I51" s="140">
        <v>56</v>
      </c>
      <c r="J51" s="115">
        <v>65</v>
      </c>
      <c r="K51" s="116">
        <v>116.07142857142857</v>
      </c>
    </row>
    <row r="52" spans="1:11" ht="14.1" customHeight="1" x14ac:dyDescent="0.2">
      <c r="A52" s="306">
        <v>71</v>
      </c>
      <c r="B52" s="307" t="s">
        <v>276</v>
      </c>
      <c r="C52" s="308"/>
      <c r="D52" s="113">
        <v>9.9830795262267351</v>
      </c>
      <c r="E52" s="115">
        <v>354</v>
      </c>
      <c r="F52" s="114">
        <v>223</v>
      </c>
      <c r="G52" s="114">
        <v>281</v>
      </c>
      <c r="H52" s="114">
        <v>257</v>
      </c>
      <c r="I52" s="140">
        <v>287</v>
      </c>
      <c r="J52" s="115">
        <v>67</v>
      </c>
      <c r="K52" s="116">
        <v>23.344947735191639</v>
      </c>
    </row>
    <row r="53" spans="1:11" ht="14.1" customHeight="1" x14ac:dyDescent="0.2">
      <c r="A53" s="306" t="s">
        <v>277</v>
      </c>
      <c r="B53" s="307" t="s">
        <v>278</v>
      </c>
      <c r="C53" s="308"/>
      <c r="D53" s="113">
        <v>4.145516074450085</v>
      </c>
      <c r="E53" s="115">
        <v>147</v>
      </c>
      <c r="F53" s="114">
        <v>85</v>
      </c>
      <c r="G53" s="114">
        <v>122</v>
      </c>
      <c r="H53" s="114">
        <v>100</v>
      </c>
      <c r="I53" s="140">
        <v>118</v>
      </c>
      <c r="J53" s="115">
        <v>29</v>
      </c>
      <c r="K53" s="116">
        <v>24.576271186440678</v>
      </c>
    </row>
    <row r="54" spans="1:11" ht="14.1" customHeight="1" x14ac:dyDescent="0.2">
      <c r="A54" s="306" t="s">
        <v>279</v>
      </c>
      <c r="B54" s="307" t="s">
        <v>280</v>
      </c>
      <c r="C54" s="308"/>
      <c r="D54" s="113">
        <v>4.9069373942470387</v>
      </c>
      <c r="E54" s="115">
        <v>174</v>
      </c>
      <c r="F54" s="114">
        <v>115</v>
      </c>
      <c r="G54" s="114">
        <v>133</v>
      </c>
      <c r="H54" s="114">
        <v>128</v>
      </c>
      <c r="I54" s="140">
        <v>149</v>
      </c>
      <c r="J54" s="115">
        <v>25</v>
      </c>
      <c r="K54" s="116">
        <v>16.778523489932887</v>
      </c>
    </row>
    <row r="55" spans="1:11" ht="14.1" customHeight="1" x14ac:dyDescent="0.2">
      <c r="A55" s="306">
        <v>72</v>
      </c>
      <c r="B55" s="307" t="s">
        <v>281</v>
      </c>
      <c r="C55" s="308"/>
      <c r="D55" s="113">
        <v>2.3688663282571913</v>
      </c>
      <c r="E55" s="115">
        <v>84</v>
      </c>
      <c r="F55" s="114">
        <v>51</v>
      </c>
      <c r="G55" s="114">
        <v>68</v>
      </c>
      <c r="H55" s="114">
        <v>77</v>
      </c>
      <c r="I55" s="140">
        <v>92</v>
      </c>
      <c r="J55" s="115">
        <v>-8</v>
      </c>
      <c r="K55" s="116">
        <v>-8.695652173913043</v>
      </c>
    </row>
    <row r="56" spans="1:11" ht="14.1" customHeight="1" x14ac:dyDescent="0.2">
      <c r="A56" s="306" t="s">
        <v>282</v>
      </c>
      <c r="B56" s="307" t="s">
        <v>283</v>
      </c>
      <c r="C56" s="308"/>
      <c r="D56" s="113">
        <v>1.071630005640158</v>
      </c>
      <c r="E56" s="115">
        <v>38</v>
      </c>
      <c r="F56" s="114">
        <v>23</v>
      </c>
      <c r="G56" s="114">
        <v>18</v>
      </c>
      <c r="H56" s="114">
        <v>27</v>
      </c>
      <c r="I56" s="140">
        <v>44</v>
      </c>
      <c r="J56" s="115">
        <v>-6</v>
      </c>
      <c r="K56" s="116">
        <v>-13.636363636363637</v>
      </c>
    </row>
    <row r="57" spans="1:11" ht="14.1" customHeight="1" x14ac:dyDescent="0.2">
      <c r="A57" s="306" t="s">
        <v>284</v>
      </c>
      <c r="B57" s="307" t="s">
        <v>285</v>
      </c>
      <c r="C57" s="308"/>
      <c r="D57" s="113">
        <v>0.84602368866328259</v>
      </c>
      <c r="E57" s="115">
        <v>30</v>
      </c>
      <c r="F57" s="114">
        <v>19</v>
      </c>
      <c r="G57" s="114">
        <v>35</v>
      </c>
      <c r="H57" s="114">
        <v>33</v>
      </c>
      <c r="I57" s="140">
        <v>28</v>
      </c>
      <c r="J57" s="115">
        <v>2</v>
      </c>
      <c r="K57" s="116">
        <v>7.1428571428571432</v>
      </c>
    </row>
    <row r="58" spans="1:11" ht="14.1" customHeight="1" x14ac:dyDescent="0.2">
      <c r="A58" s="306">
        <v>73</v>
      </c>
      <c r="B58" s="307" t="s">
        <v>286</v>
      </c>
      <c r="C58" s="308"/>
      <c r="D58" s="113">
        <v>0.93062605752961081</v>
      </c>
      <c r="E58" s="115">
        <v>33</v>
      </c>
      <c r="F58" s="114">
        <v>34</v>
      </c>
      <c r="G58" s="114">
        <v>31</v>
      </c>
      <c r="H58" s="114">
        <v>22</v>
      </c>
      <c r="I58" s="140">
        <v>39</v>
      </c>
      <c r="J58" s="115">
        <v>-6</v>
      </c>
      <c r="K58" s="116">
        <v>-15.384615384615385</v>
      </c>
    </row>
    <row r="59" spans="1:11" ht="14.1" customHeight="1" x14ac:dyDescent="0.2">
      <c r="A59" s="306" t="s">
        <v>287</v>
      </c>
      <c r="B59" s="307" t="s">
        <v>288</v>
      </c>
      <c r="C59" s="308"/>
      <c r="D59" s="113">
        <v>0.56401579244218836</v>
      </c>
      <c r="E59" s="115">
        <v>20</v>
      </c>
      <c r="F59" s="114">
        <v>17</v>
      </c>
      <c r="G59" s="114">
        <v>24</v>
      </c>
      <c r="H59" s="114">
        <v>15</v>
      </c>
      <c r="I59" s="140">
        <v>27</v>
      </c>
      <c r="J59" s="115">
        <v>-7</v>
      </c>
      <c r="K59" s="116">
        <v>-25.925925925925927</v>
      </c>
    </row>
    <row r="60" spans="1:11" ht="14.1" customHeight="1" x14ac:dyDescent="0.2">
      <c r="A60" s="306">
        <v>81</v>
      </c>
      <c r="B60" s="307" t="s">
        <v>289</v>
      </c>
      <c r="C60" s="308"/>
      <c r="D60" s="113">
        <v>6.4015792442188379</v>
      </c>
      <c r="E60" s="115">
        <v>227</v>
      </c>
      <c r="F60" s="114">
        <v>255</v>
      </c>
      <c r="G60" s="114">
        <v>217</v>
      </c>
      <c r="H60" s="114">
        <v>201</v>
      </c>
      <c r="I60" s="140">
        <v>249</v>
      </c>
      <c r="J60" s="115">
        <v>-22</v>
      </c>
      <c r="K60" s="116">
        <v>-8.8353413654618471</v>
      </c>
    </row>
    <row r="61" spans="1:11" ht="14.1" customHeight="1" x14ac:dyDescent="0.2">
      <c r="A61" s="306" t="s">
        <v>290</v>
      </c>
      <c r="B61" s="307" t="s">
        <v>291</v>
      </c>
      <c r="C61" s="308"/>
      <c r="D61" s="113">
        <v>1.7484489565707839</v>
      </c>
      <c r="E61" s="115">
        <v>62</v>
      </c>
      <c r="F61" s="114">
        <v>79</v>
      </c>
      <c r="G61" s="114">
        <v>61</v>
      </c>
      <c r="H61" s="114">
        <v>53</v>
      </c>
      <c r="I61" s="140">
        <v>84</v>
      </c>
      <c r="J61" s="115">
        <v>-22</v>
      </c>
      <c r="K61" s="116">
        <v>-26.19047619047619</v>
      </c>
    </row>
    <row r="62" spans="1:11" ht="14.1" customHeight="1" x14ac:dyDescent="0.2">
      <c r="A62" s="306" t="s">
        <v>292</v>
      </c>
      <c r="B62" s="307" t="s">
        <v>293</v>
      </c>
      <c r="C62" s="308"/>
      <c r="D62" s="113">
        <v>2.6790750141003947</v>
      </c>
      <c r="E62" s="115">
        <v>95</v>
      </c>
      <c r="F62" s="114">
        <v>134</v>
      </c>
      <c r="G62" s="114">
        <v>105</v>
      </c>
      <c r="H62" s="114">
        <v>101</v>
      </c>
      <c r="I62" s="140">
        <v>82</v>
      </c>
      <c r="J62" s="115">
        <v>13</v>
      </c>
      <c r="K62" s="116">
        <v>15.853658536585366</v>
      </c>
    </row>
    <row r="63" spans="1:11" ht="14.1" customHeight="1" x14ac:dyDescent="0.2">
      <c r="A63" s="306"/>
      <c r="B63" s="307" t="s">
        <v>294</v>
      </c>
      <c r="C63" s="308"/>
      <c r="D63" s="113">
        <v>2.5944726452340667</v>
      </c>
      <c r="E63" s="115">
        <v>92</v>
      </c>
      <c r="F63" s="114">
        <v>130</v>
      </c>
      <c r="G63" s="114">
        <v>99</v>
      </c>
      <c r="H63" s="114">
        <v>99</v>
      </c>
      <c r="I63" s="140">
        <v>77</v>
      </c>
      <c r="J63" s="115">
        <v>15</v>
      </c>
      <c r="K63" s="116">
        <v>19.480519480519479</v>
      </c>
    </row>
    <row r="64" spans="1:11" ht="14.1" customHeight="1" x14ac:dyDescent="0.2">
      <c r="A64" s="306" t="s">
        <v>295</v>
      </c>
      <c r="B64" s="307" t="s">
        <v>296</v>
      </c>
      <c r="C64" s="308"/>
      <c r="D64" s="113">
        <v>0.90242526790750144</v>
      </c>
      <c r="E64" s="115">
        <v>32</v>
      </c>
      <c r="F64" s="114">
        <v>11</v>
      </c>
      <c r="G64" s="114">
        <v>27</v>
      </c>
      <c r="H64" s="114">
        <v>20</v>
      </c>
      <c r="I64" s="140">
        <v>33</v>
      </c>
      <c r="J64" s="115">
        <v>-1</v>
      </c>
      <c r="K64" s="116">
        <v>-3.0303030303030303</v>
      </c>
    </row>
    <row r="65" spans="1:11" ht="14.1" customHeight="1" x14ac:dyDescent="0.2">
      <c r="A65" s="306" t="s">
        <v>297</v>
      </c>
      <c r="B65" s="307" t="s">
        <v>298</v>
      </c>
      <c r="C65" s="308"/>
      <c r="D65" s="113">
        <v>0.33840947546531303</v>
      </c>
      <c r="E65" s="115">
        <v>12</v>
      </c>
      <c r="F65" s="114">
        <v>9</v>
      </c>
      <c r="G65" s="114">
        <v>12</v>
      </c>
      <c r="H65" s="114">
        <v>9</v>
      </c>
      <c r="I65" s="140">
        <v>21</v>
      </c>
      <c r="J65" s="115">
        <v>-9</v>
      </c>
      <c r="K65" s="116">
        <v>-42.857142857142854</v>
      </c>
    </row>
    <row r="66" spans="1:11" ht="14.1" customHeight="1" x14ac:dyDescent="0.2">
      <c r="A66" s="306">
        <v>82</v>
      </c>
      <c r="B66" s="307" t="s">
        <v>299</v>
      </c>
      <c r="C66" s="308"/>
      <c r="D66" s="113">
        <v>3.2148900169204739</v>
      </c>
      <c r="E66" s="115">
        <v>114</v>
      </c>
      <c r="F66" s="114">
        <v>96</v>
      </c>
      <c r="G66" s="114">
        <v>99</v>
      </c>
      <c r="H66" s="114">
        <v>87</v>
      </c>
      <c r="I66" s="140">
        <v>90</v>
      </c>
      <c r="J66" s="115">
        <v>24</v>
      </c>
      <c r="K66" s="116">
        <v>26.666666666666668</v>
      </c>
    </row>
    <row r="67" spans="1:11" ht="14.1" customHeight="1" x14ac:dyDescent="0.2">
      <c r="A67" s="306" t="s">
        <v>300</v>
      </c>
      <c r="B67" s="307" t="s">
        <v>301</v>
      </c>
      <c r="C67" s="308"/>
      <c r="D67" s="113">
        <v>1.9176536943034406</v>
      </c>
      <c r="E67" s="115">
        <v>68</v>
      </c>
      <c r="F67" s="114">
        <v>68</v>
      </c>
      <c r="G67" s="114">
        <v>64</v>
      </c>
      <c r="H67" s="114">
        <v>53</v>
      </c>
      <c r="I67" s="140">
        <v>60</v>
      </c>
      <c r="J67" s="115">
        <v>8</v>
      </c>
      <c r="K67" s="116">
        <v>13.333333333333334</v>
      </c>
    </row>
    <row r="68" spans="1:11" ht="14.1" customHeight="1" x14ac:dyDescent="0.2">
      <c r="A68" s="306" t="s">
        <v>302</v>
      </c>
      <c r="B68" s="307" t="s">
        <v>303</v>
      </c>
      <c r="C68" s="308"/>
      <c r="D68" s="113">
        <v>0.70501974055273553</v>
      </c>
      <c r="E68" s="115">
        <v>25</v>
      </c>
      <c r="F68" s="114">
        <v>18</v>
      </c>
      <c r="G68" s="114">
        <v>19</v>
      </c>
      <c r="H68" s="114">
        <v>23</v>
      </c>
      <c r="I68" s="140">
        <v>11</v>
      </c>
      <c r="J68" s="115">
        <v>14</v>
      </c>
      <c r="K68" s="116">
        <v>127.27272727272727</v>
      </c>
    </row>
    <row r="69" spans="1:11" ht="14.1" customHeight="1" x14ac:dyDescent="0.2">
      <c r="A69" s="306">
        <v>83</v>
      </c>
      <c r="B69" s="307" t="s">
        <v>304</v>
      </c>
      <c r="C69" s="308"/>
      <c r="D69" s="113">
        <v>3.6661026508742243</v>
      </c>
      <c r="E69" s="115">
        <v>130</v>
      </c>
      <c r="F69" s="114">
        <v>72</v>
      </c>
      <c r="G69" s="114">
        <v>242</v>
      </c>
      <c r="H69" s="114">
        <v>93</v>
      </c>
      <c r="I69" s="140">
        <v>132</v>
      </c>
      <c r="J69" s="115">
        <v>-2</v>
      </c>
      <c r="K69" s="116">
        <v>-1.5151515151515151</v>
      </c>
    </row>
    <row r="70" spans="1:11" ht="14.1" customHeight="1" x14ac:dyDescent="0.2">
      <c r="A70" s="306" t="s">
        <v>305</v>
      </c>
      <c r="B70" s="307" t="s">
        <v>306</v>
      </c>
      <c r="C70" s="308"/>
      <c r="D70" s="113">
        <v>3.017484489565708</v>
      </c>
      <c r="E70" s="115">
        <v>107</v>
      </c>
      <c r="F70" s="114">
        <v>54</v>
      </c>
      <c r="G70" s="114">
        <v>218</v>
      </c>
      <c r="H70" s="114">
        <v>71</v>
      </c>
      <c r="I70" s="140">
        <v>109</v>
      </c>
      <c r="J70" s="115">
        <v>-2</v>
      </c>
      <c r="K70" s="116">
        <v>-1.834862385321101</v>
      </c>
    </row>
    <row r="71" spans="1:11" ht="14.1" customHeight="1" x14ac:dyDescent="0.2">
      <c r="A71" s="306"/>
      <c r="B71" s="307" t="s">
        <v>307</v>
      </c>
      <c r="C71" s="308"/>
      <c r="D71" s="113">
        <v>1.6638465877044557</v>
      </c>
      <c r="E71" s="115">
        <v>59</v>
      </c>
      <c r="F71" s="114">
        <v>27</v>
      </c>
      <c r="G71" s="114">
        <v>137</v>
      </c>
      <c r="H71" s="114">
        <v>39</v>
      </c>
      <c r="I71" s="140">
        <v>54</v>
      </c>
      <c r="J71" s="115">
        <v>5</v>
      </c>
      <c r="K71" s="116">
        <v>9.2592592592592595</v>
      </c>
    </row>
    <row r="72" spans="1:11" ht="14.1" customHeight="1" x14ac:dyDescent="0.2">
      <c r="A72" s="306">
        <v>84</v>
      </c>
      <c r="B72" s="307" t="s">
        <v>308</v>
      </c>
      <c r="C72" s="308"/>
      <c r="D72" s="113">
        <v>1.5228426395939085</v>
      </c>
      <c r="E72" s="115">
        <v>54</v>
      </c>
      <c r="F72" s="114">
        <v>39</v>
      </c>
      <c r="G72" s="114">
        <v>56</v>
      </c>
      <c r="H72" s="114">
        <v>40</v>
      </c>
      <c r="I72" s="140">
        <v>48</v>
      </c>
      <c r="J72" s="115">
        <v>6</v>
      </c>
      <c r="K72" s="116">
        <v>12.5</v>
      </c>
    </row>
    <row r="73" spans="1:11" ht="14.1" customHeight="1" x14ac:dyDescent="0.2">
      <c r="A73" s="306" t="s">
        <v>309</v>
      </c>
      <c r="B73" s="307" t="s">
        <v>310</v>
      </c>
      <c r="C73" s="308"/>
      <c r="D73" s="113">
        <v>0.64861816130851668</v>
      </c>
      <c r="E73" s="115">
        <v>23</v>
      </c>
      <c r="F73" s="114">
        <v>18</v>
      </c>
      <c r="G73" s="114">
        <v>35</v>
      </c>
      <c r="H73" s="114">
        <v>18</v>
      </c>
      <c r="I73" s="140">
        <v>29</v>
      </c>
      <c r="J73" s="115">
        <v>-6</v>
      </c>
      <c r="K73" s="116">
        <v>-20.689655172413794</v>
      </c>
    </row>
    <row r="74" spans="1:11" ht="14.1" customHeight="1" x14ac:dyDescent="0.2">
      <c r="A74" s="306" t="s">
        <v>311</v>
      </c>
      <c r="B74" s="307" t="s">
        <v>312</v>
      </c>
      <c r="C74" s="308"/>
      <c r="D74" s="113">
        <v>0.14100394811054709</v>
      </c>
      <c r="E74" s="115">
        <v>5</v>
      </c>
      <c r="F74" s="114">
        <v>8</v>
      </c>
      <c r="G74" s="114">
        <v>10</v>
      </c>
      <c r="H74" s="114">
        <v>11</v>
      </c>
      <c r="I74" s="140">
        <v>5</v>
      </c>
      <c r="J74" s="115">
        <v>0</v>
      </c>
      <c r="K74" s="116">
        <v>0</v>
      </c>
    </row>
    <row r="75" spans="1:11" ht="14.1" customHeight="1" x14ac:dyDescent="0.2">
      <c r="A75" s="306" t="s">
        <v>313</v>
      </c>
      <c r="B75" s="307" t="s">
        <v>314</v>
      </c>
      <c r="C75" s="308"/>
      <c r="D75" s="113" t="s">
        <v>513</v>
      </c>
      <c r="E75" s="115" t="s">
        <v>513</v>
      </c>
      <c r="F75" s="114" t="s">
        <v>513</v>
      </c>
      <c r="G75" s="114">
        <v>0</v>
      </c>
      <c r="H75" s="114" t="s">
        <v>513</v>
      </c>
      <c r="I75" s="140" t="s">
        <v>513</v>
      </c>
      <c r="J75" s="115" t="s">
        <v>513</v>
      </c>
      <c r="K75" s="116" t="s">
        <v>513</v>
      </c>
    </row>
    <row r="76" spans="1:11" ht="14.1" customHeight="1" x14ac:dyDescent="0.2">
      <c r="A76" s="306">
        <v>91</v>
      </c>
      <c r="B76" s="307" t="s">
        <v>315</v>
      </c>
      <c r="C76" s="308"/>
      <c r="D76" s="113">
        <v>0.3102086858432036</v>
      </c>
      <c r="E76" s="115">
        <v>11</v>
      </c>
      <c r="F76" s="114" t="s">
        <v>513</v>
      </c>
      <c r="G76" s="114">
        <v>10</v>
      </c>
      <c r="H76" s="114">
        <v>3</v>
      </c>
      <c r="I76" s="140">
        <v>4</v>
      </c>
      <c r="J76" s="115">
        <v>7</v>
      </c>
      <c r="K76" s="116">
        <v>175</v>
      </c>
    </row>
    <row r="77" spans="1:11" ht="14.1" customHeight="1" x14ac:dyDescent="0.2">
      <c r="A77" s="306">
        <v>92</v>
      </c>
      <c r="B77" s="307" t="s">
        <v>316</v>
      </c>
      <c r="C77" s="308"/>
      <c r="D77" s="113">
        <v>0.81782289904117311</v>
      </c>
      <c r="E77" s="115">
        <v>29</v>
      </c>
      <c r="F77" s="114">
        <v>18</v>
      </c>
      <c r="G77" s="114">
        <v>35</v>
      </c>
      <c r="H77" s="114">
        <v>19</v>
      </c>
      <c r="I77" s="140">
        <v>15</v>
      </c>
      <c r="J77" s="115">
        <v>14</v>
      </c>
      <c r="K77" s="116">
        <v>93.333333333333329</v>
      </c>
    </row>
    <row r="78" spans="1:11" ht="14.1" customHeight="1" x14ac:dyDescent="0.2">
      <c r="A78" s="306">
        <v>93</v>
      </c>
      <c r="B78" s="307" t="s">
        <v>317</v>
      </c>
      <c r="C78" s="308"/>
      <c r="D78" s="113">
        <v>8.4602368866328256E-2</v>
      </c>
      <c r="E78" s="115">
        <v>3</v>
      </c>
      <c r="F78" s="114">
        <v>4</v>
      </c>
      <c r="G78" s="114" t="s">
        <v>513</v>
      </c>
      <c r="H78" s="114" t="s">
        <v>513</v>
      </c>
      <c r="I78" s="140" t="s">
        <v>513</v>
      </c>
      <c r="J78" s="115" t="s">
        <v>513</v>
      </c>
      <c r="K78" s="116" t="s">
        <v>513</v>
      </c>
    </row>
    <row r="79" spans="1:11" ht="14.1" customHeight="1" x14ac:dyDescent="0.2">
      <c r="A79" s="306">
        <v>94</v>
      </c>
      <c r="B79" s="307" t="s">
        <v>318</v>
      </c>
      <c r="C79" s="308"/>
      <c r="D79" s="113">
        <v>0.3102086858432036</v>
      </c>
      <c r="E79" s="115">
        <v>11</v>
      </c>
      <c r="F79" s="114">
        <v>13</v>
      </c>
      <c r="G79" s="114">
        <v>8</v>
      </c>
      <c r="H79" s="114">
        <v>9</v>
      </c>
      <c r="I79" s="140">
        <v>21</v>
      </c>
      <c r="J79" s="115">
        <v>-10</v>
      </c>
      <c r="K79" s="116">
        <v>-47.61904761904762</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0.7332205301748449</v>
      </c>
      <c r="E81" s="143">
        <v>26</v>
      </c>
      <c r="F81" s="144">
        <v>17</v>
      </c>
      <c r="G81" s="144">
        <v>19</v>
      </c>
      <c r="H81" s="144">
        <v>12</v>
      </c>
      <c r="I81" s="145">
        <v>25</v>
      </c>
      <c r="J81" s="143">
        <v>1</v>
      </c>
      <c r="K81" s="146">
        <v>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5" t="s">
        <v>371</v>
      </c>
      <c r="B84" s="655"/>
      <c r="C84" s="655"/>
      <c r="D84" s="655"/>
      <c r="E84" s="655"/>
      <c r="F84" s="655"/>
      <c r="G84" s="655"/>
      <c r="H84" s="655"/>
      <c r="I84" s="655"/>
      <c r="J84" s="655"/>
      <c r="K84" s="655"/>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6"/>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68" t="s">
        <v>372</v>
      </c>
      <c r="B3" s="569"/>
      <c r="C3" s="569"/>
      <c r="D3" s="569"/>
      <c r="E3" s="569"/>
      <c r="F3" s="569"/>
      <c r="G3" s="569"/>
      <c r="H3" s="569"/>
      <c r="I3" s="569"/>
      <c r="J3" s="569"/>
      <c r="K3" s="569"/>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2" t="s">
        <v>374</v>
      </c>
      <c r="B5" s="662"/>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0" t="s">
        <v>375</v>
      </c>
      <c r="B7" s="663" t="s">
        <v>376</v>
      </c>
      <c r="C7" s="663"/>
      <c r="D7" s="663"/>
      <c r="E7" s="663"/>
      <c r="F7" s="663"/>
      <c r="G7" s="663"/>
      <c r="H7" s="664"/>
      <c r="I7" s="663" t="s">
        <v>377</v>
      </c>
      <c r="J7" s="663"/>
      <c r="K7" s="664"/>
      <c r="L7" s="659" t="s">
        <v>378</v>
      </c>
      <c r="M7" s="660"/>
    </row>
    <row r="8" spans="1:13" ht="23.85" customHeight="1" x14ac:dyDescent="0.2">
      <c r="A8" s="581"/>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2"/>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39610</v>
      </c>
      <c r="C10" s="114">
        <v>23005</v>
      </c>
      <c r="D10" s="114">
        <v>16605</v>
      </c>
      <c r="E10" s="114">
        <v>32597</v>
      </c>
      <c r="F10" s="114">
        <v>6793</v>
      </c>
      <c r="G10" s="114">
        <v>4099</v>
      </c>
      <c r="H10" s="114">
        <v>11255</v>
      </c>
      <c r="I10" s="115">
        <v>11929</v>
      </c>
      <c r="J10" s="114">
        <v>8537</v>
      </c>
      <c r="K10" s="114">
        <v>3392</v>
      </c>
      <c r="L10" s="423">
        <v>2918</v>
      </c>
      <c r="M10" s="424">
        <v>3127</v>
      </c>
    </row>
    <row r="11" spans="1:13" ht="11.1" customHeight="1" x14ac:dyDescent="0.2">
      <c r="A11" s="422" t="s">
        <v>387</v>
      </c>
      <c r="B11" s="115">
        <v>39959</v>
      </c>
      <c r="C11" s="114">
        <v>23371</v>
      </c>
      <c r="D11" s="114">
        <v>16588</v>
      </c>
      <c r="E11" s="114">
        <v>32908</v>
      </c>
      <c r="F11" s="114">
        <v>6832</v>
      </c>
      <c r="G11" s="114">
        <v>4062</v>
      </c>
      <c r="H11" s="114">
        <v>11493</v>
      </c>
      <c r="I11" s="115">
        <v>11917</v>
      </c>
      <c r="J11" s="114">
        <v>8496</v>
      </c>
      <c r="K11" s="114">
        <v>3421</v>
      </c>
      <c r="L11" s="423">
        <v>3214</v>
      </c>
      <c r="M11" s="424">
        <v>2887</v>
      </c>
    </row>
    <row r="12" spans="1:13" ht="11.1" customHeight="1" x14ac:dyDescent="0.2">
      <c r="A12" s="422" t="s">
        <v>388</v>
      </c>
      <c r="B12" s="115">
        <v>40603</v>
      </c>
      <c r="C12" s="114">
        <v>23856</v>
      </c>
      <c r="D12" s="114">
        <v>16747</v>
      </c>
      <c r="E12" s="114">
        <v>33564</v>
      </c>
      <c r="F12" s="114">
        <v>6834</v>
      </c>
      <c r="G12" s="114">
        <v>4431</v>
      </c>
      <c r="H12" s="114">
        <v>11705</v>
      </c>
      <c r="I12" s="115">
        <v>11917</v>
      </c>
      <c r="J12" s="114">
        <v>8363</v>
      </c>
      <c r="K12" s="114">
        <v>3554</v>
      </c>
      <c r="L12" s="423">
        <v>3718</v>
      </c>
      <c r="M12" s="424">
        <v>3132</v>
      </c>
    </row>
    <row r="13" spans="1:13" s="110" customFormat="1" ht="11.1" customHeight="1" x14ac:dyDescent="0.2">
      <c r="A13" s="422" t="s">
        <v>389</v>
      </c>
      <c r="B13" s="115">
        <v>40524</v>
      </c>
      <c r="C13" s="114">
        <v>23677</v>
      </c>
      <c r="D13" s="114">
        <v>16847</v>
      </c>
      <c r="E13" s="114">
        <v>33343</v>
      </c>
      <c r="F13" s="114">
        <v>6982</v>
      </c>
      <c r="G13" s="114">
        <v>4338</v>
      </c>
      <c r="H13" s="114">
        <v>11825</v>
      </c>
      <c r="I13" s="115">
        <v>11973</v>
      </c>
      <c r="J13" s="114">
        <v>8424</v>
      </c>
      <c r="K13" s="114">
        <v>3549</v>
      </c>
      <c r="L13" s="423">
        <v>2452</v>
      </c>
      <c r="M13" s="424">
        <v>2647</v>
      </c>
    </row>
    <row r="14" spans="1:13" ht="15" customHeight="1" x14ac:dyDescent="0.2">
      <c r="A14" s="422" t="s">
        <v>390</v>
      </c>
      <c r="B14" s="115">
        <v>40564</v>
      </c>
      <c r="C14" s="114">
        <v>23780</v>
      </c>
      <c r="D14" s="114">
        <v>16784</v>
      </c>
      <c r="E14" s="114">
        <v>32473</v>
      </c>
      <c r="F14" s="114">
        <v>7947</v>
      </c>
      <c r="G14" s="114">
        <v>4238</v>
      </c>
      <c r="H14" s="114">
        <v>12005</v>
      </c>
      <c r="I14" s="115">
        <v>11878</v>
      </c>
      <c r="J14" s="114">
        <v>8386</v>
      </c>
      <c r="K14" s="114">
        <v>3492</v>
      </c>
      <c r="L14" s="423">
        <v>3163</v>
      </c>
      <c r="M14" s="424">
        <v>3108</v>
      </c>
    </row>
    <row r="15" spans="1:13" ht="11.1" customHeight="1" x14ac:dyDescent="0.2">
      <c r="A15" s="422" t="s">
        <v>387</v>
      </c>
      <c r="B15" s="115">
        <v>41033</v>
      </c>
      <c r="C15" s="114">
        <v>24205</v>
      </c>
      <c r="D15" s="114">
        <v>16828</v>
      </c>
      <c r="E15" s="114">
        <v>32721</v>
      </c>
      <c r="F15" s="114">
        <v>8176</v>
      </c>
      <c r="G15" s="114">
        <v>4171</v>
      </c>
      <c r="H15" s="114">
        <v>12289</v>
      </c>
      <c r="I15" s="115">
        <v>11934</v>
      </c>
      <c r="J15" s="114">
        <v>8383</v>
      </c>
      <c r="K15" s="114">
        <v>3551</v>
      </c>
      <c r="L15" s="423">
        <v>3031</v>
      </c>
      <c r="M15" s="424">
        <v>2572</v>
      </c>
    </row>
    <row r="16" spans="1:13" ht="11.1" customHeight="1" x14ac:dyDescent="0.2">
      <c r="A16" s="422" t="s">
        <v>388</v>
      </c>
      <c r="B16" s="115">
        <v>41632</v>
      </c>
      <c r="C16" s="114">
        <v>24580</v>
      </c>
      <c r="D16" s="114">
        <v>17052</v>
      </c>
      <c r="E16" s="114">
        <v>33386</v>
      </c>
      <c r="F16" s="114">
        <v>8227</v>
      </c>
      <c r="G16" s="114">
        <v>4531</v>
      </c>
      <c r="H16" s="114">
        <v>12453</v>
      </c>
      <c r="I16" s="115">
        <v>11901</v>
      </c>
      <c r="J16" s="114">
        <v>8180</v>
      </c>
      <c r="K16" s="114">
        <v>3721</v>
      </c>
      <c r="L16" s="423">
        <v>3931</v>
      </c>
      <c r="M16" s="424">
        <v>3422</v>
      </c>
    </row>
    <row r="17" spans="1:13" s="110" customFormat="1" ht="11.1" customHeight="1" x14ac:dyDescent="0.2">
      <c r="A17" s="422" t="s">
        <v>389</v>
      </c>
      <c r="B17" s="115">
        <v>41807</v>
      </c>
      <c r="C17" s="114">
        <v>24552</v>
      </c>
      <c r="D17" s="114">
        <v>17255</v>
      </c>
      <c r="E17" s="114">
        <v>33485</v>
      </c>
      <c r="F17" s="114">
        <v>8297</v>
      </c>
      <c r="G17" s="114">
        <v>4450</v>
      </c>
      <c r="H17" s="114">
        <v>12646</v>
      </c>
      <c r="I17" s="115">
        <v>11988</v>
      </c>
      <c r="J17" s="114">
        <v>8284</v>
      </c>
      <c r="K17" s="114">
        <v>3704</v>
      </c>
      <c r="L17" s="423">
        <v>2515</v>
      </c>
      <c r="M17" s="424">
        <v>2775</v>
      </c>
    </row>
    <row r="18" spans="1:13" ht="15" customHeight="1" x14ac:dyDescent="0.2">
      <c r="A18" s="422" t="s">
        <v>391</v>
      </c>
      <c r="B18" s="115">
        <v>41942</v>
      </c>
      <c r="C18" s="114">
        <v>24637</v>
      </c>
      <c r="D18" s="114">
        <v>17305</v>
      </c>
      <c r="E18" s="114">
        <v>33431</v>
      </c>
      <c r="F18" s="114">
        <v>8468</v>
      </c>
      <c r="G18" s="114">
        <v>4303</v>
      </c>
      <c r="H18" s="114">
        <v>12791</v>
      </c>
      <c r="I18" s="115">
        <v>11826</v>
      </c>
      <c r="J18" s="114">
        <v>8183</v>
      </c>
      <c r="K18" s="114">
        <v>3643</v>
      </c>
      <c r="L18" s="423">
        <v>3154</v>
      </c>
      <c r="M18" s="424">
        <v>3044</v>
      </c>
    </row>
    <row r="19" spans="1:13" ht="11.1" customHeight="1" x14ac:dyDescent="0.2">
      <c r="A19" s="422" t="s">
        <v>387</v>
      </c>
      <c r="B19" s="115">
        <v>42091</v>
      </c>
      <c r="C19" s="114">
        <v>24742</v>
      </c>
      <c r="D19" s="114">
        <v>17349</v>
      </c>
      <c r="E19" s="114">
        <v>33450</v>
      </c>
      <c r="F19" s="114">
        <v>8586</v>
      </c>
      <c r="G19" s="114">
        <v>4165</v>
      </c>
      <c r="H19" s="114">
        <v>13014</v>
      </c>
      <c r="I19" s="115">
        <v>11784</v>
      </c>
      <c r="J19" s="114">
        <v>8164</v>
      </c>
      <c r="K19" s="114">
        <v>3620</v>
      </c>
      <c r="L19" s="423">
        <v>2642</v>
      </c>
      <c r="M19" s="424">
        <v>2520</v>
      </c>
    </row>
    <row r="20" spans="1:13" ht="11.1" customHeight="1" x14ac:dyDescent="0.2">
      <c r="A20" s="422" t="s">
        <v>388</v>
      </c>
      <c r="B20" s="115">
        <v>42580</v>
      </c>
      <c r="C20" s="114">
        <v>25032</v>
      </c>
      <c r="D20" s="114">
        <v>17548</v>
      </c>
      <c r="E20" s="114">
        <v>33882</v>
      </c>
      <c r="F20" s="114">
        <v>8662</v>
      </c>
      <c r="G20" s="114">
        <v>4574</v>
      </c>
      <c r="H20" s="114">
        <v>13153</v>
      </c>
      <c r="I20" s="115">
        <v>11747</v>
      </c>
      <c r="J20" s="114">
        <v>8040</v>
      </c>
      <c r="K20" s="114">
        <v>3707</v>
      </c>
      <c r="L20" s="423">
        <v>3506</v>
      </c>
      <c r="M20" s="424">
        <v>3183</v>
      </c>
    </row>
    <row r="21" spans="1:13" s="110" customFormat="1" ht="11.1" customHeight="1" x14ac:dyDescent="0.2">
      <c r="A21" s="422" t="s">
        <v>389</v>
      </c>
      <c r="B21" s="115">
        <v>42291</v>
      </c>
      <c r="C21" s="114">
        <v>24758</v>
      </c>
      <c r="D21" s="114">
        <v>17533</v>
      </c>
      <c r="E21" s="114">
        <v>33671</v>
      </c>
      <c r="F21" s="114">
        <v>8604</v>
      </c>
      <c r="G21" s="114">
        <v>4413</v>
      </c>
      <c r="H21" s="114">
        <v>13195</v>
      </c>
      <c r="I21" s="115">
        <v>11781</v>
      </c>
      <c r="J21" s="114">
        <v>8048</v>
      </c>
      <c r="K21" s="114">
        <v>3733</v>
      </c>
      <c r="L21" s="423">
        <v>2069</v>
      </c>
      <c r="M21" s="424">
        <v>2504</v>
      </c>
    </row>
    <row r="22" spans="1:13" ht="15" customHeight="1" x14ac:dyDescent="0.2">
      <c r="A22" s="422" t="s">
        <v>392</v>
      </c>
      <c r="B22" s="115">
        <v>42081</v>
      </c>
      <c r="C22" s="114">
        <v>24604</v>
      </c>
      <c r="D22" s="114">
        <v>17477</v>
      </c>
      <c r="E22" s="114">
        <v>33445</v>
      </c>
      <c r="F22" s="114">
        <v>8585</v>
      </c>
      <c r="G22" s="114">
        <v>4221</v>
      </c>
      <c r="H22" s="114">
        <v>13338</v>
      </c>
      <c r="I22" s="115">
        <v>11436</v>
      </c>
      <c r="J22" s="114">
        <v>7807</v>
      </c>
      <c r="K22" s="114">
        <v>3629</v>
      </c>
      <c r="L22" s="423">
        <v>2917</v>
      </c>
      <c r="M22" s="424">
        <v>3119</v>
      </c>
    </row>
    <row r="23" spans="1:13" ht="11.1" customHeight="1" x14ac:dyDescent="0.2">
      <c r="A23" s="422" t="s">
        <v>387</v>
      </c>
      <c r="B23" s="115">
        <v>42012</v>
      </c>
      <c r="C23" s="114">
        <v>24555</v>
      </c>
      <c r="D23" s="114">
        <v>17457</v>
      </c>
      <c r="E23" s="114">
        <v>33260</v>
      </c>
      <c r="F23" s="114">
        <v>8677</v>
      </c>
      <c r="G23" s="114">
        <v>4076</v>
      </c>
      <c r="H23" s="114">
        <v>13495</v>
      </c>
      <c r="I23" s="115">
        <v>11542</v>
      </c>
      <c r="J23" s="114">
        <v>7905</v>
      </c>
      <c r="K23" s="114">
        <v>3637</v>
      </c>
      <c r="L23" s="423">
        <v>2570</v>
      </c>
      <c r="M23" s="424">
        <v>2672</v>
      </c>
    </row>
    <row r="24" spans="1:13" ht="11.1" customHeight="1" x14ac:dyDescent="0.2">
      <c r="A24" s="422" t="s">
        <v>388</v>
      </c>
      <c r="B24" s="115">
        <v>42716</v>
      </c>
      <c r="C24" s="114">
        <v>24964</v>
      </c>
      <c r="D24" s="114">
        <v>17752</v>
      </c>
      <c r="E24" s="114">
        <v>33405</v>
      </c>
      <c r="F24" s="114">
        <v>8784</v>
      </c>
      <c r="G24" s="114">
        <v>4507</v>
      </c>
      <c r="H24" s="114">
        <v>13726</v>
      </c>
      <c r="I24" s="115">
        <v>11591</v>
      </c>
      <c r="J24" s="114">
        <v>7825</v>
      </c>
      <c r="K24" s="114">
        <v>3766</v>
      </c>
      <c r="L24" s="423">
        <v>3916</v>
      </c>
      <c r="M24" s="424">
        <v>3298</v>
      </c>
    </row>
    <row r="25" spans="1:13" s="110" customFormat="1" ht="11.1" customHeight="1" x14ac:dyDescent="0.2">
      <c r="A25" s="422" t="s">
        <v>389</v>
      </c>
      <c r="B25" s="115">
        <v>42365</v>
      </c>
      <c r="C25" s="114">
        <v>24680</v>
      </c>
      <c r="D25" s="114">
        <v>17685</v>
      </c>
      <c r="E25" s="114">
        <v>32997</v>
      </c>
      <c r="F25" s="114">
        <v>8835</v>
      </c>
      <c r="G25" s="114">
        <v>4366</v>
      </c>
      <c r="H25" s="114">
        <v>13794</v>
      </c>
      <c r="I25" s="115">
        <v>11585</v>
      </c>
      <c r="J25" s="114">
        <v>7848</v>
      </c>
      <c r="K25" s="114">
        <v>3737</v>
      </c>
      <c r="L25" s="423">
        <v>2200</v>
      </c>
      <c r="M25" s="424">
        <v>2506</v>
      </c>
    </row>
    <row r="26" spans="1:13" ht="15" customHeight="1" x14ac:dyDescent="0.2">
      <c r="A26" s="422" t="s">
        <v>393</v>
      </c>
      <c r="B26" s="115">
        <v>42432</v>
      </c>
      <c r="C26" s="114">
        <v>24739</v>
      </c>
      <c r="D26" s="114">
        <v>17693</v>
      </c>
      <c r="E26" s="114">
        <v>32944</v>
      </c>
      <c r="F26" s="114">
        <v>8958</v>
      </c>
      <c r="G26" s="114">
        <v>4227</v>
      </c>
      <c r="H26" s="114">
        <v>13989</v>
      </c>
      <c r="I26" s="115">
        <v>11498</v>
      </c>
      <c r="J26" s="114">
        <v>7773</v>
      </c>
      <c r="K26" s="114">
        <v>3725</v>
      </c>
      <c r="L26" s="423">
        <v>2897</v>
      </c>
      <c r="M26" s="424">
        <v>2870</v>
      </c>
    </row>
    <row r="27" spans="1:13" ht="11.1" customHeight="1" x14ac:dyDescent="0.2">
      <c r="A27" s="422" t="s">
        <v>387</v>
      </c>
      <c r="B27" s="115">
        <v>42796</v>
      </c>
      <c r="C27" s="114">
        <v>25045</v>
      </c>
      <c r="D27" s="114">
        <v>17751</v>
      </c>
      <c r="E27" s="114">
        <v>33225</v>
      </c>
      <c r="F27" s="114">
        <v>9054</v>
      </c>
      <c r="G27" s="114">
        <v>4138</v>
      </c>
      <c r="H27" s="114">
        <v>14159</v>
      </c>
      <c r="I27" s="115">
        <v>11621</v>
      </c>
      <c r="J27" s="114">
        <v>7816</v>
      </c>
      <c r="K27" s="114">
        <v>3805</v>
      </c>
      <c r="L27" s="423">
        <v>3065</v>
      </c>
      <c r="M27" s="424">
        <v>2735</v>
      </c>
    </row>
    <row r="28" spans="1:13" ht="11.1" customHeight="1" x14ac:dyDescent="0.2">
      <c r="A28" s="422" t="s">
        <v>388</v>
      </c>
      <c r="B28" s="115">
        <v>43374</v>
      </c>
      <c r="C28" s="114">
        <v>25347</v>
      </c>
      <c r="D28" s="114">
        <v>18027</v>
      </c>
      <c r="E28" s="114">
        <v>34076</v>
      </c>
      <c r="F28" s="114">
        <v>9217</v>
      </c>
      <c r="G28" s="114">
        <v>4482</v>
      </c>
      <c r="H28" s="114">
        <v>14362</v>
      </c>
      <c r="I28" s="115">
        <v>11837</v>
      </c>
      <c r="J28" s="114">
        <v>7898</v>
      </c>
      <c r="K28" s="114">
        <v>3939</v>
      </c>
      <c r="L28" s="423">
        <v>3678</v>
      </c>
      <c r="M28" s="424">
        <v>3193</v>
      </c>
    </row>
    <row r="29" spans="1:13" s="110" customFormat="1" ht="11.1" customHeight="1" x14ac:dyDescent="0.2">
      <c r="A29" s="422" t="s">
        <v>389</v>
      </c>
      <c r="B29" s="115">
        <v>43103</v>
      </c>
      <c r="C29" s="114">
        <v>25066</v>
      </c>
      <c r="D29" s="114">
        <v>18037</v>
      </c>
      <c r="E29" s="114">
        <v>33733</v>
      </c>
      <c r="F29" s="114">
        <v>9360</v>
      </c>
      <c r="G29" s="114">
        <v>4317</v>
      </c>
      <c r="H29" s="114">
        <v>14433</v>
      </c>
      <c r="I29" s="115">
        <v>11836</v>
      </c>
      <c r="J29" s="114">
        <v>7963</v>
      </c>
      <c r="K29" s="114">
        <v>3873</v>
      </c>
      <c r="L29" s="423">
        <v>2361</v>
      </c>
      <c r="M29" s="424">
        <v>2615</v>
      </c>
    </row>
    <row r="30" spans="1:13" ht="15" customHeight="1" x14ac:dyDescent="0.2">
      <c r="A30" s="422" t="s">
        <v>394</v>
      </c>
      <c r="B30" s="115">
        <v>43106</v>
      </c>
      <c r="C30" s="114">
        <v>25060</v>
      </c>
      <c r="D30" s="114">
        <v>18046</v>
      </c>
      <c r="E30" s="114">
        <v>33592</v>
      </c>
      <c r="F30" s="114">
        <v>9507</v>
      </c>
      <c r="G30" s="114">
        <v>4135</v>
      </c>
      <c r="H30" s="114">
        <v>14587</v>
      </c>
      <c r="I30" s="115">
        <v>11649</v>
      </c>
      <c r="J30" s="114">
        <v>7806</v>
      </c>
      <c r="K30" s="114">
        <v>3843</v>
      </c>
      <c r="L30" s="423">
        <v>3518</v>
      </c>
      <c r="M30" s="424">
        <v>3698</v>
      </c>
    </row>
    <row r="31" spans="1:13" ht="11.1" customHeight="1" x14ac:dyDescent="0.2">
      <c r="A31" s="422" t="s">
        <v>387</v>
      </c>
      <c r="B31" s="115">
        <v>43192</v>
      </c>
      <c r="C31" s="114">
        <v>25028</v>
      </c>
      <c r="D31" s="114">
        <v>18164</v>
      </c>
      <c r="E31" s="114">
        <v>33416</v>
      </c>
      <c r="F31" s="114">
        <v>9770</v>
      </c>
      <c r="G31" s="114">
        <v>3995</v>
      </c>
      <c r="H31" s="114">
        <v>14773</v>
      </c>
      <c r="I31" s="115">
        <v>11756</v>
      </c>
      <c r="J31" s="114">
        <v>7856</v>
      </c>
      <c r="K31" s="114">
        <v>3900</v>
      </c>
      <c r="L31" s="423">
        <v>2912</v>
      </c>
      <c r="M31" s="424">
        <v>2760</v>
      </c>
    </row>
    <row r="32" spans="1:13" ht="11.1" customHeight="1" x14ac:dyDescent="0.2">
      <c r="A32" s="422" t="s">
        <v>388</v>
      </c>
      <c r="B32" s="115">
        <v>43710</v>
      </c>
      <c r="C32" s="114">
        <v>25380</v>
      </c>
      <c r="D32" s="114">
        <v>18330</v>
      </c>
      <c r="E32" s="114">
        <v>33825</v>
      </c>
      <c r="F32" s="114">
        <v>9885</v>
      </c>
      <c r="G32" s="114">
        <v>4445</v>
      </c>
      <c r="H32" s="114">
        <v>14901</v>
      </c>
      <c r="I32" s="115">
        <v>11728</v>
      </c>
      <c r="J32" s="114">
        <v>7729</v>
      </c>
      <c r="K32" s="114">
        <v>3999</v>
      </c>
      <c r="L32" s="423">
        <v>3649</v>
      </c>
      <c r="M32" s="424">
        <v>3014</v>
      </c>
    </row>
    <row r="33" spans="1:13" s="110" customFormat="1" ht="11.1" customHeight="1" x14ac:dyDescent="0.2">
      <c r="A33" s="422" t="s">
        <v>389</v>
      </c>
      <c r="B33" s="115">
        <v>43348</v>
      </c>
      <c r="C33" s="114">
        <v>25112</v>
      </c>
      <c r="D33" s="114">
        <v>18236</v>
      </c>
      <c r="E33" s="114">
        <v>33434</v>
      </c>
      <c r="F33" s="114">
        <v>9914</v>
      </c>
      <c r="G33" s="114">
        <v>4255</v>
      </c>
      <c r="H33" s="114">
        <v>14973</v>
      </c>
      <c r="I33" s="115">
        <v>11799</v>
      </c>
      <c r="J33" s="114">
        <v>7797</v>
      </c>
      <c r="K33" s="114">
        <v>4002</v>
      </c>
      <c r="L33" s="423">
        <v>2651</v>
      </c>
      <c r="M33" s="424">
        <v>3066</v>
      </c>
    </row>
    <row r="34" spans="1:13" ht="15" customHeight="1" x14ac:dyDescent="0.2">
      <c r="A34" s="422" t="s">
        <v>395</v>
      </c>
      <c r="B34" s="115">
        <v>43471</v>
      </c>
      <c r="C34" s="114">
        <v>25206</v>
      </c>
      <c r="D34" s="114">
        <v>18265</v>
      </c>
      <c r="E34" s="114">
        <v>33414</v>
      </c>
      <c r="F34" s="114">
        <v>10057</v>
      </c>
      <c r="G34" s="114">
        <v>4146</v>
      </c>
      <c r="H34" s="114">
        <v>15198</v>
      </c>
      <c r="I34" s="115">
        <v>11701</v>
      </c>
      <c r="J34" s="114">
        <v>7755</v>
      </c>
      <c r="K34" s="114">
        <v>3946</v>
      </c>
      <c r="L34" s="423">
        <v>3173</v>
      </c>
      <c r="M34" s="424">
        <v>3041</v>
      </c>
    </row>
    <row r="35" spans="1:13" ht="11.1" customHeight="1" x14ac:dyDescent="0.2">
      <c r="A35" s="422" t="s">
        <v>387</v>
      </c>
      <c r="B35" s="115">
        <v>43541</v>
      </c>
      <c r="C35" s="114">
        <v>25265</v>
      </c>
      <c r="D35" s="114">
        <v>18276</v>
      </c>
      <c r="E35" s="114">
        <v>33383</v>
      </c>
      <c r="F35" s="114">
        <v>10158</v>
      </c>
      <c r="G35" s="114">
        <v>3977</v>
      </c>
      <c r="H35" s="114">
        <v>15387</v>
      </c>
      <c r="I35" s="115">
        <v>11665</v>
      </c>
      <c r="J35" s="114">
        <v>7681</v>
      </c>
      <c r="K35" s="114">
        <v>3984</v>
      </c>
      <c r="L35" s="423">
        <v>2783</v>
      </c>
      <c r="M35" s="424">
        <v>2727</v>
      </c>
    </row>
    <row r="36" spans="1:13" ht="11.1" customHeight="1" x14ac:dyDescent="0.2">
      <c r="A36" s="422" t="s">
        <v>388</v>
      </c>
      <c r="B36" s="115">
        <v>44003</v>
      </c>
      <c r="C36" s="114">
        <v>25533</v>
      </c>
      <c r="D36" s="114">
        <v>18470</v>
      </c>
      <c r="E36" s="114">
        <v>33732</v>
      </c>
      <c r="F36" s="114">
        <v>10271</v>
      </c>
      <c r="G36" s="114">
        <v>4298</v>
      </c>
      <c r="H36" s="114">
        <v>15526</v>
      </c>
      <c r="I36" s="115">
        <v>11741</v>
      </c>
      <c r="J36" s="114">
        <v>7580</v>
      </c>
      <c r="K36" s="114">
        <v>4161</v>
      </c>
      <c r="L36" s="423">
        <v>3888</v>
      </c>
      <c r="M36" s="424">
        <v>3550</v>
      </c>
    </row>
    <row r="37" spans="1:13" s="110" customFormat="1" ht="11.1" customHeight="1" x14ac:dyDescent="0.2">
      <c r="A37" s="422" t="s">
        <v>389</v>
      </c>
      <c r="B37" s="115">
        <v>43942</v>
      </c>
      <c r="C37" s="114">
        <v>25448</v>
      </c>
      <c r="D37" s="114">
        <v>18494</v>
      </c>
      <c r="E37" s="114">
        <v>33574</v>
      </c>
      <c r="F37" s="114">
        <v>10368</v>
      </c>
      <c r="G37" s="114">
        <v>4192</v>
      </c>
      <c r="H37" s="114">
        <v>15647</v>
      </c>
      <c r="I37" s="115">
        <v>11687</v>
      </c>
      <c r="J37" s="114">
        <v>7526</v>
      </c>
      <c r="K37" s="114">
        <v>4161</v>
      </c>
      <c r="L37" s="423">
        <v>2604</v>
      </c>
      <c r="M37" s="424">
        <v>2742</v>
      </c>
    </row>
    <row r="38" spans="1:13" ht="15" customHeight="1" x14ac:dyDescent="0.2">
      <c r="A38" s="425" t="s">
        <v>396</v>
      </c>
      <c r="B38" s="115">
        <v>44055</v>
      </c>
      <c r="C38" s="114">
        <v>25533</v>
      </c>
      <c r="D38" s="114">
        <v>18522</v>
      </c>
      <c r="E38" s="114">
        <v>33573</v>
      </c>
      <c r="F38" s="114">
        <v>10482</v>
      </c>
      <c r="G38" s="114">
        <v>4053</v>
      </c>
      <c r="H38" s="114">
        <v>15793</v>
      </c>
      <c r="I38" s="115">
        <v>11568</v>
      </c>
      <c r="J38" s="114">
        <v>7431</v>
      </c>
      <c r="K38" s="114">
        <v>4137</v>
      </c>
      <c r="L38" s="423">
        <v>3443</v>
      </c>
      <c r="M38" s="424">
        <v>3289</v>
      </c>
    </row>
    <row r="39" spans="1:13" ht="11.1" customHeight="1" x14ac:dyDescent="0.2">
      <c r="A39" s="422" t="s">
        <v>387</v>
      </c>
      <c r="B39" s="115">
        <v>44897</v>
      </c>
      <c r="C39" s="114">
        <v>26285</v>
      </c>
      <c r="D39" s="114">
        <v>18612</v>
      </c>
      <c r="E39" s="114">
        <v>34317</v>
      </c>
      <c r="F39" s="114">
        <v>10580</v>
      </c>
      <c r="G39" s="114">
        <v>4009</v>
      </c>
      <c r="H39" s="114">
        <v>16241</v>
      </c>
      <c r="I39" s="115">
        <v>11664</v>
      </c>
      <c r="J39" s="114">
        <v>7450</v>
      </c>
      <c r="K39" s="114">
        <v>4214</v>
      </c>
      <c r="L39" s="423">
        <v>3089</v>
      </c>
      <c r="M39" s="424">
        <v>2811</v>
      </c>
    </row>
    <row r="40" spans="1:13" ht="11.1" customHeight="1" x14ac:dyDescent="0.2">
      <c r="A40" s="425" t="s">
        <v>388</v>
      </c>
      <c r="B40" s="115">
        <v>45204</v>
      </c>
      <c r="C40" s="114">
        <v>26357</v>
      </c>
      <c r="D40" s="114">
        <v>18847</v>
      </c>
      <c r="E40" s="114">
        <v>34554</v>
      </c>
      <c r="F40" s="114">
        <v>10650</v>
      </c>
      <c r="G40" s="114">
        <v>4422</v>
      </c>
      <c r="H40" s="114">
        <v>16155</v>
      </c>
      <c r="I40" s="115">
        <v>11670</v>
      </c>
      <c r="J40" s="114">
        <v>7393</v>
      </c>
      <c r="K40" s="114">
        <v>4277</v>
      </c>
      <c r="L40" s="423">
        <v>4277</v>
      </c>
      <c r="M40" s="424">
        <v>3667</v>
      </c>
    </row>
    <row r="41" spans="1:13" s="110" customFormat="1" ht="11.1" customHeight="1" x14ac:dyDescent="0.2">
      <c r="A41" s="422" t="s">
        <v>389</v>
      </c>
      <c r="B41" s="115">
        <v>45064</v>
      </c>
      <c r="C41" s="114">
        <v>26193</v>
      </c>
      <c r="D41" s="114">
        <v>18871</v>
      </c>
      <c r="E41" s="114">
        <v>34373</v>
      </c>
      <c r="F41" s="114">
        <v>10691</v>
      </c>
      <c r="G41" s="114">
        <v>4301</v>
      </c>
      <c r="H41" s="114">
        <v>16264</v>
      </c>
      <c r="I41" s="115">
        <v>11584</v>
      </c>
      <c r="J41" s="114">
        <v>7326</v>
      </c>
      <c r="K41" s="114">
        <v>4258</v>
      </c>
      <c r="L41" s="423">
        <v>2662</v>
      </c>
      <c r="M41" s="424">
        <v>2812</v>
      </c>
    </row>
    <row r="42" spans="1:13" ht="15" customHeight="1" x14ac:dyDescent="0.2">
      <c r="A42" s="422" t="s">
        <v>397</v>
      </c>
      <c r="B42" s="115">
        <v>45190</v>
      </c>
      <c r="C42" s="114">
        <v>26275</v>
      </c>
      <c r="D42" s="114">
        <v>18915</v>
      </c>
      <c r="E42" s="114">
        <v>34372</v>
      </c>
      <c r="F42" s="114">
        <v>10818</v>
      </c>
      <c r="G42" s="114">
        <v>4159</v>
      </c>
      <c r="H42" s="114">
        <v>16394</v>
      </c>
      <c r="I42" s="115">
        <v>11496</v>
      </c>
      <c r="J42" s="114">
        <v>7260</v>
      </c>
      <c r="K42" s="114">
        <v>4236</v>
      </c>
      <c r="L42" s="423">
        <v>3778</v>
      </c>
      <c r="M42" s="424">
        <v>3671</v>
      </c>
    </row>
    <row r="43" spans="1:13" ht="11.1" customHeight="1" x14ac:dyDescent="0.2">
      <c r="A43" s="422" t="s">
        <v>387</v>
      </c>
      <c r="B43" s="115">
        <v>45223</v>
      </c>
      <c r="C43" s="114">
        <v>26349</v>
      </c>
      <c r="D43" s="114">
        <v>18874</v>
      </c>
      <c r="E43" s="114">
        <v>34284</v>
      </c>
      <c r="F43" s="114">
        <v>10939</v>
      </c>
      <c r="G43" s="114">
        <v>4079</v>
      </c>
      <c r="H43" s="114">
        <v>16550</v>
      </c>
      <c r="I43" s="115">
        <v>11609</v>
      </c>
      <c r="J43" s="114">
        <v>7332</v>
      </c>
      <c r="K43" s="114">
        <v>4277</v>
      </c>
      <c r="L43" s="423">
        <v>3259</v>
      </c>
      <c r="M43" s="424">
        <v>3128</v>
      </c>
    </row>
    <row r="44" spans="1:13" ht="11.1" customHeight="1" x14ac:dyDescent="0.2">
      <c r="A44" s="422" t="s">
        <v>388</v>
      </c>
      <c r="B44" s="115">
        <v>46141</v>
      </c>
      <c r="C44" s="114">
        <v>26907</v>
      </c>
      <c r="D44" s="114">
        <v>19234</v>
      </c>
      <c r="E44" s="114">
        <v>35005</v>
      </c>
      <c r="F44" s="114">
        <v>11136</v>
      </c>
      <c r="G44" s="114">
        <v>4501</v>
      </c>
      <c r="H44" s="114">
        <v>16718</v>
      </c>
      <c r="I44" s="115">
        <v>11566</v>
      </c>
      <c r="J44" s="114">
        <v>7156</v>
      </c>
      <c r="K44" s="114">
        <v>4410</v>
      </c>
      <c r="L44" s="423">
        <v>4492</v>
      </c>
      <c r="M44" s="424">
        <v>3666</v>
      </c>
    </row>
    <row r="45" spans="1:13" s="110" customFormat="1" ht="11.1" customHeight="1" x14ac:dyDescent="0.2">
      <c r="A45" s="422" t="s">
        <v>389</v>
      </c>
      <c r="B45" s="115">
        <v>46235</v>
      </c>
      <c r="C45" s="114">
        <v>26875</v>
      </c>
      <c r="D45" s="114">
        <v>19360</v>
      </c>
      <c r="E45" s="114">
        <v>34885</v>
      </c>
      <c r="F45" s="114">
        <v>11350</v>
      </c>
      <c r="G45" s="114">
        <v>4439</v>
      </c>
      <c r="H45" s="114">
        <v>16761</v>
      </c>
      <c r="I45" s="115">
        <v>11583</v>
      </c>
      <c r="J45" s="114">
        <v>7163</v>
      </c>
      <c r="K45" s="114">
        <v>4420</v>
      </c>
      <c r="L45" s="423">
        <v>3134</v>
      </c>
      <c r="M45" s="424">
        <v>3042</v>
      </c>
    </row>
    <row r="46" spans="1:13" ht="15" customHeight="1" x14ac:dyDescent="0.2">
      <c r="A46" s="422" t="s">
        <v>398</v>
      </c>
      <c r="B46" s="115">
        <v>46453</v>
      </c>
      <c r="C46" s="114">
        <v>27030</v>
      </c>
      <c r="D46" s="114">
        <v>19423</v>
      </c>
      <c r="E46" s="114">
        <v>35005</v>
      </c>
      <c r="F46" s="114">
        <v>11448</v>
      </c>
      <c r="G46" s="114">
        <v>4384</v>
      </c>
      <c r="H46" s="114">
        <v>16949</v>
      </c>
      <c r="I46" s="115">
        <v>11583</v>
      </c>
      <c r="J46" s="114">
        <v>7136</v>
      </c>
      <c r="K46" s="114">
        <v>4447</v>
      </c>
      <c r="L46" s="423">
        <v>3662</v>
      </c>
      <c r="M46" s="424">
        <v>3482</v>
      </c>
    </row>
    <row r="47" spans="1:13" ht="11.1" customHeight="1" x14ac:dyDescent="0.2">
      <c r="A47" s="422" t="s">
        <v>387</v>
      </c>
      <c r="B47" s="115">
        <v>46033</v>
      </c>
      <c r="C47" s="114">
        <v>26782</v>
      </c>
      <c r="D47" s="114">
        <v>19251</v>
      </c>
      <c r="E47" s="114">
        <v>34475</v>
      </c>
      <c r="F47" s="114">
        <v>11558</v>
      </c>
      <c r="G47" s="114">
        <v>4162</v>
      </c>
      <c r="H47" s="114">
        <v>17020</v>
      </c>
      <c r="I47" s="115">
        <v>11579</v>
      </c>
      <c r="J47" s="114">
        <v>7105</v>
      </c>
      <c r="K47" s="114">
        <v>4474</v>
      </c>
      <c r="L47" s="423">
        <v>2928</v>
      </c>
      <c r="M47" s="424">
        <v>3037</v>
      </c>
    </row>
    <row r="48" spans="1:13" ht="11.1" customHeight="1" x14ac:dyDescent="0.2">
      <c r="A48" s="422" t="s">
        <v>388</v>
      </c>
      <c r="B48" s="115">
        <v>46693</v>
      </c>
      <c r="C48" s="114">
        <v>27119</v>
      </c>
      <c r="D48" s="114">
        <v>19574</v>
      </c>
      <c r="E48" s="114">
        <v>35036</v>
      </c>
      <c r="F48" s="114">
        <v>11657</v>
      </c>
      <c r="G48" s="114">
        <v>4571</v>
      </c>
      <c r="H48" s="114">
        <v>17105</v>
      </c>
      <c r="I48" s="115">
        <v>11575</v>
      </c>
      <c r="J48" s="114">
        <v>6951</v>
      </c>
      <c r="K48" s="114">
        <v>4624</v>
      </c>
      <c r="L48" s="423">
        <v>4181</v>
      </c>
      <c r="M48" s="424">
        <v>3612</v>
      </c>
    </row>
    <row r="49" spans="1:17" s="110" customFormat="1" ht="11.1" customHeight="1" x14ac:dyDescent="0.2">
      <c r="A49" s="422" t="s">
        <v>389</v>
      </c>
      <c r="B49" s="115">
        <v>46516</v>
      </c>
      <c r="C49" s="114">
        <v>26938</v>
      </c>
      <c r="D49" s="114">
        <v>19578</v>
      </c>
      <c r="E49" s="114">
        <v>34779</v>
      </c>
      <c r="F49" s="114">
        <v>11737</v>
      </c>
      <c r="G49" s="114">
        <v>4411</v>
      </c>
      <c r="H49" s="114">
        <v>17192</v>
      </c>
      <c r="I49" s="115">
        <v>11557</v>
      </c>
      <c r="J49" s="114">
        <v>6979</v>
      </c>
      <c r="K49" s="114">
        <v>4578</v>
      </c>
      <c r="L49" s="423">
        <v>2621</v>
      </c>
      <c r="M49" s="424">
        <v>2754</v>
      </c>
    </row>
    <row r="50" spans="1:17" ht="15" customHeight="1" x14ac:dyDescent="0.2">
      <c r="A50" s="422" t="s">
        <v>399</v>
      </c>
      <c r="B50" s="143">
        <v>46516</v>
      </c>
      <c r="C50" s="144">
        <v>26908</v>
      </c>
      <c r="D50" s="144">
        <v>19608</v>
      </c>
      <c r="E50" s="144">
        <v>35104</v>
      </c>
      <c r="F50" s="144">
        <v>11412</v>
      </c>
      <c r="G50" s="144">
        <v>4344</v>
      </c>
      <c r="H50" s="144">
        <v>17253</v>
      </c>
      <c r="I50" s="143">
        <v>11056</v>
      </c>
      <c r="J50" s="144">
        <v>6679</v>
      </c>
      <c r="K50" s="144">
        <v>4377</v>
      </c>
      <c r="L50" s="426">
        <v>3321</v>
      </c>
      <c r="M50" s="427">
        <v>3546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65" t="s">
        <v>400</v>
      </c>
      <c r="B52" s="665"/>
      <c r="C52" s="665"/>
      <c r="D52" s="665"/>
      <c r="E52" s="665"/>
      <c r="F52" s="665"/>
      <c r="G52" s="665"/>
      <c r="H52" s="665"/>
      <c r="I52" s="665"/>
      <c r="J52" s="665"/>
      <c r="K52" s="665"/>
      <c r="L52" s="665"/>
      <c r="M52" s="665"/>
    </row>
    <row r="53" spans="1:17" ht="38.1" customHeight="1" x14ac:dyDescent="0.2">
      <c r="A53" s="666" t="s">
        <v>401</v>
      </c>
      <c r="B53" s="666"/>
      <c r="C53" s="666"/>
      <c r="D53" s="666"/>
      <c r="E53" s="666"/>
      <c r="F53" s="666"/>
      <c r="G53" s="666"/>
      <c r="H53" s="666"/>
      <c r="I53" s="666"/>
      <c r="J53" s="666"/>
      <c r="K53" s="666"/>
      <c r="L53" s="666"/>
      <c r="M53" s="666"/>
    </row>
    <row r="54" spans="1:17" s="151" customFormat="1" ht="9" x14ac:dyDescent="0.15">
      <c r="A54" s="667" t="s">
        <v>323</v>
      </c>
      <c r="B54" s="667"/>
      <c r="C54" s="667"/>
      <c r="D54" s="667"/>
      <c r="E54" s="667"/>
      <c r="F54" s="667"/>
      <c r="G54" s="667"/>
      <c r="H54" s="667"/>
      <c r="I54" s="667"/>
      <c r="J54" s="667"/>
      <c r="K54" s="667"/>
      <c r="L54" s="667"/>
      <c r="M54" s="667"/>
    </row>
    <row r="55" spans="1:17" s="151" customFormat="1" ht="20.25" customHeight="1" x14ac:dyDescent="0.15">
      <c r="A55" s="668"/>
      <c r="B55" s="669"/>
      <c r="C55" s="669"/>
      <c r="D55" s="669"/>
      <c r="E55" s="669"/>
      <c r="F55" s="669"/>
      <c r="G55" s="669"/>
      <c r="H55" s="669"/>
      <c r="I55" s="669"/>
      <c r="J55" s="669"/>
      <c r="K55" s="669"/>
      <c r="L55" s="221"/>
      <c r="M55" s="221"/>
    </row>
    <row r="56" spans="1:17" s="151" customFormat="1" ht="18" customHeight="1" x14ac:dyDescent="0.2">
      <c r="A56" s="670" t="s">
        <v>521</v>
      </c>
      <c r="B56" s="671"/>
      <c r="C56" s="671"/>
      <c r="D56" s="671"/>
      <c r="E56" s="671"/>
      <c r="F56" s="671"/>
      <c r="G56" s="671"/>
      <c r="H56" s="671"/>
      <c r="I56" s="671"/>
      <c r="J56" s="671"/>
      <c r="K56" s="671"/>
    </row>
    <row r="57" spans="1:17" s="151" customFormat="1" ht="11.25" customHeight="1" x14ac:dyDescent="0.2">
      <c r="A57" s="661"/>
      <c r="B57" s="661"/>
      <c r="C57" s="661"/>
      <c r="D57" s="661"/>
      <c r="E57" s="661"/>
      <c r="F57" s="661"/>
      <c r="G57" s="661"/>
      <c r="H57" s="661"/>
      <c r="I57" s="661"/>
      <c r="J57" s="661"/>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2" t="s">
        <v>436</v>
      </c>
      <c r="C4" s="672"/>
      <c r="D4" s="672" t="s">
        <v>437</v>
      </c>
      <c r="E4" s="672"/>
      <c r="F4" s="673" t="s">
        <v>438</v>
      </c>
      <c r="G4" s="673"/>
      <c r="H4" s="673" t="s">
        <v>439</v>
      </c>
      <c r="I4" s="673"/>
      <c r="J4" s="673" t="s">
        <v>440</v>
      </c>
      <c r="K4" s="673"/>
      <c r="L4" s="673"/>
      <c r="M4" s="673"/>
      <c r="N4" s="673"/>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0.13562095020773685</v>
      </c>
      <c r="C6" s="480">
        <f>'Tabelle 3.3'!J11</f>
        <v>-4.5497712164378834</v>
      </c>
      <c r="D6" s="481">
        <f t="shared" ref="D6:E9" si="0">IF(OR(AND(B6&gt;=-50,B6&lt;=50),ISNUMBER(B6)=FALSE),B6,"")</f>
        <v>0.13562095020773685</v>
      </c>
      <c r="E6" s="481">
        <f t="shared" si="0"/>
        <v>-4.5497712164378834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2" t="s">
        <v>436</v>
      </c>
      <c r="C12" s="672"/>
      <c r="D12" s="672" t="s">
        <v>437</v>
      </c>
      <c r="E12" s="672"/>
      <c r="F12" s="673" t="s">
        <v>438</v>
      </c>
      <c r="G12" s="673"/>
      <c r="H12" s="673" t="s">
        <v>439</v>
      </c>
      <c r="I12" s="673"/>
      <c r="J12" s="673" t="s">
        <v>440</v>
      </c>
      <c r="K12" s="673"/>
      <c r="L12" s="673"/>
      <c r="M12" s="673"/>
      <c r="N12" s="673"/>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0.13562095020773685</v>
      </c>
      <c r="C14" s="480">
        <f>'Tabelle 3.3'!J11</f>
        <v>-4.5497712164378834</v>
      </c>
      <c r="D14" s="481">
        <f>IF(OR(AND(B14&gt;=-50,B14&lt;=50),ISNUMBER(B14)=FALSE),B14,"")</f>
        <v>0.13562095020773685</v>
      </c>
      <c r="E14" s="481">
        <f>IF(OR(AND(C14&gt;=-50,C14&lt;=50),ISNUMBER(C14)=FALSE),C14,"")</f>
        <v>-4.5497712164378834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28.571428571428573</v>
      </c>
      <c r="C15" s="480">
        <f>'Tabelle 3.3'!J12</f>
        <v>-2.6315789473684212</v>
      </c>
      <c r="D15" s="481">
        <f t="shared" ref="D15:E45" si="3">IF(OR(AND(B15&gt;=-50,B15&lt;=50),ISNUMBER(B15)=FALSE),B15,"")</f>
        <v>28.571428571428573</v>
      </c>
      <c r="E15" s="481">
        <f t="shared" si="3"/>
        <v>-2.6315789473684212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-0.42935427376984353</v>
      </c>
      <c r="C17" s="480">
        <f>'Tabelle 3.3'!J14</f>
        <v>-10.709219858156029</v>
      </c>
      <c r="D17" s="481">
        <f t="shared" si="3"/>
        <v>-0.42935427376984353</v>
      </c>
      <c r="E17" s="481">
        <f t="shared" si="3"/>
        <v>-10.709219858156029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-0.12345679012345678</v>
      </c>
      <c r="C18" s="480">
        <f>'Tabelle 3.3'!J15</f>
        <v>-2.904564315352697</v>
      </c>
      <c r="D18" s="481">
        <f t="shared" si="3"/>
        <v>-0.12345679012345678</v>
      </c>
      <c r="E18" s="481">
        <f t="shared" si="3"/>
        <v>-2.904564315352697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-0.20257465856368032</v>
      </c>
      <c r="C19" s="480">
        <f>'Tabelle 3.3'!J16</f>
        <v>-11.542012927054479</v>
      </c>
      <c r="D19" s="481">
        <f t="shared" si="3"/>
        <v>-0.20257465856368032</v>
      </c>
      <c r="E19" s="481">
        <f t="shared" si="3"/>
        <v>-11.542012927054479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-5.5269922879177376</v>
      </c>
      <c r="C20" s="480">
        <f>'Tabelle 3.3'!J17</f>
        <v>-22.093023255813954</v>
      </c>
      <c r="D20" s="481">
        <f t="shared" si="3"/>
        <v>-5.5269922879177376</v>
      </c>
      <c r="E20" s="481">
        <f t="shared" si="3"/>
        <v>-22.093023255813954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t="str">
        <f>'Tabelle 2.3'!J18</f>
        <v>*</v>
      </c>
      <c r="C21" s="480" t="str">
        <f>'Tabelle 3.3'!J18</f>
        <v>*</v>
      </c>
      <c r="D21" s="481" t="str">
        <f t="shared" si="3"/>
        <v>*</v>
      </c>
      <c r="E21" s="481" t="str">
        <f t="shared" si="3"/>
        <v>*</v>
      </c>
      <c r="F21" s="476" t="str">
        <f t="shared" si="4"/>
        <v/>
      </c>
      <c r="G21" s="476" t="str">
        <f t="shared" si="4"/>
        <v/>
      </c>
      <c r="H21" s="482">
        <f t="shared" si="5"/>
        <v>-0.75</v>
      </c>
      <c r="I21" s="482">
        <f t="shared" si="5"/>
        <v>-0.75</v>
      </c>
      <c r="J21" s="476">
        <f t="shared" si="6"/>
        <v>77</v>
      </c>
      <c r="K21" s="476">
        <f t="shared" si="7"/>
        <v>45</v>
      </c>
      <c r="L21" s="476">
        <f t="shared" si="8"/>
        <v>77</v>
      </c>
      <c r="M21" s="476">
        <f t="shared" si="9"/>
        <v>45</v>
      </c>
      <c r="N21" s="476">
        <v>77</v>
      </c>
    </row>
    <row r="22" spans="1:14" s="475" customFormat="1" ht="15" customHeight="1" x14ac:dyDescent="0.2">
      <c r="A22" s="475">
        <v>9</v>
      </c>
      <c r="B22" s="479">
        <f>'Tabelle 2.3'!J19</f>
        <v>1.1636497968230513</v>
      </c>
      <c r="C22" s="480">
        <f>'Tabelle 3.3'!J19</f>
        <v>-4.4750430292598971</v>
      </c>
      <c r="D22" s="481">
        <f t="shared" si="3"/>
        <v>1.1636497968230513</v>
      </c>
      <c r="E22" s="481">
        <f t="shared" si="3"/>
        <v>-4.4750430292598971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1.9704433497536946</v>
      </c>
      <c r="C23" s="480">
        <f>'Tabelle 3.3'!J20</f>
        <v>-15.384615384615385</v>
      </c>
      <c r="D23" s="481">
        <f t="shared" si="3"/>
        <v>1.9704433497536946</v>
      </c>
      <c r="E23" s="481">
        <f t="shared" si="3"/>
        <v>-15.384615384615385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5.7692307692307692</v>
      </c>
      <c r="C24" s="480">
        <f>'Tabelle 3.3'!J21</f>
        <v>-15.854738706820195</v>
      </c>
      <c r="D24" s="481">
        <f t="shared" si="3"/>
        <v>5.7692307692307692</v>
      </c>
      <c r="E24" s="481">
        <f t="shared" si="3"/>
        <v>-15.854738706820195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4.2372881355932206</v>
      </c>
      <c r="C25" s="480">
        <f>'Tabelle 3.3'!J22</f>
        <v>-10.344827586206897</v>
      </c>
      <c r="D25" s="481">
        <f t="shared" si="3"/>
        <v>4.2372881355932206</v>
      </c>
      <c r="E25" s="481">
        <f t="shared" si="3"/>
        <v>-10.344827586206897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-5.0351288056206087</v>
      </c>
      <c r="C26" s="480">
        <f>'Tabelle 3.3'!J23</f>
        <v>-5.5555555555555554</v>
      </c>
      <c r="D26" s="481">
        <f t="shared" si="3"/>
        <v>-5.0351288056206087</v>
      </c>
      <c r="E26" s="481">
        <f t="shared" si="3"/>
        <v>-5.5555555555555554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0.30753459764223473</v>
      </c>
      <c r="C27" s="480">
        <f>'Tabelle 3.3'!J24</f>
        <v>-1.9906323185011709</v>
      </c>
      <c r="D27" s="481">
        <f t="shared" si="3"/>
        <v>0.30753459764223473</v>
      </c>
      <c r="E27" s="481">
        <f t="shared" si="3"/>
        <v>-1.9906323185011709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2.2476050110537953</v>
      </c>
      <c r="C28" s="480">
        <f>'Tabelle 3.3'!J25</f>
        <v>2.6765799256505578</v>
      </c>
      <c r="D28" s="481">
        <f t="shared" si="3"/>
        <v>2.2476050110537953</v>
      </c>
      <c r="E28" s="481">
        <f t="shared" si="3"/>
        <v>2.6765799256505578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-19.358469330332021</v>
      </c>
      <c r="C29" s="480">
        <f>'Tabelle 3.3'!J26</f>
        <v>-18.96551724137931</v>
      </c>
      <c r="D29" s="481">
        <f t="shared" si="3"/>
        <v>-19.358469330332021</v>
      </c>
      <c r="E29" s="481">
        <f t="shared" si="3"/>
        <v>-18.96551724137931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4.8494983277591972</v>
      </c>
      <c r="C30" s="480">
        <f>'Tabelle 3.3'!J27</f>
        <v>32.075471698113205</v>
      </c>
      <c r="D30" s="481">
        <f t="shared" si="3"/>
        <v>4.8494983277591972</v>
      </c>
      <c r="E30" s="481">
        <f t="shared" si="3"/>
        <v>32.075471698113205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3.873744619799139</v>
      </c>
      <c r="C31" s="480">
        <f>'Tabelle 3.3'!J28</f>
        <v>-0.90497737556561086</v>
      </c>
      <c r="D31" s="481">
        <f t="shared" si="3"/>
        <v>3.873744619799139</v>
      </c>
      <c r="E31" s="481">
        <f t="shared" si="3"/>
        <v>-0.90497737556561086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2.4908010189640533</v>
      </c>
      <c r="C32" s="480">
        <f>'Tabelle 3.3'!J29</f>
        <v>-0.6097560975609756</v>
      </c>
      <c r="D32" s="481">
        <f t="shared" si="3"/>
        <v>2.4908010189640533</v>
      </c>
      <c r="E32" s="481">
        <f t="shared" si="3"/>
        <v>-0.6097560975609756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1.6972732331663885</v>
      </c>
      <c r="C33" s="480">
        <f>'Tabelle 3.3'!J30</f>
        <v>-6.075949367088608</v>
      </c>
      <c r="D33" s="481">
        <f t="shared" si="3"/>
        <v>1.6972732331663885</v>
      </c>
      <c r="E33" s="481">
        <f t="shared" si="3"/>
        <v>-6.075949367088608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1.9300361881785284</v>
      </c>
      <c r="C34" s="480">
        <f>'Tabelle 3.3'!J31</f>
        <v>-6.2157221206581355</v>
      </c>
      <c r="D34" s="481">
        <f t="shared" si="3"/>
        <v>1.9300361881785284</v>
      </c>
      <c r="E34" s="481">
        <f t="shared" si="3"/>
        <v>-6.2157221206581355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28.571428571428573</v>
      </c>
      <c r="C37" s="480">
        <f>'Tabelle 3.3'!J34</f>
        <v>-2.6315789473684212</v>
      </c>
      <c r="D37" s="481">
        <f t="shared" si="3"/>
        <v>28.571428571428573</v>
      </c>
      <c r="E37" s="481">
        <f t="shared" si="3"/>
        <v>-2.6315789473684212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-0.32825437264220275</v>
      </c>
      <c r="C38" s="480">
        <f>'Tabelle 3.3'!J35</f>
        <v>-7.5132275132275135</v>
      </c>
      <c r="D38" s="481">
        <f t="shared" si="3"/>
        <v>-0.32825437264220275</v>
      </c>
      <c r="E38" s="481">
        <f t="shared" si="3"/>
        <v>-7.5132275132275135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0.46897824248481584</v>
      </c>
      <c r="C39" s="480">
        <f>'Tabelle 3.3'!J36</f>
        <v>-3.9772138788192648</v>
      </c>
      <c r="D39" s="481">
        <f t="shared" si="3"/>
        <v>0.46897824248481584</v>
      </c>
      <c r="E39" s="481">
        <f t="shared" si="3"/>
        <v>-3.9772138788192648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0.46897824248481584</v>
      </c>
      <c r="C45" s="480">
        <f>'Tabelle 3.3'!J36</f>
        <v>-3.9772138788192648</v>
      </c>
      <c r="D45" s="481">
        <f t="shared" si="3"/>
        <v>0.46897824248481584</v>
      </c>
      <c r="E45" s="481">
        <f t="shared" si="3"/>
        <v>-3.9772138788192648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4" t="s">
        <v>454</v>
      </c>
      <c r="B49" s="675" t="s">
        <v>102</v>
      </c>
      <c r="C49" s="675"/>
      <c r="D49" s="675"/>
      <c r="E49" s="676" t="s">
        <v>455</v>
      </c>
      <c r="F49" s="676"/>
      <c r="G49" s="676"/>
      <c r="H49" s="677" t="s">
        <v>456</v>
      </c>
      <c r="I49" s="678" t="s">
        <v>457</v>
      </c>
      <c r="J49" s="678"/>
      <c r="K49" s="678"/>
      <c r="L49" s="484" t="s">
        <v>458</v>
      </c>
      <c r="M49" s="461"/>
      <c r="N49" s="453"/>
    </row>
    <row r="50" spans="1:14" ht="39.950000000000003" customHeight="1" x14ac:dyDescent="0.2">
      <c r="A50" s="674"/>
      <c r="B50" s="485" t="s">
        <v>441</v>
      </c>
      <c r="C50" s="485" t="s">
        <v>120</v>
      </c>
      <c r="D50" s="485" t="s">
        <v>121</v>
      </c>
      <c r="E50" s="485" t="s">
        <v>441</v>
      </c>
      <c r="F50" s="485" t="s">
        <v>120</v>
      </c>
      <c r="G50" s="485" t="s">
        <v>121</v>
      </c>
      <c r="H50" s="677"/>
      <c r="I50" s="485" t="s">
        <v>441</v>
      </c>
      <c r="J50" s="485" t="s">
        <v>120</v>
      </c>
      <c r="K50" s="485" t="s">
        <v>121</v>
      </c>
      <c r="L50" s="485" t="s">
        <v>459</v>
      </c>
      <c r="M50" s="485"/>
      <c r="N50" s="485"/>
    </row>
    <row r="51" spans="1:14" ht="15" customHeight="1" x14ac:dyDescent="0.2">
      <c r="A51" s="486" t="s">
        <v>460</v>
      </c>
      <c r="B51" s="487">
        <v>42432</v>
      </c>
      <c r="C51" s="487">
        <v>7773</v>
      </c>
      <c r="D51" s="487">
        <v>3725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42796</v>
      </c>
      <c r="C52" s="487">
        <v>7816</v>
      </c>
      <c r="D52" s="487">
        <v>3805</v>
      </c>
      <c r="E52" s="488">
        <f t="shared" ref="E52:G70" si="11">IF($A$51=37802,IF(COUNTBLANK(B$51:B$70)&gt;0,#N/A,B52/B$51*100),IF(COUNTBLANK(B$51:B$75)&gt;0,#N/A,B52/B$51*100))</f>
        <v>100.8578431372549</v>
      </c>
      <c r="F52" s="488">
        <f t="shared" si="11"/>
        <v>100.55319696384922</v>
      </c>
      <c r="G52" s="488">
        <f t="shared" si="11"/>
        <v>102.14765100671141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43374</v>
      </c>
      <c r="C53" s="487">
        <v>7898</v>
      </c>
      <c r="D53" s="487">
        <v>3939</v>
      </c>
      <c r="E53" s="488">
        <f t="shared" si="11"/>
        <v>102.22002262443439</v>
      </c>
      <c r="F53" s="488">
        <f t="shared" si="11"/>
        <v>101.60813070886401</v>
      </c>
      <c r="G53" s="488">
        <f t="shared" si="11"/>
        <v>105.74496644295301</v>
      </c>
      <c r="H53" s="489">
        <f>IF(ISERROR(L53)=TRUE,IF(MONTH(A53)=MONTH(MAX(A$51:A$75)),A53,""),"")</f>
        <v>41883</v>
      </c>
      <c r="I53" s="488">
        <f t="shared" si="12"/>
        <v>102.22002262443439</v>
      </c>
      <c r="J53" s="488">
        <f t="shared" si="10"/>
        <v>101.60813070886401</v>
      </c>
      <c r="K53" s="488">
        <f t="shared" si="10"/>
        <v>105.74496644295301</v>
      </c>
      <c r="L53" s="488" t="e">
        <f t="shared" si="13"/>
        <v>#N/A</v>
      </c>
    </row>
    <row r="54" spans="1:14" ht="15" customHeight="1" x14ac:dyDescent="0.2">
      <c r="A54" s="490" t="s">
        <v>462</v>
      </c>
      <c r="B54" s="487">
        <v>43103</v>
      </c>
      <c r="C54" s="487">
        <v>7963</v>
      </c>
      <c r="D54" s="487">
        <v>3873</v>
      </c>
      <c r="E54" s="488">
        <f t="shared" si="11"/>
        <v>101.58135369532428</v>
      </c>
      <c r="F54" s="488">
        <f t="shared" si="11"/>
        <v>102.4443586774733</v>
      </c>
      <c r="G54" s="488">
        <f t="shared" si="11"/>
        <v>103.9731543624161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43106</v>
      </c>
      <c r="C55" s="487">
        <v>7806</v>
      </c>
      <c r="D55" s="487">
        <v>3843</v>
      </c>
      <c r="E55" s="488">
        <f t="shared" si="11"/>
        <v>101.5884238310709</v>
      </c>
      <c r="F55" s="488">
        <f t="shared" si="11"/>
        <v>100.42454650714009</v>
      </c>
      <c r="G55" s="488">
        <f t="shared" si="11"/>
        <v>103.16778523489933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43192</v>
      </c>
      <c r="C56" s="487">
        <v>7856</v>
      </c>
      <c r="D56" s="487">
        <v>3900</v>
      </c>
      <c r="E56" s="488">
        <f t="shared" si="11"/>
        <v>101.79110105580693</v>
      </c>
      <c r="F56" s="488">
        <f t="shared" si="11"/>
        <v>101.0677987906857</v>
      </c>
      <c r="G56" s="488">
        <f t="shared" si="11"/>
        <v>104.69798657718121</v>
      </c>
      <c r="H56" s="489" t="str">
        <f t="shared" si="14"/>
        <v/>
      </c>
      <c r="I56" s="488" t="str">
        <f t="shared" si="12"/>
        <v/>
      </c>
      <c r="J56" s="488" t="str">
        <f t="shared" si="10"/>
        <v/>
      </c>
      <c r="K56" s="488" t="str">
        <f t="shared" si="10"/>
        <v/>
      </c>
      <c r="L56" s="488" t="e">
        <f t="shared" si="13"/>
        <v>#N/A</v>
      </c>
    </row>
    <row r="57" spans="1:14" ht="15" customHeight="1" x14ac:dyDescent="0.2">
      <c r="A57" s="490">
        <v>42248</v>
      </c>
      <c r="B57" s="487">
        <v>43710</v>
      </c>
      <c r="C57" s="487">
        <v>7729</v>
      </c>
      <c r="D57" s="487">
        <v>3999</v>
      </c>
      <c r="E57" s="488">
        <f t="shared" si="11"/>
        <v>103.0118778280543</v>
      </c>
      <c r="F57" s="488">
        <f t="shared" si="11"/>
        <v>99.433937990479876</v>
      </c>
      <c r="G57" s="488">
        <f t="shared" si="11"/>
        <v>107.35570469798658</v>
      </c>
      <c r="H57" s="489">
        <f t="shared" si="14"/>
        <v>42248</v>
      </c>
      <c r="I57" s="488">
        <f t="shared" si="12"/>
        <v>103.0118778280543</v>
      </c>
      <c r="J57" s="488">
        <f t="shared" si="10"/>
        <v>99.433937990479876</v>
      </c>
      <c r="K57" s="488">
        <f t="shared" si="10"/>
        <v>107.35570469798658</v>
      </c>
      <c r="L57" s="488" t="e">
        <f t="shared" si="13"/>
        <v>#N/A</v>
      </c>
    </row>
    <row r="58" spans="1:14" ht="15" customHeight="1" x14ac:dyDescent="0.2">
      <c r="A58" s="490" t="s">
        <v>465</v>
      </c>
      <c r="B58" s="487">
        <v>43348</v>
      </c>
      <c r="C58" s="487">
        <v>7797</v>
      </c>
      <c r="D58" s="487">
        <v>4002</v>
      </c>
      <c r="E58" s="488">
        <f t="shared" si="11"/>
        <v>102.15874811463046</v>
      </c>
      <c r="F58" s="488">
        <f t="shared" si="11"/>
        <v>100.30876109610189</v>
      </c>
      <c r="G58" s="488">
        <f t="shared" si="11"/>
        <v>107.43624161073826</v>
      </c>
      <c r="H58" s="489" t="str">
        <f t="shared" si="14"/>
        <v/>
      </c>
      <c r="I58" s="488" t="str">
        <f t="shared" si="12"/>
        <v/>
      </c>
      <c r="J58" s="488" t="str">
        <f t="shared" si="10"/>
        <v/>
      </c>
      <c r="K58" s="488" t="str">
        <f t="shared" si="10"/>
        <v/>
      </c>
      <c r="L58" s="488" t="e">
        <f t="shared" si="13"/>
        <v>#N/A</v>
      </c>
    </row>
    <row r="59" spans="1:14" ht="15" customHeight="1" x14ac:dyDescent="0.2">
      <c r="A59" s="490" t="s">
        <v>466</v>
      </c>
      <c r="B59" s="487">
        <v>43471</v>
      </c>
      <c r="C59" s="487">
        <v>7755</v>
      </c>
      <c r="D59" s="487">
        <v>3946</v>
      </c>
      <c r="E59" s="488">
        <f t="shared" si="11"/>
        <v>102.44862368024133</v>
      </c>
      <c r="F59" s="488">
        <f t="shared" si="11"/>
        <v>99.768429177923579</v>
      </c>
      <c r="G59" s="488">
        <f t="shared" si="11"/>
        <v>105.93288590604027</v>
      </c>
      <c r="H59" s="489" t="str">
        <f t="shared" si="14"/>
        <v/>
      </c>
      <c r="I59" s="488" t="str">
        <f t="shared" si="12"/>
        <v/>
      </c>
      <c r="J59" s="488" t="str">
        <f t="shared" si="10"/>
        <v/>
      </c>
      <c r="K59" s="488" t="str">
        <f t="shared" si="10"/>
        <v/>
      </c>
      <c r="L59" s="488" t="e">
        <f t="shared" si="13"/>
        <v>#N/A</v>
      </c>
    </row>
    <row r="60" spans="1:14" ht="15" customHeight="1" x14ac:dyDescent="0.2">
      <c r="A60" s="490" t="s">
        <v>467</v>
      </c>
      <c r="B60" s="487">
        <v>43541</v>
      </c>
      <c r="C60" s="487">
        <v>7681</v>
      </c>
      <c r="D60" s="487">
        <v>3984</v>
      </c>
      <c r="E60" s="488">
        <f t="shared" si="11"/>
        <v>102.61359351432881</v>
      </c>
      <c r="F60" s="488">
        <f t="shared" si="11"/>
        <v>98.816415798276083</v>
      </c>
      <c r="G60" s="488">
        <f t="shared" si="11"/>
        <v>106.95302013422818</v>
      </c>
      <c r="H60" s="489" t="str">
        <f t="shared" si="14"/>
        <v/>
      </c>
      <c r="I60" s="488" t="str">
        <f t="shared" si="12"/>
        <v/>
      </c>
      <c r="J60" s="488" t="str">
        <f t="shared" si="10"/>
        <v/>
      </c>
      <c r="K60" s="488" t="str">
        <f t="shared" si="10"/>
        <v/>
      </c>
      <c r="L60" s="488" t="e">
        <f t="shared" si="13"/>
        <v>#N/A</v>
      </c>
    </row>
    <row r="61" spans="1:14" ht="15" customHeight="1" x14ac:dyDescent="0.2">
      <c r="A61" s="490">
        <v>42614</v>
      </c>
      <c r="B61" s="487">
        <v>44003</v>
      </c>
      <c r="C61" s="487">
        <v>7580</v>
      </c>
      <c r="D61" s="487">
        <v>4161</v>
      </c>
      <c r="E61" s="488">
        <f t="shared" si="11"/>
        <v>103.70239441930617</v>
      </c>
      <c r="F61" s="488">
        <f t="shared" si="11"/>
        <v>97.517046185513962</v>
      </c>
      <c r="G61" s="488">
        <f t="shared" si="11"/>
        <v>111.70469798657719</v>
      </c>
      <c r="H61" s="489">
        <f t="shared" si="14"/>
        <v>42614</v>
      </c>
      <c r="I61" s="488">
        <f t="shared" si="12"/>
        <v>103.70239441930617</v>
      </c>
      <c r="J61" s="488">
        <f t="shared" si="10"/>
        <v>97.517046185513962</v>
      </c>
      <c r="K61" s="488">
        <f t="shared" si="10"/>
        <v>111.70469798657719</v>
      </c>
      <c r="L61" s="488" t="e">
        <f t="shared" si="13"/>
        <v>#N/A</v>
      </c>
    </row>
    <row r="62" spans="1:14" ht="15" customHeight="1" x14ac:dyDescent="0.2">
      <c r="A62" s="490" t="s">
        <v>468</v>
      </c>
      <c r="B62" s="487">
        <v>43942</v>
      </c>
      <c r="C62" s="487">
        <v>7526</v>
      </c>
      <c r="D62" s="487">
        <v>4161</v>
      </c>
      <c r="E62" s="488">
        <f t="shared" si="11"/>
        <v>103.55863499245852</v>
      </c>
      <c r="F62" s="488">
        <f t="shared" si="11"/>
        <v>96.8223337192847</v>
      </c>
      <c r="G62" s="488">
        <f t="shared" si="11"/>
        <v>111.70469798657719</v>
      </c>
      <c r="H62" s="489" t="str">
        <f t="shared" si="14"/>
        <v/>
      </c>
      <c r="I62" s="488" t="str">
        <f t="shared" si="12"/>
        <v/>
      </c>
      <c r="J62" s="488" t="str">
        <f t="shared" si="10"/>
        <v/>
      </c>
      <c r="K62" s="488" t="str">
        <f t="shared" si="10"/>
        <v/>
      </c>
      <c r="L62" s="488" t="e">
        <f t="shared" si="13"/>
        <v>#N/A</v>
      </c>
    </row>
    <row r="63" spans="1:14" ht="15" customHeight="1" x14ac:dyDescent="0.2">
      <c r="A63" s="490" t="s">
        <v>469</v>
      </c>
      <c r="B63" s="487">
        <v>44055</v>
      </c>
      <c r="C63" s="487">
        <v>7431</v>
      </c>
      <c r="D63" s="487">
        <v>4137</v>
      </c>
      <c r="E63" s="488">
        <f t="shared" si="11"/>
        <v>103.82494343891402</v>
      </c>
      <c r="F63" s="488">
        <f t="shared" si="11"/>
        <v>95.600154380548048</v>
      </c>
      <c r="G63" s="488">
        <f t="shared" si="11"/>
        <v>111.06040268456377</v>
      </c>
      <c r="H63" s="489" t="str">
        <f t="shared" si="14"/>
        <v/>
      </c>
      <c r="I63" s="488" t="str">
        <f t="shared" si="12"/>
        <v/>
      </c>
      <c r="J63" s="488" t="str">
        <f t="shared" si="10"/>
        <v/>
      </c>
      <c r="K63" s="488" t="str">
        <f t="shared" si="10"/>
        <v/>
      </c>
      <c r="L63" s="488" t="e">
        <f t="shared" si="13"/>
        <v>#N/A</v>
      </c>
    </row>
    <row r="64" spans="1:14" ht="15" customHeight="1" x14ac:dyDescent="0.2">
      <c r="A64" s="490" t="s">
        <v>470</v>
      </c>
      <c r="B64" s="487">
        <v>44897</v>
      </c>
      <c r="C64" s="487">
        <v>7450</v>
      </c>
      <c r="D64" s="487">
        <v>4214</v>
      </c>
      <c r="E64" s="488">
        <f t="shared" si="11"/>
        <v>105.80929487179486</v>
      </c>
      <c r="F64" s="488">
        <f t="shared" si="11"/>
        <v>95.844590248295376</v>
      </c>
      <c r="G64" s="488">
        <f t="shared" si="11"/>
        <v>113.12751677852349</v>
      </c>
      <c r="H64" s="489" t="str">
        <f t="shared" si="14"/>
        <v/>
      </c>
      <c r="I64" s="488" t="str">
        <f t="shared" si="12"/>
        <v/>
      </c>
      <c r="J64" s="488" t="str">
        <f t="shared" si="10"/>
        <v/>
      </c>
      <c r="K64" s="488" t="str">
        <f t="shared" si="10"/>
        <v/>
      </c>
      <c r="L64" s="488" t="e">
        <f t="shared" si="13"/>
        <v>#N/A</v>
      </c>
    </row>
    <row r="65" spans="1:12" ht="15" customHeight="1" x14ac:dyDescent="0.2">
      <c r="A65" s="490">
        <v>42979</v>
      </c>
      <c r="B65" s="487">
        <v>45204</v>
      </c>
      <c r="C65" s="487">
        <v>7393</v>
      </c>
      <c r="D65" s="487">
        <v>4277</v>
      </c>
      <c r="E65" s="488">
        <f t="shared" si="11"/>
        <v>106.53280542986425</v>
      </c>
      <c r="F65" s="488">
        <f t="shared" si="11"/>
        <v>95.111282645053379</v>
      </c>
      <c r="G65" s="488">
        <f t="shared" si="11"/>
        <v>114.81879194630874</v>
      </c>
      <c r="H65" s="489">
        <f t="shared" si="14"/>
        <v>42979</v>
      </c>
      <c r="I65" s="488">
        <f t="shared" si="12"/>
        <v>106.53280542986425</v>
      </c>
      <c r="J65" s="488">
        <f t="shared" si="10"/>
        <v>95.111282645053379</v>
      </c>
      <c r="K65" s="488">
        <f t="shared" si="10"/>
        <v>114.81879194630874</v>
      </c>
      <c r="L65" s="488" t="e">
        <f t="shared" si="13"/>
        <v>#N/A</v>
      </c>
    </row>
    <row r="66" spans="1:12" ht="15" customHeight="1" x14ac:dyDescent="0.2">
      <c r="A66" s="490" t="s">
        <v>471</v>
      </c>
      <c r="B66" s="487">
        <v>45064</v>
      </c>
      <c r="C66" s="487">
        <v>7326</v>
      </c>
      <c r="D66" s="487">
        <v>4258</v>
      </c>
      <c r="E66" s="488">
        <f t="shared" si="11"/>
        <v>106.2028657616893</v>
      </c>
      <c r="F66" s="488">
        <f t="shared" si="11"/>
        <v>94.249324585102272</v>
      </c>
      <c r="G66" s="488">
        <f t="shared" si="11"/>
        <v>114.30872483221476</v>
      </c>
      <c r="H66" s="489" t="str">
        <f t="shared" si="14"/>
        <v/>
      </c>
      <c r="I66" s="488" t="str">
        <f t="shared" si="12"/>
        <v/>
      </c>
      <c r="J66" s="488" t="str">
        <f t="shared" si="10"/>
        <v/>
      </c>
      <c r="K66" s="488" t="str">
        <f t="shared" si="10"/>
        <v/>
      </c>
      <c r="L66" s="488" t="e">
        <f t="shared" si="13"/>
        <v>#N/A</v>
      </c>
    </row>
    <row r="67" spans="1:12" ht="15" customHeight="1" x14ac:dyDescent="0.2">
      <c r="A67" s="490" t="s">
        <v>472</v>
      </c>
      <c r="B67" s="487">
        <v>45190</v>
      </c>
      <c r="C67" s="487">
        <v>7260</v>
      </c>
      <c r="D67" s="487">
        <v>4236</v>
      </c>
      <c r="E67" s="488">
        <f t="shared" si="11"/>
        <v>106.49981146304677</v>
      </c>
      <c r="F67" s="488">
        <f t="shared" si="11"/>
        <v>93.400231570822072</v>
      </c>
      <c r="G67" s="488">
        <f t="shared" si="11"/>
        <v>113.71812080536914</v>
      </c>
      <c r="H67" s="489" t="str">
        <f t="shared" si="14"/>
        <v/>
      </c>
      <c r="I67" s="488" t="str">
        <f t="shared" si="12"/>
        <v/>
      </c>
      <c r="J67" s="488" t="str">
        <f t="shared" si="12"/>
        <v/>
      </c>
      <c r="K67" s="488" t="str">
        <f t="shared" si="12"/>
        <v/>
      </c>
      <c r="L67" s="488" t="e">
        <f t="shared" si="13"/>
        <v>#N/A</v>
      </c>
    </row>
    <row r="68" spans="1:12" ht="15" customHeight="1" x14ac:dyDescent="0.2">
      <c r="A68" s="490" t="s">
        <v>473</v>
      </c>
      <c r="B68" s="487">
        <v>45223</v>
      </c>
      <c r="C68" s="487">
        <v>7332</v>
      </c>
      <c r="D68" s="487">
        <v>4277</v>
      </c>
      <c r="E68" s="488">
        <f t="shared" si="11"/>
        <v>106.57758295625943</v>
      </c>
      <c r="F68" s="488">
        <f t="shared" si="11"/>
        <v>94.326514859127755</v>
      </c>
      <c r="G68" s="488">
        <f t="shared" si="11"/>
        <v>114.81879194630874</v>
      </c>
      <c r="H68" s="489" t="str">
        <f t="shared" si="14"/>
        <v/>
      </c>
      <c r="I68" s="488" t="str">
        <f t="shared" si="12"/>
        <v/>
      </c>
      <c r="J68" s="488" t="str">
        <f t="shared" si="12"/>
        <v/>
      </c>
      <c r="K68" s="488" t="str">
        <f t="shared" si="12"/>
        <v/>
      </c>
      <c r="L68" s="488" t="e">
        <f t="shared" si="13"/>
        <v>#N/A</v>
      </c>
    </row>
    <row r="69" spans="1:12" ht="15" customHeight="1" x14ac:dyDescent="0.2">
      <c r="A69" s="490">
        <v>43344</v>
      </c>
      <c r="B69" s="487">
        <v>46141</v>
      </c>
      <c r="C69" s="487">
        <v>7156</v>
      </c>
      <c r="D69" s="487">
        <v>4410</v>
      </c>
      <c r="E69" s="488">
        <f t="shared" si="11"/>
        <v>108.74104449472097</v>
      </c>
      <c r="F69" s="488">
        <f t="shared" si="11"/>
        <v>92.062266821047217</v>
      </c>
      <c r="G69" s="488">
        <f t="shared" si="11"/>
        <v>118.38926174496645</v>
      </c>
      <c r="H69" s="489">
        <f t="shared" si="14"/>
        <v>43344</v>
      </c>
      <c r="I69" s="488">
        <f t="shared" si="12"/>
        <v>108.74104449472097</v>
      </c>
      <c r="J69" s="488">
        <f t="shared" si="12"/>
        <v>92.062266821047217</v>
      </c>
      <c r="K69" s="488">
        <f t="shared" si="12"/>
        <v>118.38926174496645</v>
      </c>
      <c r="L69" s="488" t="e">
        <f t="shared" si="13"/>
        <v>#N/A</v>
      </c>
    </row>
    <row r="70" spans="1:12" ht="15" customHeight="1" x14ac:dyDescent="0.2">
      <c r="A70" s="490" t="s">
        <v>474</v>
      </c>
      <c r="B70" s="487">
        <v>46235</v>
      </c>
      <c r="C70" s="487">
        <v>7163</v>
      </c>
      <c r="D70" s="487">
        <v>4420</v>
      </c>
      <c r="E70" s="488">
        <f t="shared" si="11"/>
        <v>108.9625754147813</v>
      </c>
      <c r="F70" s="488">
        <f t="shared" si="11"/>
        <v>92.152322140743607</v>
      </c>
      <c r="G70" s="488">
        <f t="shared" si="11"/>
        <v>118.65771812080537</v>
      </c>
      <c r="H70" s="489" t="str">
        <f t="shared" si="14"/>
        <v/>
      </c>
      <c r="I70" s="488" t="str">
        <f t="shared" si="12"/>
        <v/>
      </c>
      <c r="J70" s="488" t="str">
        <f t="shared" si="12"/>
        <v/>
      </c>
      <c r="K70" s="488" t="str">
        <f t="shared" si="12"/>
        <v/>
      </c>
      <c r="L70" s="488" t="e">
        <f t="shared" si="13"/>
        <v>#N/A</v>
      </c>
    </row>
    <row r="71" spans="1:12" ht="15" customHeight="1" x14ac:dyDescent="0.2">
      <c r="A71" s="490" t="s">
        <v>475</v>
      </c>
      <c r="B71" s="487">
        <v>46453</v>
      </c>
      <c r="C71" s="487">
        <v>7136</v>
      </c>
      <c r="D71" s="487">
        <v>4447</v>
      </c>
      <c r="E71" s="491">
        <f t="shared" ref="E71:G75" si="15">IF($A$51=37802,IF(COUNTBLANK(B$51:B$70)&gt;0,#N/A,IF(ISBLANK(B71)=FALSE,B71/B$51*100,#N/A)),IF(COUNTBLANK(B$51:B$75)&gt;0,#N/A,B71/B$51*100))</f>
        <v>109.47633861236802</v>
      </c>
      <c r="F71" s="491">
        <f t="shared" si="15"/>
        <v>91.804965907628983</v>
      </c>
      <c r="G71" s="491">
        <f t="shared" si="15"/>
        <v>119.38255033557046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46033</v>
      </c>
      <c r="C72" s="487">
        <v>7105</v>
      </c>
      <c r="D72" s="487">
        <v>4474</v>
      </c>
      <c r="E72" s="491">
        <f t="shared" si="15"/>
        <v>108.48651960784315</v>
      </c>
      <c r="F72" s="491">
        <f t="shared" si="15"/>
        <v>91.406149491830689</v>
      </c>
      <c r="G72" s="491">
        <f t="shared" si="15"/>
        <v>120.10738255033557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46693</v>
      </c>
      <c r="C73" s="487">
        <v>6951</v>
      </c>
      <c r="D73" s="487">
        <v>4624</v>
      </c>
      <c r="E73" s="491">
        <f t="shared" si="15"/>
        <v>110.04194947209653</v>
      </c>
      <c r="F73" s="491">
        <f t="shared" si="15"/>
        <v>89.424932458510227</v>
      </c>
      <c r="G73" s="491">
        <f t="shared" si="15"/>
        <v>124.13422818791946</v>
      </c>
      <c r="H73" s="492">
        <f>IF(A$51=37802,IF(ISERROR(L73)=TRUE,IF(ISBLANK(A73)=FALSE,IF(MONTH(A73)=MONTH(MAX(A$51:A$75)),A73,""),""),""),IF(ISERROR(L73)=TRUE,IF(MONTH(A73)=MONTH(MAX(A$51:A$75)),A73,""),""))</f>
        <v>43709</v>
      </c>
      <c r="I73" s="488">
        <f t="shared" si="12"/>
        <v>110.04194947209653</v>
      </c>
      <c r="J73" s="488">
        <f t="shared" si="12"/>
        <v>89.424932458510227</v>
      </c>
      <c r="K73" s="488">
        <f t="shared" si="12"/>
        <v>124.13422818791946</v>
      </c>
      <c r="L73" s="488" t="e">
        <f t="shared" si="13"/>
        <v>#N/A</v>
      </c>
    </row>
    <row r="74" spans="1:12" ht="15" customHeight="1" x14ac:dyDescent="0.2">
      <c r="A74" s="490" t="s">
        <v>477</v>
      </c>
      <c r="B74" s="487">
        <v>46516</v>
      </c>
      <c r="C74" s="487">
        <v>6979</v>
      </c>
      <c r="D74" s="487">
        <v>4578</v>
      </c>
      <c r="E74" s="491">
        <f t="shared" si="15"/>
        <v>109.62481146304677</v>
      </c>
      <c r="F74" s="491">
        <f t="shared" si="15"/>
        <v>89.785153737295758</v>
      </c>
      <c r="G74" s="491">
        <f t="shared" si="15"/>
        <v>122.8993288590604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46516</v>
      </c>
      <c r="C75" s="493">
        <v>6679</v>
      </c>
      <c r="D75" s="493">
        <v>4377</v>
      </c>
      <c r="E75" s="491">
        <f t="shared" si="15"/>
        <v>109.62481146304677</v>
      </c>
      <c r="F75" s="491">
        <f t="shared" si="15"/>
        <v>85.925640036022131</v>
      </c>
      <c r="G75" s="491">
        <f t="shared" si="15"/>
        <v>117.50335570469798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110.04194947209653</v>
      </c>
      <c r="J77" s="488">
        <f>IF(J75&lt;&gt;"",J75,IF(J74&lt;&gt;"",J74,IF(J73&lt;&gt;"",J73,IF(J72&lt;&gt;"",J72,IF(J71&lt;&gt;"",J71,IF(J70&lt;&gt;"",J70,""))))))</f>
        <v>89.424932458510227</v>
      </c>
      <c r="K77" s="488">
        <f>IF(K75&lt;&gt;"",K75,IF(K74&lt;&gt;"",K74,IF(K73&lt;&gt;"",K73,IF(K72&lt;&gt;"",K72,IF(K71&lt;&gt;"",K71,IF(K70&lt;&gt;"",K70,""))))))</f>
        <v>124.13422818791946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+10,0%</v>
      </c>
      <c r="J79" s="488" t="str">
        <f>"GeB - ausschließlich: "&amp;IF(J77&gt;100,"+","")&amp;TEXT(J77-100,"0,0")&amp;"%"</f>
        <v>GeB - ausschließlich: -10,6%</v>
      </c>
      <c r="K79" s="488" t="str">
        <f>"GeB - im Nebenjob: "&amp;IF(K77&gt;100,"+","")&amp;TEXT(K77-100,"0,0")&amp;"%"</f>
        <v>GeB - im Nebenjob: +24,1%</v>
      </c>
    </row>
    <row r="81" spans="9:9" ht="15" customHeight="1" x14ac:dyDescent="0.2">
      <c r="I81" s="488" t="str">
        <f>IF(ISERROR(HLOOKUP(1,I$78:K$79,2,FALSE)),"",HLOOKUP(1,I$78:K$79,2,FALSE))</f>
        <v>GeB - im Nebenjob: +24,1%</v>
      </c>
    </row>
    <row r="82" spans="9:9" ht="15" customHeight="1" x14ac:dyDescent="0.2">
      <c r="I82" s="488" t="str">
        <f>IF(ISERROR(HLOOKUP(2,I$78:K$79,2,FALSE)),"",HLOOKUP(2,I$78:K$79,2,FALSE))</f>
        <v>SvB: +10,0%</v>
      </c>
    </row>
    <row r="83" spans="9:9" ht="15" customHeight="1" x14ac:dyDescent="0.2">
      <c r="I83" s="488" t="str">
        <f>IF(ISERROR(HLOOKUP(3,I$78:K$79,2,FALSE)),"",HLOOKUP(3,I$78:K$79,2,FALSE))</f>
        <v>GeB - ausschließlich: -10,6%</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2" t="s">
        <v>481</v>
      </c>
      <c r="B6" s="671"/>
      <c r="C6" s="671"/>
      <c r="D6" s="671"/>
      <c r="E6" s="671"/>
      <c r="F6" s="683"/>
      <c r="G6" s="683"/>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4"/>
      <c r="C17" s="684"/>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6" t="s">
        <v>507</v>
      </c>
      <c r="B35" s="686"/>
      <c r="C35" s="686"/>
      <c r="D35" s="686"/>
      <c r="E35" s="686"/>
      <c r="F35" s="686"/>
      <c r="G35" s="686"/>
      <c r="H35" s="522"/>
    </row>
    <row r="36" spans="1:8" ht="13.15" customHeight="1" x14ac:dyDescent="0.2">
      <c r="A36" s="524"/>
      <c r="B36" s="525"/>
      <c r="C36" s="525"/>
      <c r="D36" s="526"/>
      <c r="E36" s="526"/>
      <c r="F36" s="526"/>
      <c r="G36" s="526"/>
      <c r="H36" s="522"/>
    </row>
    <row r="37" spans="1:8" ht="13.15" customHeight="1" x14ac:dyDescent="0.2">
      <c r="A37" s="685" t="s">
        <v>508</v>
      </c>
      <c r="B37" s="685"/>
      <c r="C37" s="685"/>
      <c r="D37" s="685"/>
      <c r="E37" s="685"/>
      <c r="F37" s="685"/>
      <c r="G37" s="685"/>
      <c r="H37" s="522"/>
    </row>
    <row r="38" spans="1:8" ht="13.15" customHeight="1" x14ac:dyDescent="0.2">
      <c r="A38" s="527"/>
      <c r="B38" s="528"/>
      <c r="C38" s="528"/>
      <c r="D38" s="515"/>
      <c r="E38" s="529"/>
      <c r="F38" s="517"/>
      <c r="G38" s="517"/>
      <c r="H38" s="522"/>
    </row>
    <row r="39" spans="1:8" ht="13.15" customHeight="1" x14ac:dyDescent="0.2">
      <c r="A39" s="687" t="s">
        <v>509</v>
      </c>
      <c r="B39" s="687"/>
      <c r="C39" s="687"/>
      <c r="D39" s="687"/>
      <c r="E39" s="687"/>
      <c r="F39" s="688"/>
      <c r="G39" s="688"/>
    </row>
    <row r="40" spans="1:8" ht="13.15" customHeight="1" x14ac:dyDescent="0.2">
      <c r="A40" s="688"/>
      <c r="B40" s="688"/>
      <c r="C40" s="688"/>
      <c r="D40" s="688"/>
      <c r="E40" s="688"/>
      <c r="F40" s="688"/>
      <c r="G40" s="688"/>
    </row>
    <row r="41" spans="1:8" ht="13.15" customHeight="1" x14ac:dyDescent="0.2">
      <c r="A41" s="530"/>
      <c r="B41" s="530"/>
      <c r="C41" s="530"/>
      <c r="D41" s="531"/>
      <c r="E41" s="531"/>
      <c r="F41" s="522"/>
      <c r="G41" s="522"/>
    </row>
    <row r="42" spans="1:8" ht="13.15" customHeight="1" x14ac:dyDescent="0.2">
      <c r="A42" s="689" t="s">
        <v>510</v>
      </c>
      <c r="B42" s="690"/>
      <c r="C42" s="690"/>
      <c r="D42" s="690"/>
      <c r="E42" s="690"/>
      <c r="F42" s="690"/>
      <c r="G42" s="690"/>
    </row>
    <row r="43" spans="1:8" ht="13.15" customHeight="1" x14ac:dyDescent="0.2">
      <c r="A43" s="685" t="s">
        <v>511</v>
      </c>
      <c r="B43" s="685"/>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5" t="s">
        <v>7</v>
      </c>
      <c r="B4" s="555"/>
      <c r="C4" s="555"/>
      <c r="D4" s="555"/>
      <c r="E4" s="555"/>
      <c r="F4" s="555"/>
    </row>
    <row r="5" spans="1:6" ht="12.75" customHeight="1" x14ac:dyDescent="0.2">
      <c r="A5" s="21"/>
      <c r="B5" s="22"/>
      <c r="C5" s="21"/>
      <c r="D5" s="22"/>
      <c r="E5" s="21"/>
      <c r="F5" s="21"/>
    </row>
    <row r="6" spans="1:6" ht="12.75" customHeight="1" x14ac:dyDescent="0.2">
      <c r="A6" s="25" t="s">
        <v>8</v>
      </c>
      <c r="B6" s="26"/>
      <c r="C6" s="556" t="s">
        <v>9</v>
      </c>
      <c r="D6" s="556"/>
      <c r="E6" s="556"/>
      <c r="F6" s="556"/>
    </row>
    <row r="7" spans="1:6" ht="12.75" customHeight="1" x14ac:dyDescent="0.2">
      <c r="A7" s="25"/>
      <c r="B7" s="26"/>
      <c r="C7" s="27"/>
      <c r="D7" s="27"/>
      <c r="E7" s="27"/>
      <c r="F7" s="27"/>
    </row>
    <row r="8" spans="1:6" ht="12.75" customHeight="1" x14ac:dyDescent="0.2">
      <c r="A8" s="25" t="s">
        <v>10</v>
      </c>
      <c r="B8" s="26"/>
      <c r="C8" s="556" t="s">
        <v>11</v>
      </c>
      <c r="D8" s="556"/>
      <c r="E8" s="556"/>
      <c r="F8" s="556"/>
    </row>
    <row r="9" spans="1:6" ht="12.75" customHeight="1" x14ac:dyDescent="0.2">
      <c r="A9" s="25"/>
      <c r="B9" s="26"/>
      <c r="C9" s="27"/>
      <c r="D9" s="27"/>
      <c r="E9" s="27"/>
      <c r="F9" s="27"/>
    </row>
    <row r="10" spans="1:6" ht="12.75" customHeight="1" x14ac:dyDescent="0.2">
      <c r="A10" s="25" t="s">
        <v>12</v>
      </c>
      <c r="C10" s="557" t="s">
        <v>13</v>
      </c>
      <c r="D10" s="557"/>
      <c r="E10" s="557"/>
      <c r="F10" s="557"/>
    </row>
    <row r="11" spans="1:6" ht="12.75" customHeight="1" x14ac:dyDescent="0.2">
      <c r="A11" s="22"/>
      <c r="B11" s="21"/>
      <c r="C11" s="28"/>
      <c r="D11" s="27"/>
      <c r="E11" s="29"/>
      <c r="F11" s="27"/>
    </row>
    <row r="12" spans="1:6" ht="12.75" customHeight="1" x14ac:dyDescent="0.2">
      <c r="A12" s="25" t="s">
        <v>14</v>
      </c>
      <c r="B12" s="21"/>
      <c r="C12" s="558" t="s">
        <v>15</v>
      </c>
      <c r="D12" s="558"/>
      <c r="E12" s="558"/>
      <c r="F12" s="558"/>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9" t="s">
        <v>20</v>
      </c>
      <c r="B18" s="559"/>
      <c r="C18" s="31" t="s">
        <v>21</v>
      </c>
      <c r="D18" s="27"/>
      <c r="E18" s="27"/>
      <c r="F18" s="27"/>
    </row>
    <row r="19" spans="1:6" ht="12.75" customHeight="1" x14ac:dyDescent="0.2">
      <c r="A19" s="22"/>
      <c r="B19" s="21"/>
      <c r="C19" s="32"/>
      <c r="D19" s="27"/>
      <c r="E19" s="27"/>
      <c r="F19" s="27"/>
    </row>
    <row r="20" spans="1:6" ht="89.25" customHeight="1" x14ac:dyDescent="0.2">
      <c r="A20" s="25" t="s">
        <v>22</v>
      </c>
      <c r="B20" s="21"/>
      <c r="C20" s="556" t="s">
        <v>23</v>
      </c>
      <c r="D20" s="556"/>
      <c r="E20" s="556"/>
      <c r="F20" s="556"/>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0" t="s">
        <v>38</v>
      </c>
      <c r="D33" s="554"/>
      <c r="E33" s="554"/>
      <c r="F33" s="554"/>
    </row>
    <row r="34" spans="1:6" ht="12.75" customHeight="1" x14ac:dyDescent="0.2">
      <c r="A34" s="26"/>
      <c r="B34" s="26"/>
      <c r="C34" s="561" t="s">
        <v>39</v>
      </c>
      <c r="D34" s="562"/>
      <c r="E34" s="562"/>
      <c r="F34" s="562"/>
    </row>
    <row r="35" spans="1:6" ht="25.5" customHeight="1" x14ac:dyDescent="0.2">
      <c r="A35" s="26"/>
      <c r="B35" s="26"/>
      <c r="C35" s="563" t="s">
        <v>40</v>
      </c>
      <c r="D35" s="564"/>
      <c r="E35" s="564"/>
      <c r="F35" s="564"/>
    </row>
    <row r="36" spans="1:6" ht="12.75" x14ac:dyDescent="0.2">
      <c r="B36" s="26"/>
    </row>
    <row r="37" spans="1:6" ht="12.75" x14ac:dyDescent="0.2">
      <c r="A37" s="22" t="s">
        <v>41</v>
      </c>
      <c r="C37" s="45" t="s">
        <v>42</v>
      </c>
      <c r="D37" s="36"/>
      <c r="E37" s="36"/>
      <c r="F37" s="36"/>
    </row>
    <row r="38" spans="1:6" ht="28.5" customHeight="1" x14ac:dyDescent="0.2">
      <c r="C38" s="554" t="s">
        <v>43</v>
      </c>
      <c r="D38" s="554"/>
      <c r="E38" s="554"/>
      <c r="F38" s="554"/>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8" t="s">
        <v>91</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95"/>
      <c r="F5" s="95"/>
      <c r="G5" s="95"/>
      <c r="H5" s="95"/>
      <c r="I5" s="95"/>
      <c r="J5" s="95"/>
    </row>
    <row r="6" spans="1:15" s="94" customFormat="1" ht="11.25" customHeight="1" x14ac:dyDescent="0.2">
      <c r="A6" s="572"/>
      <c r="B6" s="573"/>
      <c r="C6" s="573"/>
      <c r="D6" s="573"/>
      <c r="E6" s="573"/>
      <c r="F6" s="573"/>
      <c r="G6" s="573"/>
      <c r="H6" s="573"/>
      <c r="I6" s="573"/>
      <c r="J6" s="573"/>
    </row>
    <row r="7" spans="1:15" s="91" customFormat="1" ht="12" customHeight="1" x14ac:dyDescent="0.2">
      <c r="A7" s="574" t="s">
        <v>93</v>
      </c>
      <c r="B7" s="575"/>
      <c r="C7" s="580" t="s">
        <v>94</v>
      </c>
      <c r="D7" s="583" t="s">
        <v>95</v>
      </c>
      <c r="E7" s="584"/>
      <c r="F7" s="584"/>
      <c r="G7" s="584"/>
      <c r="H7" s="585"/>
      <c r="I7" s="586" t="s">
        <v>96</v>
      </c>
      <c r="J7" s="587"/>
      <c r="K7" s="96"/>
      <c r="L7" s="96"/>
      <c r="M7" s="96"/>
      <c r="N7" s="96"/>
      <c r="O7" s="96"/>
    </row>
    <row r="8" spans="1:15" ht="34.5" customHeight="1" x14ac:dyDescent="0.2">
      <c r="A8" s="576"/>
      <c r="B8" s="577"/>
      <c r="C8" s="581"/>
      <c r="D8" s="590" t="s">
        <v>97</v>
      </c>
      <c r="E8" s="590" t="s">
        <v>98</v>
      </c>
      <c r="F8" s="590" t="s">
        <v>99</v>
      </c>
      <c r="G8" s="590" t="s">
        <v>100</v>
      </c>
      <c r="H8" s="590" t="s">
        <v>101</v>
      </c>
      <c r="I8" s="588"/>
      <c r="J8" s="589"/>
    </row>
    <row r="9" spans="1:15" ht="12" customHeight="1" x14ac:dyDescent="0.2">
      <c r="A9" s="576"/>
      <c r="B9" s="577"/>
      <c r="C9" s="581"/>
      <c r="D9" s="591"/>
      <c r="E9" s="591"/>
      <c r="F9" s="591"/>
      <c r="G9" s="591"/>
      <c r="H9" s="591"/>
      <c r="I9" s="98" t="s">
        <v>102</v>
      </c>
      <c r="J9" s="99" t="s">
        <v>103</v>
      </c>
    </row>
    <row r="10" spans="1:15" ht="12" customHeight="1" x14ac:dyDescent="0.2">
      <c r="A10" s="578"/>
      <c r="B10" s="579"/>
      <c r="C10" s="582"/>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46516</v>
      </c>
      <c r="E12" s="114">
        <v>46516</v>
      </c>
      <c r="F12" s="114">
        <v>46693</v>
      </c>
      <c r="G12" s="114">
        <v>46033</v>
      </c>
      <c r="H12" s="114">
        <v>46453</v>
      </c>
      <c r="I12" s="115">
        <v>63</v>
      </c>
      <c r="J12" s="116">
        <v>0.13562095020773685</v>
      </c>
      <c r="N12" s="117"/>
    </row>
    <row r="13" spans="1:15" s="110" customFormat="1" ht="13.5" customHeight="1" x14ac:dyDescent="0.2">
      <c r="A13" s="118" t="s">
        <v>105</v>
      </c>
      <c r="B13" s="119" t="s">
        <v>106</v>
      </c>
      <c r="C13" s="113">
        <v>57.846762404333994</v>
      </c>
      <c r="D13" s="114">
        <v>26908</v>
      </c>
      <c r="E13" s="114">
        <v>26938</v>
      </c>
      <c r="F13" s="114">
        <v>27119</v>
      </c>
      <c r="G13" s="114">
        <v>26782</v>
      </c>
      <c r="H13" s="114">
        <v>27030</v>
      </c>
      <c r="I13" s="115">
        <v>-122</v>
      </c>
      <c r="J13" s="116">
        <v>-0.45135035146133923</v>
      </c>
    </row>
    <row r="14" spans="1:15" s="110" customFormat="1" ht="13.5" customHeight="1" x14ac:dyDescent="0.2">
      <c r="A14" s="120"/>
      <c r="B14" s="119" t="s">
        <v>107</v>
      </c>
      <c r="C14" s="113">
        <v>42.153237595666006</v>
      </c>
      <c r="D14" s="114">
        <v>19608</v>
      </c>
      <c r="E14" s="114">
        <v>19578</v>
      </c>
      <c r="F14" s="114">
        <v>19574</v>
      </c>
      <c r="G14" s="114">
        <v>19251</v>
      </c>
      <c r="H14" s="114">
        <v>19423</v>
      </c>
      <c r="I14" s="115">
        <v>185</v>
      </c>
      <c r="J14" s="116">
        <v>0.95247901971888993</v>
      </c>
    </row>
    <row r="15" spans="1:15" s="110" customFormat="1" ht="13.5" customHeight="1" x14ac:dyDescent="0.2">
      <c r="A15" s="118" t="s">
        <v>105</v>
      </c>
      <c r="B15" s="121" t="s">
        <v>108</v>
      </c>
      <c r="C15" s="113">
        <v>9.3387221601169497</v>
      </c>
      <c r="D15" s="114">
        <v>4344</v>
      </c>
      <c r="E15" s="114">
        <v>4411</v>
      </c>
      <c r="F15" s="114">
        <v>4571</v>
      </c>
      <c r="G15" s="114">
        <v>4162</v>
      </c>
      <c r="H15" s="114">
        <v>4384</v>
      </c>
      <c r="I15" s="115">
        <v>-40</v>
      </c>
      <c r="J15" s="116">
        <v>-0.91240875912408759</v>
      </c>
    </row>
    <row r="16" spans="1:15" s="110" customFormat="1" ht="13.5" customHeight="1" x14ac:dyDescent="0.2">
      <c r="A16" s="118"/>
      <c r="B16" s="121" t="s">
        <v>109</v>
      </c>
      <c r="C16" s="113">
        <v>67.047897497635219</v>
      </c>
      <c r="D16" s="114">
        <v>31188</v>
      </c>
      <c r="E16" s="114">
        <v>31204</v>
      </c>
      <c r="F16" s="114">
        <v>31379</v>
      </c>
      <c r="G16" s="114">
        <v>31250</v>
      </c>
      <c r="H16" s="114">
        <v>31535</v>
      </c>
      <c r="I16" s="115">
        <v>-347</v>
      </c>
      <c r="J16" s="116">
        <v>-1.1003646741715554</v>
      </c>
    </row>
    <row r="17" spans="1:10" s="110" customFormat="1" ht="13.5" customHeight="1" x14ac:dyDescent="0.2">
      <c r="A17" s="118"/>
      <c r="B17" s="121" t="s">
        <v>110</v>
      </c>
      <c r="C17" s="113">
        <v>22.332100782526442</v>
      </c>
      <c r="D17" s="114">
        <v>10388</v>
      </c>
      <c r="E17" s="114">
        <v>10278</v>
      </c>
      <c r="F17" s="114">
        <v>10151</v>
      </c>
      <c r="G17" s="114">
        <v>10022</v>
      </c>
      <c r="H17" s="114">
        <v>9960</v>
      </c>
      <c r="I17" s="115">
        <v>428</v>
      </c>
      <c r="J17" s="116">
        <v>4.2971887550200805</v>
      </c>
    </row>
    <row r="18" spans="1:10" s="110" customFormat="1" ht="13.5" customHeight="1" x14ac:dyDescent="0.2">
      <c r="A18" s="120"/>
      <c r="B18" s="121" t="s">
        <v>111</v>
      </c>
      <c r="C18" s="113">
        <v>1.2812795597213862</v>
      </c>
      <c r="D18" s="114">
        <v>596</v>
      </c>
      <c r="E18" s="114">
        <v>623</v>
      </c>
      <c r="F18" s="114">
        <v>592</v>
      </c>
      <c r="G18" s="114">
        <v>599</v>
      </c>
      <c r="H18" s="114">
        <v>574</v>
      </c>
      <c r="I18" s="115">
        <v>22</v>
      </c>
      <c r="J18" s="116">
        <v>3.8327526132404182</v>
      </c>
    </row>
    <row r="19" spans="1:10" s="110" customFormat="1" ht="13.5" customHeight="1" x14ac:dyDescent="0.2">
      <c r="A19" s="120"/>
      <c r="B19" s="121" t="s">
        <v>112</v>
      </c>
      <c r="C19" s="113">
        <v>0.35471665663427637</v>
      </c>
      <c r="D19" s="114">
        <v>165</v>
      </c>
      <c r="E19" s="114">
        <v>181</v>
      </c>
      <c r="F19" s="114">
        <v>172</v>
      </c>
      <c r="G19" s="114">
        <v>166</v>
      </c>
      <c r="H19" s="114">
        <v>154</v>
      </c>
      <c r="I19" s="115">
        <v>11</v>
      </c>
      <c r="J19" s="116">
        <v>7.1428571428571432</v>
      </c>
    </row>
    <row r="20" spans="1:10" s="110" customFormat="1" ht="13.5" customHeight="1" x14ac:dyDescent="0.2">
      <c r="A20" s="118" t="s">
        <v>113</v>
      </c>
      <c r="B20" s="122" t="s">
        <v>114</v>
      </c>
      <c r="C20" s="113">
        <v>75.466506148422042</v>
      </c>
      <c r="D20" s="114">
        <v>35104</v>
      </c>
      <c r="E20" s="114">
        <v>34779</v>
      </c>
      <c r="F20" s="114">
        <v>35036</v>
      </c>
      <c r="G20" s="114">
        <v>34475</v>
      </c>
      <c r="H20" s="114">
        <v>35005</v>
      </c>
      <c r="I20" s="115">
        <v>99</v>
      </c>
      <c r="J20" s="116">
        <v>0.28281674046564775</v>
      </c>
    </row>
    <row r="21" spans="1:10" s="110" customFormat="1" ht="13.5" customHeight="1" x14ac:dyDescent="0.2">
      <c r="A21" s="120"/>
      <c r="B21" s="122" t="s">
        <v>115</v>
      </c>
      <c r="C21" s="113">
        <v>24.533493851577951</v>
      </c>
      <c r="D21" s="114">
        <v>11412</v>
      </c>
      <c r="E21" s="114">
        <v>11737</v>
      </c>
      <c r="F21" s="114">
        <v>11657</v>
      </c>
      <c r="G21" s="114">
        <v>11558</v>
      </c>
      <c r="H21" s="114">
        <v>11448</v>
      </c>
      <c r="I21" s="115">
        <v>-36</v>
      </c>
      <c r="J21" s="116">
        <v>-0.31446540880503143</v>
      </c>
    </row>
    <row r="22" spans="1:10" s="110" customFormat="1" ht="13.5" customHeight="1" x14ac:dyDescent="0.2">
      <c r="A22" s="118" t="s">
        <v>113</v>
      </c>
      <c r="B22" s="122" t="s">
        <v>116</v>
      </c>
      <c r="C22" s="113">
        <v>83.973256513887691</v>
      </c>
      <c r="D22" s="114">
        <v>39061</v>
      </c>
      <c r="E22" s="114">
        <v>39204</v>
      </c>
      <c r="F22" s="114">
        <v>39411</v>
      </c>
      <c r="G22" s="114">
        <v>38942</v>
      </c>
      <c r="H22" s="114">
        <v>39223</v>
      </c>
      <c r="I22" s="115">
        <v>-162</v>
      </c>
      <c r="J22" s="116">
        <v>-0.41302297121586823</v>
      </c>
    </row>
    <row r="23" spans="1:10" s="110" customFormat="1" ht="13.5" customHeight="1" x14ac:dyDescent="0.2">
      <c r="A23" s="123"/>
      <c r="B23" s="124" t="s">
        <v>117</v>
      </c>
      <c r="C23" s="125">
        <v>15.947200963109468</v>
      </c>
      <c r="D23" s="114">
        <v>7418</v>
      </c>
      <c r="E23" s="114">
        <v>7275</v>
      </c>
      <c r="F23" s="114">
        <v>7251</v>
      </c>
      <c r="G23" s="114">
        <v>7056</v>
      </c>
      <c r="H23" s="114">
        <v>7191</v>
      </c>
      <c r="I23" s="115">
        <v>227</v>
      </c>
      <c r="J23" s="116">
        <v>3.1567236823807536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11056</v>
      </c>
      <c r="E26" s="114">
        <v>11557</v>
      </c>
      <c r="F26" s="114">
        <v>11575</v>
      </c>
      <c r="G26" s="114">
        <v>11579</v>
      </c>
      <c r="H26" s="140">
        <v>11583</v>
      </c>
      <c r="I26" s="115">
        <v>-527</v>
      </c>
      <c r="J26" s="116">
        <v>-4.5497712164378834</v>
      </c>
    </row>
    <row r="27" spans="1:10" s="110" customFormat="1" ht="13.5" customHeight="1" x14ac:dyDescent="0.2">
      <c r="A27" s="118" t="s">
        <v>105</v>
      </c>
      <c r="B27" s="119" t="s">
        <v>106</v>
      </c>
      <c r="C27" s="113">
        <v>39.082850940665701</v>
      </c>
      <c r="D27" s="115">
        <v>4321</v>
      </c>
      <c r="E27" s="114">
        <v>4521</v>
      </c>
      <c r="F27" s="114">
        <v>4486</v>
      </c>
      <c r="G27" s="114">
        <v>4488</v>
      </c>
      <c r="H27" s="140">
        <v>4466</v>
      </c>
      <c r="I27" s="115">
        <v>-145</v>
      </c>
      <c r="J27" s="116">
        <v>-3.2467532467532467</v>
      </c>
    </row>
    <row r="28" spans="1:10" s="110" customFormat="1" ht="13.5" customHeight="1" x14ac:dyDescent="0.2">
      <c r="A28" s="120"/>
      <c r="B28" s="119" t="s">
        <v>107</v>
      </c>
      <c r="C28" s="113">
        <v>60.917149059334299</v>
      </c>
      <c r="D28" s="115">
        <v>6735</v>
      </c>
      <c r="E28" s="114">
        <v>7036</v>
      </c>
      <c r="F28" s="114">
        <v>7089</v>
      </c>
      <c r="G28" s="114">
        <v>7091</v>
      </c>
      <c r="H28" s="140">
        <v>7117</v>
      </c>
      <c r="I28" s="115">
        <v>-382</v>
      </c>
      <c r="J28" s="116">
        <v>-5.3674300969509625</v>
      </c>
    </row>
    <row r="29" spans="1:10" s="110" customFormat="1" ht="13.5" customHeight="1" x14ac:dyDescent="0.2">
      <c r="A29" s="118" t="s">
        <v>105</v>
      </c>
      <c r="B29" s="121" t="s">
        <v>108</v>
      </c>
      <c r="C29" s="113">
        <v>14.896888567293777</v>
      </c>
      <c r="D29" s="115">
        <v>1647</v>
      </c>
      <c r="E29" s="114">
        <v>1692</v>
      </c>
      <c r="F29" s="114">
        <v>1649</v>
      </c>
      <c r="G29" s="114">
        <v>1671</v>
      </c>
      <c r="H29" s="140">
        <v>1688</v>
      </c>
      <c r="I29" s="115">
        <v>-41</v>
      </c>
      <c r="J29" s="116">
        <v>-2.4289099526066349</v>
      </c>
    </row>
    <row r="30" spans="1:10" s="110" customFormat="1" ht="13.5" customHeight="1" x14ac:dyDescent="0.2">
      <c r="A30" s="118"/>
      <c r="B30" s="121" t="s">
        <v>109</v>
      </c>
      <c r="C30" s="113">
        <v>53.165701881331401</v>
      </c>
      <c r="D30" s="115">
        <v>5878</v>
      </c>
      <c r="E30" s="114">
        <v>6201</v>
      </c>
      <c r="F30" s="114">
        <v>6264</v>
      </c>
      <c r="G30" s="114">
        <v>6285</v>
      </c>
      <c r="H30" s="140">
        <v>6313</v>
      </c>
      <c r="I30" s="115">
        <v>-435</v>
      </c>
      <c r="J30" s="116">
        <v>-6.8905433233011246</v>
      </c>
    </row>
    <row r="31" spans="1:10" s="110" customFormat="1" ht="13.5" customHeight="1" x14ac:dyDescent="0.2">
      <c r="A31" s="118"/>
      <c r="B31" s="121" t="s">
        <v>110</v>
      </c>
      <c r="C31" s="113">
        <v>18.11685962373372</v>
      </c>
      <c r="D31" s="115">
        <v>2003</v>
      </c>
      <c r="E31" s="114">
        <v>2043</v>
      </c>
      <c r="F31" s="114">
        <v>2029</v>
      </c>
      <c r="G31" s="114">
        <v>2017</v>
      </c>
      <c r="H31" s="140">
        <v>2014</v>
      </c>
      <c r="I31" s="115">
        <v>-11</v>
      </c>
      <c r="J31" s="116">
        <v>-0.54617676266137039</v>
      </c>
    </row>
    <row r="32" spans="1:10" s="110" customFormat="1" ht="13.5" customHeight="1" x14ac:dyDescent="0.2">
      <c r="A32" s="120"/>
      <c r="B32" s="121" t="s">
        <v>111</v>
      </c>
      <c r="C32" s="113">
        <v>13.8205499276411</v>
      </c>
      <c r="D32" s="115">
        <v>1528</v>
      </c>
      <c r="E32" s="114">
        <v>1621</v>
      </c>
      <c r="F32" s="114">
        <v>1633</v>
      </c>
      <c r="G32" s="114">
        <v>1606</v>
      </c>
      <c r="H32" s="140">
        <v>1568</v>
      </c>
      <c r="I32" s="115">
        <v>-40</v>
      </c>
      <c r="J32" s="116">
        <v>-2.5510204081632653</v>
      </c>
    </row>
    <row r="33" spans="1:10" s="110" customFormat="1" ht="13.5" customHeight="1" x14ac:dyDescent="0.2">
      <c r="A33" s="120"/>
      <c r="B33" s="121" t="s">
        <v>112</v>
      </c>
      <c r="C33" s="113">
        <v>1.1125180897250362</v>
      </c>
      <c r="D33" s="115">
        <v>123</v>
      </c>
      <c r="E33" s="114">
        <v>133</v>
      </c>
      <c r="F33" s="114">
        <v>157</v>
      </c>
      <c r="G33" s="114">
        <v>140</v>
      </c>
      <c r="H33" s="140">
        <v>128</v>
      </c>
      <c r="I33" s="115">
        <v>-5</v>
      </c>
      <c r="J33" s="116">
        <v>-3.90625</v>
      </c>
    </row>
    <row r="34" spans="1:10" s="110" customFormat="1" ht="13.5" customHeight="1" x14ac:dyDescent="0.2">
      <c r="A34" s="118" t="s">
        <v>113</v>
      </c>
      <c r="B34" s="122" t="s">
        <v>116</v>
      </c>
      <c r="C34" s="113">
        <v>79.75759768451519</v>
      </c>
      <c r="D34" s="115">
        <v>8818</v>
      </c>
      <c r="E34" s="114">
        <v>9260</v>
      </c>
      <c r="F34" s="114">
        <v>9321</v>
      </c>
      <c r="G34" s="114">
        <v>9302</v>
      </c>
      <c r="H34" s="140">
        <v>9308</v>
      </c>
      <c r="I34" s="115">
        <v>-490</v>
      </c>
      <c r="J34" s="116">
        <v>-5.2642887838418568</v>
      </c>
    </row>
    <row r="35" spans="1:10" s="110" customFormat="1" ht="13.5" customHeight="1" x14ac:dyDescent="0.2">
      <c r="A35" s="118"/>
      <c r="B35" s="119" t="s">
        <v>117</v>
      </c>
      <c r="C35" s="113">
        <v>19.952966714905934</v>
      </c>
      <c r="D35" s="115">
        <v>2206</v>
      </c>
      <c r="E35" s="114">
        <v>2255</v>
      </c>
      <c r="F35" s="114">
        <v>2216</v>
      </c>
      <c r="G35" s="114">
        <v>2232</v>
      </c>
      <c r="H35" s="140">
        <v>2235</v>
      </c>
      <c r="I35" s="115">
        <v>-29</v>
      </c>
      <c r="J35" s="116">
        <v>-1.2975391498881432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6679</v>
      </c>
      <c r="E37" s="114">
        <v>6979</v>
      </c>
      <c r="F37" s="114">
        <v>6951</v>
      </c>
      <c r="G37" s="114">
        <v>7105</v>
      </c>
      <c r="H37" s="140">
        <v>7136</v>
      </c>
      <c r="I37" s="115">
        <v>-457</v>
      </c>
      <c r="J37" s="116">
        <v>-6.4041479820627805</v>
      </c>
    </row>
    <row r="38" spans="1:10" s="110" customFormat="1" ht="13.5" customHeight="1" x14ac:dyDescent="0.2">
      <c r="A38" s="118" t="s">
        <v>105</v>
      </c>
      <c r="B38" s="119" t="s">
        <v>106</v>
      </c>
      <c r="C38" s="113">
        <v>34.361431351998803</v>
      </c>
      <c r="D38" s="115">
        <v>2295</v>
      </c>
      <c r="E38" s="114">
        <v>2370</v>
      </c>
      <c r="F38" s="114">
        <v>2334</v>
      </c>
      <c r="G38" s="114">
        <v>2400</v>
      </c>
      <c r="H38" s="140">
        <v>2405</v>
      </c>
      <c r="I38" s="115">
        <v>-110</v>
      </c>
      <c r="J38" s="116">
        <v>-4.5738045738045736</v>
      </c>
    </row>
    <row r="39" spans="1:10" s="110" customFormat="1" ht="13.5" customHeight="1" x14ac:dyDescent="0.2">
      <c r="A39" s="120"/>
      <c r="B39" s="119" t="s">
        <v>107</v>
      </c>
      <c r="C39" s="113">
        <v>65.638568648001197</v>
      </c>
      <c r="D39" s="115">
        <v>4384</v>
      </c>
      <c r="E39" s="114">
        <v>4609</v>
      </c>
      <c r="F39" s="114">
        <v>4617</v>
      </c>
      <c r="G39" s="114">
        <v>4705</v>
      </c>
      <c r="H39" s="140">
        <v>4731</v>
      </c>
      <c r="I39" s="115">
        <v>-347</v>
      </c>
      <c r="J39" s="116">
        <v>-7.3346015641513418</v>
      </c>
    </row>
    <row r="40" spans="1:10" s="110" customFormat="1" ht="13.5" customHeight="1" x14ac:dyDescent="0.2">
      <c r="A40" s="118" t="s">
        <v>105</v>
      </c>
      <c r="B40" s="121" t="s">
        <v>108</v>
      </c>
      <c r="C40" s="113">
        <v>17.023506512951041</v>
      </c>
      <c r="D40" s="115">
        <v>1137</v>
      </c>
      <c r="E40" s="114">
        <v>1162</v>
      </c>
      <c r="F40" s="114">
        <v>1127</v>
      </c>
      <c r="G40" s="114">
        <v>1197</v>
      </c>
      <c r="H40" s="140">
        <v>1195</v>
      </c>
      <c r="I40" s="115">
        <v>-58</v>
      </c>
      <c r="J40" s="116">
        <v>-4.8535564853556483</v>
      </c>
    </row>
    <row r="41" spans="1:10" s="110" customFormat="1" ht="13.5" customHeight="1" x14ac:dyDescent="0.2">
      <c r="A41" s="118"/>
      <c r="B41" s="121" t="s">
        <v>109</v>
      </c>
      <c r="C41" s="113">
        <v>41.997304985776317</v>
      </c>
      <c r="D41" s="115">
        <v>2805</v>
      </c>
      <c r="E41" s="114">
        <v>2956</v>
      </c>
      <c r="F41" s="114">
        <v>2969</v>
      </c>
      <c r="G41" s="114">
        <v>3048</v>
      </c>
      <c r="H41" s="140">
        <v>3099</v>
      </c>
      <c r="I41" s="115">
        <v>-294</v>
      </c>
      <c r="J41" s="116">
        <v>-9.4869312681510163</v>
      </c>
    </row>
    <row r="42" spans="1:10" s="110" customFormat="1" ht="13.5" customHeight="1" x14ac:dyDescent="0.2">
      <c r="A42" s="118"/>
      <c r="B42" s="121" t="s">
        <v>110</v>
      </c>
      <c r="C42" s="113">
        <v>18.880071867045967</v>
      </c>
      <c r="D42" s="115">
        <v>1261</v>
      </c>
      <c r="E42" s="114">
        <v>1295</v>
      </c>
      <c r="F42" s="114">
        <v>1272</v>
      </c>
      <c r="G42" s="114">
        <v>1302</v>
      </c>
      <c r="H42" s="140">
        <v>1312</v>
      </c>
      <c r="I42" s="115">
        <v>-51</v>
      </c>
      <c r="J42" s="116">
        <v>-3.8871951219512195</v>
      </c>
    </row>
    <row r="43" spans="1:10" s="110" customFormat="1" ht="13.5" customHeight="1" x14ac:dyDescent="0.2">
      <c r="A43" s="120"/>
      <c r="B43" s="121" t="s">
        <v>111</v>
      </c>
      <c r="C43" s="113">
        <v>22.099116634226682</v>
      </c>
      <c r="D43" s="115">
        <v>1476</v>
      </c>
      <c r="E43" s="114">
        <v>1566</v>
      </c>
      <c r="F43" s="114">
        <v>1583</v>
      </c>
      <c r="G43" s="114">
        <v>1558</v>
      </c>
      <c r="H43" s="140">
        <v>1530</v>
      </c>
      <c r="I43" s="115">
        <v>-54</v>
      </c>
      <c r="J43" s="116">
        <v>-3.5294117647058822</v>
      </c>
    </row>
    <row r="44" spans="1:10" s="110" customFormat="1" ht="13.5" customHeight="1" x14ac:dyDescent="0.2">
      <c r="A44" s="120"/>
      <c r="B44" s="121" t="s">
        <v>112</v>
      </c>
      <c r="C44" s="113">
        <v>1.6619254379398114</v>
      </c>
      <c r="D44" s="115">
        <v>111</v>
      </c>
      <c r="E44" s="114">
        <v>118</v>
      </c>
      <c r="F44" s="114">
        <v>143</v>
      </c>
      <c r="G44" s="114">
        <v>129</v>
      </c>
      <c r="H44" s="140">
        <v>120</v>
      </c>
      <c r="I44" s="115">
        <v>-9</v>
      </c>
      <c r="J44" s="116">
        <v>-7.5</v>
      </c>
    </row>
    <row r="45" spans="1:10" s="110" customFormat="1" ht="13.5" customHeight="1" x14ac:dyDescent="0.2">
      <c r="A45" s="118" t="s">
        <v>113</v>
      </c>
      <c r="B45" s="122" t="s">
        <v>116</v>
      </c>
      <c r="C45" s="113">
        <v>77.796077257074415</v>
      </c>
      <c r="D45" s="115">
        <v>5196</v>
      </c>
      <c r="E45" s="114">
        <v>5445</v>
      </c>
      <c r="F45" s="114">
        <v>5441</v>
      </c>
      <c r="G45" s="114">
        <v>5552</v>
      </c>
      <c r="H45" s="140">
        <v>5598</v>
      </c>
      <c r="I45" s="115">
        <v>-402</v>
      </c>
      <c r="J45" s="116">
        <v>-7.1811361200428721</v>
      </c>
    </row>
    <row r="46" spans="1:10" s="110" customFormat="1" ht="13.5" customHeight="1" x14ac:dyDescent="0.2">
      <c r="A46" s="118"/>
      <c r="B46" s="119" t="s">
        <v>117</v>
      </c>
      <c r="C46" s="113">
        <v>21.724809103159156</v>
      </c>
      <c r="D46" s="115">
        <v>1451</v>
      </c>
      <c r="E46" s="114">
        <v>1492</v>
      </c>
      <c r="F46" s="114">
        <v>1472</v>
      </c>
      <c r="G46" s="114">
        <v>1508</v>
      </c>
      <c r="H46" s="140">
        <v>1498</v>
      </c>
      <c r="I46" s="115">
        <v>-47</v>
      </c>
      <c r="J46" s="116">
        <v>-3.1375166889185579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4377</v>
      </c>
      <c r="E48" s="114">
        <v>4578</v>
      </c>
      <c r="F48" s="114">
        <v>4624</v>
      </c>
      <c r="G48" s="114">
        <v>4474</v>
      </c>
      <c r="H48" s="140">
        <v>4447</v>
      </c>
      <c r="I48" s="115">
        <v>-70</v>
      </c>
      <c r="J48" s="116">
        <v>-1.5740948954351248</v>
      </c>
    </row>
    <row r="49" spans="1:12" s="110" customFormat="1" ht="13.5" customHeight="1" x14ac:dyDescent="0.2">
      <c r="A49" s="118" t="s">
        <v>105</v>
      </c>
      <c r="B49" s="119" t="s">
        <v>106</v>
      </c>
      <c r="C49" s="113">
        <v>46.287411469042723</v>
      </c>
      <c r="D49" s="115">
        <v>2026</v>
      </c>
      <c r="E49" s="114">
        <v>2151</v>
      </c>
      <c r="F49" s="114">
        <v>2152</v>
      </c>
      <c r="G49" s="114">
        <v>2088</v>
      </c>
      <c r="H49" s="140">
        <v>2061</v>
      </c>
      <c r="I49" s="115">
        <v>-35</v>
      </c>
      <c r="J49" s="116">
        <v>-1.6982047549733139</v>
      </c>
    </row>
    <row r="50" spans="1:12" s="110" customFormat="1" ht="13.5" customHeight="1" x14ac:dyDescent="0.2">
      <c r="A50" s="120"/>
      <c r="B50" s="119" t="s">
        <v>107</v>
      </c>
      <c r="C50" s="113">
        <v>53.712588530957277</v>
      </c>
      <c r="D50" s="115">
        <v>2351</v>
      </c>
      <c r="E50" s="114">
        <v>2427</v>
      </c>
      <c r="F50" s="114">
        <v>2472</v>
      </c>
      <c r="G50" s="114">
        <v>2386</v>
      </c>
      <c r="H50" s="140">
        <v>2386</v>
      </c>
      <c r="I50" s="115">
        <v>-35</v>
      </c>
      <c r="J50" s="116">
        <v>-1.4668901927912825</v>
      </c>
    </row>
    <row r="51" spans="1:12" s="110" customFormat="1" ht="13.5" customHeight="1" x14ac:dyDescent="0.2">
      <c r="A51" s="118" t="s">
        <v>105</v>
      </c>
      <c r="B51" s="121" t="s">
        <v>108</v>
      </c>
      <c r="C51" s="113">
        <v>11.651816312542838</v>
      </c>
      <c r="D51" s="115">
        <v>510</v>
      </c>
      <c r="E51" s="114">
        <v>530</v>
      </c>
      <c r="F51" s="114">
        <v>522</v>
      </c>
      <c r="G51" s="114">
        <v>474</v>
      </c>
      <c r="H51" s="140">
        <v>493</v>
      </c>
      <c r="I51" s="115">
        <v>17</v>
      </c>
      <c r="J51" s="116">
        <v>3.4482758620689653</v>
      </c>
    </row>
    <row r="52" spans="1:12" s="110" customFormat="1" ht="13.5" customHeight="1" x14ac:dyDescent="0.2">
      <c r="A52" s="118"/>
      <c r="B52" s="121" t="s">
        <v>109</v>
      </c>
      <c r="C52" s="113">
        <v>70.207904957733604</v>
      </c>
      <c r="D52" s="115">
        <v>3073</v>
      </c>
      <c r="E52" s="114">
        <v>3245</v>
      </c>
      <c r="F52" s="114">
        <v>3295</v>
      </c>
      <c r="G52" s="114">
        <v>3237</v>
      </c>
      <c r="H52" s="140">
        <v>3214</v>
      </c>
      <c r="I52" s="115">
        <v>-141</v>
      </c>
      <c r="J52" s="116">
        <v>-4.3870566272557561</v>
      </c>
    </row>
    <row r="53" spans="1:12" s="110" customFormat="1" ht="13.5" customHeight="1" x14ac:dyDescent="0.2">
      <c r="A53" s="118"/>
      <c r="B53" s="121" t="s">
        <v>110</v>
      </c>
      <c r="C53" s="113">
        <v>16.952250399817228</v>
      </c>
      <c r="D53" s="115">
        <v>742</v>
      </c>
      <c r="E53" s="114">
        <v>748</v>
      </c>
      <c r="F53" s="114">
        <v>757</v>
      </c>
      <c r="G53" s="114">
        <v>715</v>
      </c>
      <c r="H53" s="140">
        <v>702</v>
      </c>
      <c r="I53" s="115">
        <v>40</v>
      </c>
      <c r="J53" s="116">
        <v>5.6980056980056979</v>
      </c>
    </row>
    <row r="54" spans="1:12" s="110" customFormat="1" ht="13.5" customHeight="1" x14ac:dyDescent="0.2">
      <c r="A54" s="120"/>
      <c r="B54" s="121" t="s">
        <v>111</v>
      </c>
      <c r="C54" s="113">
        <v>1.1880283299063286</v>
      </c>
      <c r="D54" s="115">
        <v>52</v>
      </c>
      <c r="E54" s="114">
        <v>55</v>
      </c>
      <c r="F54" s="114">
        <v>50</v>
      </c>
      <c r="G54" s="114">
        <v>48</v>
      </c>
      <c r="H54" s="140">
        <v>38</v>
      </c>
      <c r="I54" s="115">
        <v>14</v>
      </c>
      <c r="J54" s="116">
        <v>36.842105263157897</v>
      </c>
    </row>
    <row r="55" spans="1:12" s="110" customFormat="1" ht="13.5" customHeight="1" x14ac:dyDescent="0.2">
      <c r="A55" s="120"/>
      <c r="B55" s="121" t="s">
        <v>112</v>
      </c>
      <c r="C55" s="113">
        <v>0.27416038382453733</v>
      </c>
      <c r="D55" s="115">
        <v>12</v>
      </c>
      <c r="E55" s="114">
        <v>15</v>
      </c>
      <c r="F55" s="114">
        <v>14</v>
      </c>
      <c r="G55" s="114">
        <v>11</v>
      </c>
      <c r="H55" s="140">
        <v>8</v>
      </c>
      <c r="I55" s="115">
        <v>4</v>
      </c>
      <c r="J55" s="116">
        <v>50</v>
      </c>
    </row>
    <row r="56" spans="1:12" s="110" customFormat="1" ht="13.5" customHeight="1" x14ac:dyDescent="0.2">
      <c r="A56" s="118" t="s">
        <v>113</v>
      </c>
      <c r="B56" s="122" t="s">
        <v>116</v>
      </c>
      <c r="C56" s="113">
        <v>82.750742517706186</v>
      </c>
      <c r="D56" s="115">
        <v>3622</v>
      </c>
      <c r="E56" s="114">
        <v>3815</v>
      </c>
      <c r="F56" s="114">
        <v>3880</v>
      </c>
      <c r="G56" s="114">
        <v>3750</v>
      </c>
      <c r="H56" s="140">
        <v>3710</v>
      </c>
      <c r="I56" s="115">
        <v>-88</v>
      </c>
      <c r="J56" s="116">
        <v>-2.371967654986523</v>
      </c>
    </row>
    <row r="57" spans="1:12" s="110" customFormat="1" ht="13.5" customHeight="1" x14ac:dyDescent="0.2">
      <c r="A57" s="142"/>
      <c r="B57" s="124" t="s">
        <v>117</v>
      </c>
      <c r="C57" s="125">
        <v>17.24925748229381</v>
      </c>
      <c r="D57" s="143">
        <v>755</v>
      </c>
      <c r="E57" s="144">
        <v>763</v>
      </c>
      <c r="F57" s="144">
        <v>744</v>
      </c>
      <c r="G57" s="144">
        <v>724</v>
      </c>
      <c r="H57" s="145">
        <v>737</v>
      </c>
      <c r="I57" s="143">
        <v>18</v>
      </c>
      <c r="J57" s="146">
        <v>2.4423337856173677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6" t="s">
        <v>123</v>
      </c>
      <c r="B60" s="567"/>
      <c r="C60" s="567"/>
      <c r="D60" s="567"/>
      <c r="E60" s="567"/>
      <c r="F60" s="567"/>
      <c r="G60" s="567"/>
      <c r="H60" s="567"/>
      <c r="I60" s="567"/>
      <c r="J60" s="567"/>
      <c r="K60" s="151"/>
      <c r="L60" s="151"/>
    </row>
    <row r="61" spans="1:12" ht="18" customHeight="1" x14ac:dyDescent="0.2">
      <c r="A61" s="566"/>
      <c r="B61" s="567"/>
      <c r="C61" s="567"/>
      <c r="D61" s="567"/>
      <c r="E61" s="567"/>
      <c r="F61" s="567"/>
      <c r="G61" s="567"/>
      <c r="H61" s="567"/>
      <c r="I61" s="567"/>
      <c r="J61" s="567"/>
      <c r="K61" s="151"/>
      <c r="L61" s="151"/>
    </row>
    <row r="63" spans="1:12" ht="15.95" customHeight="1" x14ac:dyDescent="0.2">
      <c r="B63" s="566"/>
      <c r="C63" s="567"/>
      <c r="D63" s="567"/>
      <c r="E63" s="567"/>
      <c r="F63" s="567"/>
      <c r="G63" s="567"/>
      <c r="H63" s="567"/>
      <c r="I63" s="567"/>
      <c r="J63" s="567"/>
      <c r="K63" s="567"/>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69" t="s">
        <v>124</v>
      </c>
      <c r="B3" s="569"/>
      <c r="C3" s="569"/>
      <c r="D3" s="569"/>
      <c r="E3" s="569"/>
      <c r="F3" s="569"/>
      <c r="G3" s="569"/>
      <c r="H3" s="569"/>
      <c r="I3" s="569"/>
      <c r="J3" s="160"/>
      <c r="K3" s="161"/>
    </row>
    <row r="4" spans="1:11" s="94" customFormat="1" ht="15" x14ac:dyDescent="0.2">
      <c r="A4" s="569" t="s">
        <v>125</v>
      </c>
      <c r="B4" s="569"/>
      <c r="C4" s="569"/>
      <c r="D4" s="569"/>
      <c r="E4" s="569"/>
      <c r="F4" s="569"/>
      <c r="G4" s="569"/>
      <c r="H4" s="569"/>
      <c r="I4" s="569"/>
      <c r="J4" s="160"/>
      <c r="K4" s="161"/>
    </row>
    <row r="5" spans="1:11" s="166" customFormat="1" ht="12" customHeight="1" x14ac:dyDescent="0.2">
      <c r="A5" s="571" t="s">
        <v>126</v>
      </c>
      <c r="B5" s="571"/>
      <c r="C5" s="571"/>
      <c r="D5" s="571"/>
      <c r="E5" s="162"/>
      <c r="F5" s="162"/>
      <c r="G5" s="162"/>
      <c r="H5" s="162"/>
      <c r="I5" s="163"/>
      <c r="J5" s="164"/>
      <c r="K5" s="165"/>
    </row>
    <row r="6" spans="1:11" s="94" customFormat="1" ht="11.25" customHeight="1" x14ac:dyDescent="0.2">
      <c r="A6" s="593" t="s">
        <v>57</v>
      </c>
      <c r="B6" s="593"/>
      <c r="C6" s="167"/>
      <c r="D6" s="594" t="s">
        <v>127</v>
      </c>
      <c r="E6" s="594"/>
      <c r="F6" s="594"/>
      <c r="G6" s="594"/>
      <c r="H6" s="594"/>
      <c r="I6" s="594"/>
      <c r="J6" s="160"/>
      <c r="K6" s="161"/>
    </row>
    <row r="7" spans="1:11" s="94" customFormat="1" ht="24.95" customHeight="1" x14ac:dyDescent="0.2">
      <c r="A7" s="168"/>
      <c r="B7" s="169"/>
      <c r="C7" s="170"/>
      <c r="D7" s="592" t="s">
        <v>66</v>
      </c>
      <c r="E7" s="592"/>
      <c r="F7" s="592"/>
      <c r="G7" s="592" t="s">
        <v>128</v>
      </c>
      <c r="H7" s="592"/>
      <c r="I7" s="592"/>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8" t="s">
        <v>13</v>
      </c>
      <c r="B15" s="570"/>
      <c r="C15" s="570"/>
      <c r="D15" s="570"/>
      <c r="E15" s="570"/>
      <c r="F15" s="570"/>
      <c r="G15" s="570"/>
      <c r="H15" s="570"/>
      <c r="I15" s="599"/>
      <c r="J15" s="188"/>
      <c r="K15" s="161"/>
    </row>
    <row r="16" spans="1:11" s="192" customFormat="1" ht="24.95" customHeight="1" x14ac:dyDescent="0.2">
      <c r="A16" s="600" t="s">
        <v>104</v>
      </c>
      <c r="B16" s="601"/>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6" t="s">
        <v>139</v>
      </c>
      <c r="C20" s="596"/>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6" t="s">
        <v>143</v>
      </c>
      <c r="C22" s="596"/>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6" t="s">
        <v>155</v>
      </c>
      <c r="C28" s="596"/>
      <c r="D28" s="196"/>
      <c r="E28" s="196"/>
      <c r="F28" s="196"/>
      <c r="G28" s="196"/>
      <c r="H28" s="196"/>
      <c r="I28" s="197"/>
    </row>
    <row r="29" spans="1:9" s="198" customFormat="1" ht="24.95" customHeight="1" x14ac:dyDescent="0.2">
      <c r="A29" s="193" t="s">
        <v>156</v>
      </c>
      <c r="B29" s="596" t="s">
        <v>157</v>
      </c>
      <c r="C29" s="596"/>
      <c r="D29" s="196"/>
      <c r="E29" s="196"/>
      <c r="F29" s="196"/>
      <c r="G29" s="196"/>
      <c r="H29" s="196"/>
      <c r="I29" s="197"/>
    </row>
    <row r="30" spans="1:9" s="198" customFormat="1" ht="24.95" customHeight="1" x14ac:dyDescent="0.2">
      <c r="A30" s="201" t="s">
        <v>158</v>
      </c>
      <c r="B30" s="595" t="s">
        <v>159</v>
      </c>
      <c r="C30" s="595"/>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6" t="s">
        <v>162</v>
      </c>
      <c r="C32" s="596"/>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6" t="s">
        <v>168</v>
      </c>
      <c r="C36" s="596"/>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7" t="s">
        <v>175</v>
      </c>
      <c r="B44" s="597"/>
      <c r="C44" s="597"/>
      <c r="D44" s="597"/>
      <c r="E44" s="597"/>
      <c r="F44" s="597"/>
      <c r="G44" s="597"/>
      <c r="H44" s="597"/>
      <c r="I44" s="597"/>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8" t="s">
        <v>176</v>
      </c>
      <c r="B3" s="569"/>
      <c r="C3" s="569"/>
      <c r="D3" s="569"/>
      <c r="E3" s="569"/>
      <c r="F3" s="569"/>
      <c r="G3" s="569"/>
      <c r="H3" s="569"/>
      <c r="I3" s="569"/>
      <c r="J3" s="569"/>
    </row>
    <row r="4" spans="1:15" s="94" customFormat="1" ht="12" customHeight="1" x14ac:dyDescent="0.2">
      <c r="A4" s="571" t="s">
        <v>126</v>
      </c>
      <c r="B4" s="571"/>
      <c r="C4" s="571"/>
      <c r="D4" s="571"/>
      <c r="E4" s="571"/>
      <c r="F4" s="571"/>
      <c r="G4" s="571"/>
      <c r="H4" s="571"/>
      <c r="I4" s="571"/>
      <c r="J4" s="571"/>
    </row>
    <row r="5" spans="1:15" s="94" customFormat="1" ht="11.25" customHeight="1" x14ac:dyDescent="0.2">
      <c r="A5" s="571" t="s">
        <v>57</v>
      </c>
      <c r="B5" s="571"/>
      <c r="C5" s="571"/>
      <c r="D5" s="571"/>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4" t="s">
        <v>177</v>
      </c>
      <c r="B7" s="575"/>
      <c r="C7" s="580" t="s">
        <v>178</v>
      </c>
      <c r="D7" s="583" t="s">
        <v>179</v>
      </c>
      <c r="E7" s="584"/>
      <c r="F7" s="584"/>
      <c r="G7" s="584"/>
      <c r="H7" s="585"/>
      <c r="I7" s="586" t="s">
        <v>180</v>
      </c>
      <c r="J7" s="587"/>
      <c r="K7" s="96"/>
      <c r="L7" s="96"/>
      <c r="M7" s="96"/>
      <c r="N7" s="96"/>
      <c r="O7" s="96"/>
    </row>
    <row r="8" spans="1:15" ht="21.75" customHeight="1" x14ac:dyDescent="0.2">
      <c r="A8" s="576"/>
      <c r="B8" s="577"/>
      <c r="C8" s="581"/>
      <c r="D8" s="590" t="s">
        <v>97</v>
      </c>
      <c r="E8" s="590" t="s">
        <v>98</v>
      </c>
      <c r="F8" s="590" t="s">
        <v>99</v>
      </c>
      <c r="G8" s="590" t="s">
        <v>100</v>
      </c>
      <c r="H8" s="590" t="s">
        <v>101</v>
      </c>
      <c r="I8" s="588"/>
      <c r="J8" s="589"/>
    </row>
    <row r="9" spans="1:15" ht="12" customHeight="1" x14ac:dyDescent="0.2">
      <c r="A9" s="576"/>
      <c r="B9" s="577"/>
      <c r="C9" s="581"/>
      <c r="D9" s="591"/>
      <c r="E9" s="591"/>
      <c r="F9" s="591"/>
      <c r="G9" s="591"/>
      <c r="H9" s="591"/>
      <c r="I9" s="98" t="s">
        <v>102</v>
      </c>
      <c r="J9" s="99" t="s">
        <v>103</v>
      </c>
    </row>
    <row r="10" spans="1:15" ht="12" customHeight="1" x14ac:dyDescent="0.2">
      <c r="A10" s="578"/>
      <c r="B10" s="579"/>
      <c r="C10" s="582"/>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46516</v>
      </c>
      <c r="E12" s="236">
        <v>46516</v>
      </c>
      <c r="F12" s="114">
        <v>46693</v>
      </c>
      <c r="G12" s="114">
        <v>46033</v>
      </c>
      <c r="H12" s="140">
        <v>46453</v>
      </c>
      <c r="I12" s="115">
        <v>63</v>
      </c>
      <c r="J12" s="116">
        <v>0.13562095020773685</v>
      </c>
    </row>
    <row r="13" spans="1:15" s="110" customFormat="1" ht="12" customHeight="1" x14ac:dyDescent="0.2">
      <c r="A13" s="118" t="s">
        <v>105</v>
      </c>
      <c r="B13" s="119" t="s">
        <v>106</v>
      </c>
      <c r="C13" s="113">
        <v>57.846762404333994</v>
      </c>
      <c r="D13" s="115">
        <v>26908</v>
      </c>
      <c r="E13" s="114">
        <v>26938</v>
      </c>
      <c r="F13" s="114">
        <v>27119</v>
      </c>
      <c r="G13" s="114">
        <v>26782</v>
      </c>
      <c r="H13" s="140">
        <v>27030</v>
      </c>
      <c r="I13" s="115">
        <v>-122</v>
      </c>
      <c r="J13" s="116">
        <v>-0.45135035146133923</v>
      </c>
    </row>
    <row r="14" spans="1:15" s="110" customFormat="1" ht="12" customHeight="1" x14ac:dyDescent="0.2">
      <c r="A14" s="118"/>
      <c r="B14" s="119" t="s">
        <v>107</v>
      </c>
      <c r="C14" s="113">
        <v>42.153237595666006</v>
      </c>
      <c r="D14" s="115">
        <v>19608</v>
      </c>
      <c r="E14" s="114">
        <v>19578</v>
      </c>
      <c r="F14" s="114">
        <v>19574</v>
      </c>
      <c r="G14" s="114">
        <v>19251</v>
      </c>
      <c r="H14" s="140">
        <v>19423</v>
      </c>
      <c r="I14" s="115">
        <v>185</v>
      </c>
      <c r="J14" s="116">
        <v>0.95247901971888993</v>
      </c>
    </row>
    <row r="15" spans="1:15" s="110" customFormat="1" ht="12" customHeight="1" x14ac:dyDescent="0.2">
      <c r="A15" s="118" t="s">
        <v>105</v>
      </c>
      <c r="B15" s="121" t="s">
        <v>108</v>
      </c>
      <c r="C15" s="113">
        <v>9.3387221601169497</v>
      </c>
      <c r="D15" s="115">
        <v>4344</v>
      </c>
      <c r="E15" s="114">
        <v>4411</v>
      </c>
      <c r="F15" s="114">
        <v>4571</v>
      </c>
      <c r="G15" s="114">
        <v>4162</v>
      </c>
      <c r="H15" s="140">
        <v>4384</v>
      </c>
      <c r="I15" s="115">
        <v>-40</v>
      </c>
      <c r="J15" s="116">
        <v>-0.91240875912408759</v>
      </c>
    </row>
    <row r="16" spans="1:15" s="110" customFormat="1" ht="12" customHeight="1" x14ac:dyDescent="0.2">
      <c r="A16" s="118"/>
      <c r="B16" s="121" t="s">
        <v>109</v>
      </c>
      <c r="C16" s="113">
        <v>67.047897497635219</v>
      </c>
      <c r="D16" s="115">
        <v>31188</v>
      </c>
      <c r="E16" s="114">
        <v>31204</v>
      </c>
      <c r="F16" s="114">
        <v>31379</v>
      </c>
      <c r="G16" s="114">
        <v>31250</v>
      </c>
      <c r="H16" s="140">
        <v>31535</v>
      </c>
      <c r="I16" s="115">
        <v>-347</v>
      </c>
      <c r="J16" s="116">
        <v>-1.1003646741715554</v>
      </c>
    </row>
    <row r="17" spans="1:10" s="110" customFormat="1" ht="12" customHeight="1" x14ac:dyDescent="0.2">
      <c r="A17" s="118"/>
      <c r="B17" s="121" t="s">
        <v>110</v>
      </c>
      <c r="C17" s="113">
        <v>22.332100782526442</v>
      </c>
      <c r="D17" s="115">
        <v>10388</v>
      </c>
      <c r="E17" s="114">
        <v>10278</v>
      </c>
      <c r="F17" s="114">
        <v>10151</v>
      </c>
      <c r="G17" s="114">
        <v>10022</v>
      </c>
      <c r="H17" s="140">
        <v>9960</v>
      </c>
      <c r="I17" s="115">
        <v>428</v>
      </c>
      <c r="J17" s="116">
        <v>4.2971887550200805</v>
      </c>
    </row>
    <row r="18" spans="1:10" s="110" customFormat="1" ht="12" customHeight="1" x14ac:dyDescent="0.2">
      <c r="A18" s="120"/>
      <c r="B18" s="121" t="s">
        <v>111</v>
      </c>
      <c r="C18" s="113">
        <v>1.2812795597213862</v>
      </c>
      <c r="D18" s="115">
        <v>596</v>
      </c>
      <c r="E18" s="114">
        <v>623</v>
      </c>
      <c r="F18" s="114">
        <v>592</v>
      </c>
      <c r="G18" s="114">
        <v>599</v>
      </c>
      <c r="H18" s="140">
        <v>574</v>
      </c>
      <c r="I18" s="115">
        <v>22</v>
      </c>
      <c r="J18" s="116">
        <v>3.8327526132404182</v>
      </c>
    </row>
    <row r="19" spans="1:10" s="110" customFormat="1" ht="12" customHeight="1" x14ac:dyDescent="0.2">
      <c r="A19" s="120"/>
      <c r="B19" s="121" t="s">
        <v>112</v>
      </c>
      <c r="C19" s="113">
        <v>0.35471665663427637</v>
      </c>
      <c r="D19" s="115">
        <v>165</v>
      </c>
      <c r="E19" s="114">
        <v>181</v>
      </c>
      <c r="F19" s="114">
        <v>172</v>
      </c>
      <c r="G19" s="114">
        <v>166</v>
      </c>
      <c r="H19" s="140">
        <v>154</v>
      </c>
      <c r="I19" s="115">
        <v>11</v>
      </c>
      <c r="J19" s="116">
        <v>7.1428571428571432</v>
      </c>
    </row>
    <row r="20" spans="1:10" s="110" customFormat="1" ht="12" customHeight="1" x14ac:dyDescent="0.2">
      <c r="A20" s="118" t="s">
        <v>113</v>
      </c>
      <c r="B20" s="119" t="s">
        <v>181</v>
      </c>
      <c r="C20" s="113">
        <v>75.466506148422042</v>
      </c>
      <c r="D20" s="115">
        <v>35104</v>
      </c>
      <c r="E20" s="114">
        <v>34779</v>
      </c>
      <c r="F20" s="114">
        <v>35036</v>
      </c>
      <c r="G20" s="114">
        <v>34475</v>
      </c>
      <c r="H20" s="140">
        <v>35005</v>
      </c>
      <c r="I20" s="115">
        <v>99</v>
      </c>
      <c r="J20" s="116">
        <v>0.28281674046564775</v>
      </c>
    </row>
    <row r="21" spans="1:10" s="110" customFormat="1" ht="12" customHeight="1" x14ac:dyDescent="0.2">
      <c r="A21" s="118"/>
      <c r="B21" s="119" t="s">
        <v>182</v>
      </c>
      <c r="C21" s="113">
        <v>24.533493851577951</v>
      </c>
      <c r="D21" s="115">
        <v>11412</v>
      </c>
      <c r="E21" s="114">
        <v>11737</v>
      </c>
      <c r="F21" s="114">
        <v>11657</v>
      </c>
      <c r="G21" s="114">
        <v>11558</v>
      </c>
      <c r="H21" s="140">
        <v>11448</v>
      </c>
      <c r="I21" s="115">
        <v>-36</v>
      </c>
      <c r="J21" s="116">
        <v>-0.31446540880503143</v>
      </c>
    </row>
    <row r="22" spans="1:10" s="110" customFormat="1" ht="12" customHeight="1" x14ac:dyDescent="0.2">
      <c r="A22" s="118" t="s">
        <v>113</v>
      </c>
      <c r="B22" s="119" t="s">
        <v>116</v>
      </c>
      <c r="C22" s="113">
        <v>83.973256513887691</v>
      </c>
      <c r="D22" s="115">
        <v>39061</v>
      </c>
      <c r="E22" s="114">
        <v>39204</v>
      </c>
      <c r="F22" s="114">
        <v>39411</v>
      </c>
      <c r="G22" s="114">
        <v>38942</v>
      </c>
      <c r="H22" s="140">
        <v>39223</v>
      </c>
      <c r="I22" s="115">
        <v>-162</v>
      </c>
      <c r="J22" s="116">
        <v>-0.41302297121586823</v>
      </c>
    </row>
    <row r="23" spans="1:10" s="110" customFormat="1" ht="12" customHeight="1" x14ac:dyDescent="0.2">
      <c r="A23" s="118"/>
      <c r="B23" s="119" t="s">
        <v>117</v>
      </c>
      <c r="C23" s="113">
        <v>15.947200963109468</v>
      </c>
      <c r="D23" s="115">
        <v>7418</v>
      </c>
      <c r="E23" s="114">
        <v>7275</v>
      </c>
      <c r="F23" s="114">
        <v>7251</v>
      </c>
      <c r="G23" s="114">
        <v>7056</v>
      </c>
      <c r="H23" s="140">
        <v>7191</v>
      </c>
      <c r="I23" s="115">
        <v>227</v>
      </c>
      <c r="J23" s="116">
        <v>3.1567236823807536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42721</v>
      </c>
      <c r="E64" s="236">
        <v>42929</v>
      </c>
      <c r="F64" s="236">
        <v>43158</v>
      </c>
      <c r="G64" s="236">
        <v>42333</v>
      </c>
      <c r="H64" s="140">
        <v>42362</v>
      </c>
      <c r="I64" s="115">
        <v>359</v>
      </c>
      <c r="J64" s="116">
        <v>0.84745762711864403</v>
      </c>
    </row>
    <row r="65" spans="1:12" s="110" customFormat="1" ht="12" customHeight="1" x14ac:dyDescent="0.2">
      <c r="A65" s="118" t="s">
        <v>105</v>
      </c>
      <c r="B65" s="119" t="s">
        <v>106</v>
      </c>
      <c r="C65" s="113">
        <v>55.759462559397015</v>
      </c>
      <c r="D65" s="235">
        <v>23821</v>
      </c>
      <c r="E65" s="236">
        <v>23907</v>
      </c>
      <c r="F65" s="236">
        <v>24140</v>
      </c>
      <c r="G65" s="236">
        <v>23699</v>
      </c>
      <c r="H65" s="140">
        <v>23727</v>
      </c>
      <c r="I65" s="115">
        <v>94</v>
      </c>
      <c r="J65" s="116">
        <v>0.39617313608968685</v>
      </c>
    </row>
    <row r="66" spans="1:12" s="110" customFormat="1" ht="12" customHeight="1" x14ac:dyDescent="0.2">
      <c r="A66" s="118"/>
      <c r="B66" s="119" t="s">
        <v>107</v>
      </c>
      <c r="C66" s="113">
        <v>44.240537440602985</v>
      </c>
      <c r="D66" s="235">
        <v>18900</v>
      </c>
      <c r="E66" s="236">
        <v>19022</v>
      </c>
      <c r="F66" s="236">
        <v>19018</v>
      </c>
      <c r="G66" s="236">
        <v>18634</v>
      </c>
      <c r="H66" s="140">
        <v>18635</v>
      </c>
      <c r="I66" s="115">
        <v>265</v>
      </c>
      <c r="J66" s="116">
        <v>1.4220552723370004</v>
      </c>
    </row>
    <row r="67" spans="1:12" s="110" customFormat="1" ht="12" customHeight="1" x14ac:dyDescent="0.2">
      <c r="A67" s="118" t="s">
        <v>105</v>
      </c>
      <c r="B67" s="121" t="s">
        <v>108</v>
      </c>
      <c r="C67" s="113">
        <v>10.402378221483579</v>
      </c>
      <c r="D67" s="235">
        <v>4444</v>
      </c>
      <c r="E67" s="236">
        <v>4605</v>
      </c>
      <c r="F67" s="236">
        <v>4752</v>
      </c>
      <c r="G67" s="236">
        <v>4282</v>
      </c>
      <c r="H67" s="140">
        <v>4464</v>
      </c>
      <c r="I67" s="115">
        <v>-20</v>
      </c>
      <c r="J67" s="116">
        <v>-0.44802867383512546</v>
      </c>
    </row>
    <row r="68" spans="1:12" s="110" customFormat="1" ht="12" customHeight="1" x14ac:dyDescent="0.2">
      <c r="A68" s="118"/>
      <c r="B68" s="121" t="s">
        <v>109</v>
      </c>
      <c r="C68" s="113">
        <v>67.100489220757936</v>
      </c>
      <c r="D68" s="235">
        <v>28666</v>
      </c>
      <c r="E68" s="236">
        <v>28840</v>
      </c>
      <c r="F68" s="236">
        <v>28981</v>
      </c>
      <c r="G68" s="236">
        <v>28777</v>
      </c>
      <c r="H68" s="140">
        <v>28767</v>
      </c>
      <c r="I68" s="115">
        <v>-101</v>
      </c>
      <c r="J68" s="116">
        <v>-0.35109674279556435</v>
      </c>
    </row>
    <row r="69" spans="1:12" s="110" customFormat="1" ht="12" customHeight="1" x14ac:dyDescent="0.2">
      <c r="A69" s="118"/>
      <c r="B69" s="121" t="s">
        <v>110</v>
      </c>
      <c r="C69" s="113">
        <v>21.277591816670959</v>
      </c>
      <c r="D69" s="235">
        <v>9090</v>
      </c>
      <c r="E69" s="236">
        <v>8955</v>
      </c>
      <c r="F69" s="236">
        <v>8913</v>
      </c>
      <c r="G69" s="236">
        <v>8772</v>
      </c>
      <c r="H69" s="140">
        <v>8646</v>
      </c>
      <c r="I69" s="115">
        <v>444</v>
      </c>
      <c r="J69" s="116">
        <v>5.1353226925746007</v>
      </c>
    </row>
    <row r="70" spans="1:12" s="110" customFormat="1" ht="12" customHeight="1" x14ac:dyDescent="0.2">
      <c r="A70" s="120"/>
      <c r="B70" s="121" t="s">
        <v>111</v>
      </c>
      <c r="C70" s="113">
        <v>1.2195407410875214</v>
      </c>
      <c r="D70" s="235">
        <v>521</v>
      </c>
      <c r="E70" s="236">
        <v>529</v>
      </c>
      <c r="F70" s="236">
        <v>512</v>
      </c>
      <c r="G70" s="236">
        <v>502</v>
      </c>
      <c r="H70" s="140">
        <v>485</v>
      </c>
      <c r="I70" s="115">
        <v>36</v>
      </c>
      <c r="J70" s="116">
        <v>7.4226804123711343</v>
      </c>
    </row>
    <row r="71" spans="1:12" s="110" customFormat="1" ht="12" customHeight="1" x14ac:dyDescent="0.2">
      <c r="A71" s="120"/>
      <c r="B71" s="121" t="s">
        <v>112</v>
      </c>
      <c r="C71" s="113">
        <v>0.35813768404297652</v>
      </c>
      <c r="D71" s="235">
        <v>153</v>
      </c>
      <c r="E71" s="236">
        <v>156</v>
      </c>
      <c r="F71" s="236">
        <v>159</v>
      </c>
      <c r="G71" s="236">
        <v>144</v>
      </c>
      <c r="H71" s="140">
        <v>130</v>
      </c>
      <c r="I71" s="115">
        <v>23</v>
      </c>
      <c r="J71" s="116">
        <v>17.692307692307693</v>
      </c>
    </row>
    <row r="72" spans="1:12" s="110" customFormat="1" ht="12" customHeight="1" x14ac:dyDescent="0.2">
      <c r="A72" s="118" t="s">
        <v>113</v>
      </c>
      <c r="B72" s="119" t="s">
        <v>181</v>
      </c>
      <c r="C72" s="113">
        <v>74.581587509655677</v>
      </c>
      <c r="D72" s="235">
        <v>31862</v>
      </c>
      <c r="E72" s="236">
        <v>32106</v>
      </c>
      <c r="F72" s="236">
        <v>32396</v>
      </c>
      <c r="G72" s="236">
        <v>31694</v>
      </c>
      <c r="H72" s="140">
        <v>31893</v>
      </c>
      <c r="I72" s="115">
        <v>-31</v>
      </c>
      <c r="J72" s="116">
        <v>-9.7200012541937109E-2</v>
      </c>
    </row>
    <row r="73" spans="1:12" s="110" customFormat="1" ht="12" customHeight="1" x14ac:dyDescent="0.2">
      <c r="A73" s="118"/>
      <c r="B73" s="119" t="s">
        <v>182</v>
      </c>
      <c r="C73" s="113">
        <v>25.418412490344327</v>
      </c>
      <c r="D73" s="115">
        <v>10859</v>
      </c>
      <c r="E73" s="114">
        <v>10823</v>
      </c>
      <c r="F73" s="114">
        <v>10762</v>
      </c>
      <c r="G73" s="114">
        <v>10639</v>
      </c>
      <c r="H73" s="140">
        <v>10469</v>
      </c>
      <c r="I73" s="115">
        <v>390</v>
      </c>
      <c r="J73" s="116">
        <v>3.7252841723182728</v>
      </c>
    </row>
    <row r="74" spans="1:12" s="110" customFormat="1" ht="12" customHeight="1" x14ac:dyDescent="0.2">
      <c r="A74" s="118" t="s">
        <v>113</v>
      </c>
      <c r="B74" s="119" t="s">
        <v>116</v>
      </c>
      <c r="C74" s="113">
        <v>82.774279628285854</v>
      </c>
      <c r="D74" s="115">
        <v>35362</v>
      </c>
      <c r="E74" s="114">
        <v>35617</v>
      </c>
      <c r="F74" s="114">
        <v>35876</v>
      </c>
      <c r="G74" s="114">
        <v>35265</v>
      </c>
      <c r="H74" s="140">
        <v>35382</v>
      </c>
      <c r="I74" s="115">
        <v>-20</v>
      </c>
      <c r="J74" s="116">
        <v>-5.6525917133005484E-2</v>
      </c>
    </row>
    <row r="75" spans="1:12" s="110" customFormat="1" ht="12" customHeight="1" x14ac:dyDescent="0.2">
      <c r="A75" s="142"/>
      <c r="B75" s="124" t="s">
        <v>117</v>
      </c>
      <c r="C75" s="125">
        <v>17.146134219704596</v>
      </c>
      <c r="D75" s="143">
        <v>7325</v>
      </c>
      <c r="E75" s="144">
        <v>7282</v>
      </c>
      <c r="F75" s="144">
        <v>7256</v>
      </c>
      <c r="G75" s="144">
        <v>7033</v>
      </c>
      <c r="H75" s="145">
        <v>6944</v>
      </c>
      <c r="I75" s="143">
        <v>381</v>
      </c>
      <c r="J75" s="146">
        <v>5.4867511520737331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6" t="s">
        <v>123</v>
      </c>
      <c r="B78" s="567"/>
      <c r="C78" s="567"/>
      <c r="D78" s="567"/>
      <c r="E78" s="567"/>
      <c r="F78" s="567"/>
      <c r="G78" s="567"/>
      <c r="H78" s="567"/>
      <c r="I78" s="567"/>
      <c r="J78" s="567"/>
    </row>
    <row r="79" spans="1:12" ht="18" customHeight="1" x14ac:dyDescent="0.2">
      <c r="A79" s="566"/>
      <c r="B79" s="567"/>
      <c r="C79" s="567"/>
      <c r="D79" s="567"/>
      <c r="E79" s="567"/>
      <c r="F79" s="567"/>
      <c r="G79" s="567"/>
      <c r="H79" s="567"/>
      <c r="I79" s="567"/>
      <c r="J79" s="567"/>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69" t="s">
        <v>184</v>
      </c>
      <c r="B3" s="569"/>
      <c r="C3" s="569"/>
      <c r="D3" s="569"/>
      <c r="E3" s="569"/>
      <c r="F3" s="569"/>
      <c r="G3" s="569"/>
      <c r="H3" s="569"/>
      <c r="I3" s="569"/>
      <c r="J3" s="569"/>
      <c r="K3" s="569"/>
      <c r="L3" s="569"/>
    </row>
    <row r="4" spans="1:17" s="94" customFormat="1" ht="12" customHeight="1" x14ac:dyDescent="0.2">
      <c r="A4" s="570" t="s">
        <v>92</v>
      </c>
      <c r="B4" s="570"/>
      <c r="C4" s="570"/>
      <c r="D4" s="570"/>
      <c r="E4" s="570"/>
      <c r="F4" s="570"/>
      <c r="G4" s="570"/>
      <c r="H4" s="570"/>
      <c r="I4" s="570"/>
      <c r="J4" s="570"/>
      <c r="K4" s="570"/>
      <c r="L4" s="570"/>
    </row>
    <row r="5" spans="1:17" s="94" customFormat="1" ht="12" customHeight="1" x14ac:dyDescent="0.2">
      <c r="A5" s="571" t="s">
        <v>57</v>
      </c>
      <c r="B5" s="571"/>
      <c r="C5" s="571"/>
      <c r="D5" s="571"/>
      <c r="E5" s="571"/>
      <c r="F5" s="571"/>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4" t="s">
        <v>93</v>
      </c>
      <c r="B7" s="575"/>
      <c r="C7" s="575"/>
      <c r="D7" s="575"/>
      <c r="E7" s="580" t="s">
        <v>94</v>
      </c>
      <c r="F7" s="583" t="s">
        <v>179</v>
      </c>
      <c r="G7" s="584"/>
      <c r="H7" s="584"/>
      <c r="I7" s="584"/>
      <c r="J7" s="585"/>
      <c r="K7" s="586" t="s">
        <v>180</v>
      </c>
      <c r="L7" s="587"/>
      <c r="M7" s="96"/>
      <c r="N7" s="96"/>
      <c r="O7" s="96"/>
      <c r="P7" s="96"/>
      <c r="Q7" s="96"/>
    </row>
    <row r="8" spans="1:17" ht="21.75" customHeight="1" x14ac:dyDescent="0.2">
      <c r="A8" s="576"/>
      <c r="B8" s="577"/>
      <c r="C8" s="577"/>
      <c r="D8" s="577"/>
      <c r="E8" s="581"/>
      <c r="F8" s="590" t="s">
        <v>97</v>
      </c>
      <c r="G8" s="590" t="s">
        <v>98</v>
      </c>
      <c r="H8" s="590" t="s">
        <v>99</v>
      </c>
      <c r="I8" s="590" t="s">
        <v>100</v>
      </c>
      <c r="J8" s="590" t="s">
        <v>101</v>
      </c>
      <c r="K8" s="588"/>
      <c r="L8" s="589"/>
    </row>
    <row r="9" spans="1:17" ht="12" customHeight="1" x14ac:dyDescent="0.2">
      <c r="A9" s="576"/>
      <c r="B9" s="577"/>
      <c r="C9" s="577"/>
      <c r="D9" s="577"/>
      <c r="E9" s="581"/>
      <c r="F9" s="591"/>
      <c r="G9" s="591"/>
      <c r="H9" s="591"/>
      <c r="I9" s="591"/>
      <c r="J9" s="591"/>
      <c r="K9" s="98" t="s">
        <v>102</v>
      </c>
      <c r="L9" s="99" t="s">
        <v>103</v>
      </c>
    </row>
    <row r="10" spans="1:17" ht="12" customHeight="1" x14ac:dyDescent="0.2">
      <c r="A10" s="578"/>
      <c r="B10" s="579"/>
      <c r="C10" s="579"/>
      <c r="D10" s="579"/>
      <c r="E10" s="582"/>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46516</v>
      </c>
      <c r="G11" s="114">
        <v>46516</v>
      </c>
      <c r="H11" s="114">
        <v>46693</v>
      </c>
      <c r="I11" s="114">
        <v>46033</v>
      </c>
      <c r="J11" s="140">
        <v>46453</v>
      </c>
      <c r="K11" s="114">
        <v>63</v>
      </c>
      <c r="L11" s="116">
        <v>0.13562095020773685</v>
      </c>
    </row>
    <row r="12" spans="1:17" s="110" customFormat="1" ht="24.95" customHeight="1" x14ac:dyDescent="0.2">
      <c r="A12" s="604" t="s">
        <v>185</v>
      </c>
      <c r="B12" s="605"/>
      <c r="C12" s="605"/>
      <c r="D12" s="606"/>
      <c r="E12" s="113">
        <v>57.846762404333994</v>
      </c>
      <c r="F12" s="115">
        <v>26908</v>
      </c>
      <c r="G12" s="114">
        <v>26938</v>
      </c>
      <c r="H12" s="114">
        <v>27119</v>
      </c>
      <c r="I12" s="114">
        <v>26782</v>
      </c>
      <c r="J12" s="140">
        <v>27030</v>
      </c>
      <c r="K12" s="114">
        <v>-122</v>
      </c>
      <c r="L12" s="116">
        <v>-0.45135035146133923</v>
      </c>
    </row>
    <row r="13" spans="1:17" s="110" customFormat="1" ht="15" customHeight="1" x14ac:dyDescent="0.2">
      <c r="A13" s="120"/>
      <c r="B13" s="607" t="s">
        <v>107</v>
      </c>
      <c r="C13" s="607"/>
      <c r="E13" s="113">
        <v>42.153237595666006</v>
      </c>
      <c r="F13" s="115">
        <v>19608</v>
      </c>
      <c r="G13" s="114">
        <v>19578</v>
      </c>
      <c r="H13" s="114">
        <v>19574</v>
      </c>
      <c r="I13" s="114">
        <v>19251</v>
      </c>
      <c r="J13" s="140">
        <v>19423</v>
      </c>
      <c r="K13" s="114">
        <v>185</v>
      </c>
      <c r="L13" s="116">
        <v>0.95247901971888993</v>
      </c>
    </row>
    <row r="14" spans="1:17" s="110" customFormat="1" ht="24.95" customHeight="1" x14ac:dyDescent="0.2">
      <c r="A14" s="604" t="s">
        <v>186</v>
      </c>
      <c r="B14" s="605"/>
      <c r="C14" s="605"/>
      <c r="D14" s="606"/>
      <c r="E14" s="113">
        <v>9.3387221601169497</v>
      </c>
      <c r="F14" s="115">
        <v>4344</v>
      </c>
      <c r="G14" s="114">
        <v>4411</v>
      </c>
      <c r="H14" s="114">
        <v>4571</v>
      </c>
      <c r="I14" s="114">
        <v>4162</v>
      </c>
      <c r="J14" s="140">
        <v>4384</v>
      </c>
      <c r="K14" s="114">
        <v>-40</v>
      </c>
      <c r="L14" s="116">
        <v>-0.91240875912408759</v>
      </c>
    </row>
    <row r="15" spans="1:17" s="110" customFormat="1" ht="15" customHeight="1" x14ac:dyDescent="0.2">
      <c r="A15" s="120"/>
      <c r="B15" s="119"/>
      <c r="C15" s="258" t="s">
        <v>106</v>
      </c>
      <c r="E15" s="113">
        <v>60.082872928176798</v>
      </c>
      <c r="F15" s="115">
        <v>2610</v>
      </c>
      <c r="G15" s="114">
        <v>2636</v>
      </c>
      <c r="H15" s="114">
        <v>2779</v>
      </c>
      <c r="I15" s="114">
        <v>2527</v>
      </c>
      <c r="J15" s="140">
        <v>2683</v>
      </c>
      <c r="K15" s="114">
        <v>-73</v>
      </c>
      <c r="L15" s="116">
        <v>-2.7208348863212821</v>
      </c>
    </row>
    <row r="16" spans="1:17" s="110" customFormat="1" ht="15" customHeight="1" x14ac:dyDescent="0.2">
      <c r="A16" s="120"/>
      <c r="B16" s="119"/>
      <c r="C16" s="258" t="s">
        <v>107</v>
      </c>
      <c r="E16" s="113">
        <v>39.917127071823202</v>
      </c>
      <c r="F16" s="115">
        <v>1734</v>
      </c>
      <c r="G16" s="114">
        <v>1775</v>
      </c>
      <c r="H16" s="114">
        <v>1792</v>
      </c>
      <c r="I16" s="114">
        <v>1635</v>
      </c>
      <c r="J16" s="140">
        <v>1701</v>
      </c>
      <c r="K16" s="114">
        <v>33</v>
      </c>
      <c r="L16" s="116">
        <v>1.9400352733686066</v>
      </c>
    </row>
    <row r="17" spans="1:12" s="110" customFormat="1" ht="15" customHeight="1" x14ac:dyDescent="0.2">
      <c r="A17" s="120"/>
      <c r="B17" s="121" t="s">
        <v>109</v>
      </c>
      <c r="C17" s="258"/>
      <c r="E17" s="113">
        <v>67.047897497635219</v>
      </c>
      <c r="F17" s="115">
        <v>31188</v>
      </c>
      <c r="G17" s="114">
        <v>31204</v>
      </c>
      <c r="H17" s="114">
        <v>31379</v>
      </c>
      <c r="I17" s="114">
        <v>31250</v>
      </c>
      <c r="J17" s="140">
        <v>31535</v>
      </c>
      <c r="K17" s="114">
        <v>-347</v>
      </c>
      <c r="L17" s="116">
        <v>-1.1003646741715554</v>
      </c>
    </row>
    <row r="18" spans="1:12" s="110" customFormat="1" ht="15" customHeight="1" x14ac:dyDescent="0.2">
      <c r="A18" s="120"/>
      <c r="B18" s="119"/>
      <c r="C18" s="258" t="s">
        <v>106</v>
      </c>
      <c r="E18" s="113">
        <v>57.762601000384763</v>
      </c>
      <c r="F18" s="115">
        <v>18015</v>
      </c>
      <c r="G18" s="114">
        <v>18069</v>
      </c>
      <c r="H18" s="114">
        <v>18203</v>
      </c>
      <c r="I18" s="114">
        <v>18166</v>
      </c>
      <c r="J18" s="140">
        <v>18320</v>
      </c>
      <c r="K18" s="114">
        <v>-305</v>
      </c>
      <c r="L18" s="116">
        <v>-1.6648471615720524</v>
      </c>
    </row>
    <row r="19" spans="1:12" s="110" customFormat="1" ht="15" customHeight="1" x14ac:dyDescent="0.2">
      <c r="A19" s="120"/>
      <c r="B19" s="119"/>
      <c r="C19" s="258" t="s">
        <v>107</v>
      </c>
      <c r="E19" s="113">
        <v>42.237398999615237</v>
      </c>
      <c r="F19" s="115">
        <v>13173</v>
      </c>
      <c r="G19" s="114">
        <v>13135</v>
      </c>
      <c r="H19" s="114">
        <v>13176</v>
      </c>
      <c r="I19" s="114">
        <v>13084</v>
      </c>
      <c r="J19" s="140">
        <v>13215</v>
      </c>
      <c r="K19" s="114">
        <v>-42</v>
      </c>
      <c r="L19" s="116">
        <v>-0.31782065834279227</v>
      </c>
    </row>
    <row r="20" spans="1:12" s="110" customFormat="1" ht="15" customHeight="1" x14ac:dyDescent="0.2">
      <c r="A20" s="120"/>
      <c r="B20" s="121" t="s">
        <v>110</v>
      </c>
      <c r="C20" s="258"/>
      <c r="E20" s="113">
        <v>22.332100782526442</v>
      </c>
      <c r="F20" s="115">
        <v>10388</v>
      </c>
      <c r="G20" s="114">
        <v>10278</v>
      </c>
      <c r="H20" s="114">
        <v>10151</v>
      </c>
      <c r="I20" s="114">
        <v>10022</v>
      </c>
      <c r="J20" s="140">
        <v>9960</v>
      </c>
      <c r="K20" s="114">
        <v>428</v>
      </c>
      <c r="L20" s="116">
        <v>4.2971887550200805</v>
      </c>
    </row>
    <row r="21" spans="1:12" s="110" customFormat="1" ht="15" customHeight="1" x14ac:dyDescent="0.2">
      <c r="A21" s="120"/>
      <c r="B21" s="119"/>
      <c r="C21" s="258" t="s">
        <v>106</v>
      </c>
      <c r="E21" s="113">
        <v>56.902194840200231</v>
      </c>
      <c r="F21" s="115">
        <v>5911</v>
      </c>
      <c r="G21" s="114">
        <v>5839</v>
      </c>
      <c r="H21" s="114">
        <v>5756</v>
      </c>
      <c r="I21" s="114">
        <v>5710</v>
      </c>
      <c r="J21" s="140">
        <v>5651</v>
      </c>
      <c r="K21" s="114">
        <v>260</v>
      </c>
      <c r="L21" s="116">
        <v>4.6009555830826399</v>
      </c>
    </row>
    <row r="22" spans="1:12" s="110" customFormat="1" ht="15" customHeight="1" x14ac:dyDescent="0.2">
      <c r="A22" s="120"/>
      <c r="B22" s="119"/>
      <c r="C22" s="258" t="s">
        <v>107</v>
      </c>
      <c r="E22" s="113">
        <v>43.097805159799769</v>
      </c>
      <c r="F22" s="115">
        <v>4477</v>
      </c>
      <c r="G22" s="114">
        <v>4439</v>
      </c>
      <c r="H22" s="114">
        <v>4395</v>
      </c>
      <c r="I22" s="114">
        <v>4312</v>
      </c>
      <c r="J22" s="140">
        <v>4309</v>
      </c>
      <c r="K22" s="114">
        <v>168</v>
      </c>
      <c r="L22" s="116">
        <v>3.8988164307263866</v>
      </c>
    </row>
    <row r="23" spans="1:12" s="110" customFormat="1" ht="15" customHeight="1" x14ac:dyDescent="0.2">
      <c r="A23" s="120"/>
      <c r="B23" s="121" t="s">
        <v>111</v>
      </c>
      <c r="C23" s="258"/>
      <c r="E23" s="113">
        <v>1.2812795597213862</v>
      </c>
      <c r="F23" s="115">
        <v>596</v>
      </c>
      <c r="G23" s="114">
        <v>623</v>
      </c>
      <c r="H23" s="114">
        <v>592</v>
      </c>
      <c r="I23" s="114">
        <v>599</v>
      </c>
      <c r="J23" s="140">
        <v>574</v>
      </c>
      <c r="K23" s="114">
        <v>22</v>
      </c>
      <c r="L23" s="116">
        <v>3.8327526132404182</v>
      </c>
    </row>
    <row r="24" spans="1:12" s="110" customFormat="1" ht="15" customHeight="1" x14ac:dyDescent="0.2">
      <c r="A24" s="120"/>
      <c r="B24" s="119"/>
      <c r="C24" s="258" t="s">
        <v>106</v>
      </c>
      <c r="E24" s="113">
        <v>62.416107382550337</v>
      </c>
      <c r="F24" s="115">
        <v>372</v>
      </c>
      <c r="G24" s="114">
        <v>394</v>
      </c>
      <c r="H24" s="114">
        <v>381</v>
      </c>
      <c r="I24" s="114">
        <v>379</v>
      </c>
      <c r="J24" s="140">
        <v>376</v>
      </c>
      <c r="K24" s="114">
        <v>-4</v>
      </c>
      <c r="L24" s="116">
        <v>-1.0638297872340425</v>
      </c>
    </row>
    <row r="25" spans="1:12" s="110" customFormat="1" ht="15" customHeight="1" x14ac:dyDescent="0.2">
      <c r="A25" s="120"/>
      <c r="B25" s="119"/>
      <c r="C25" s="258" t="s">
        <v>107</v>
      </c>
      <c r="E25" s="113">
        <v>37.583892617449663</v>
      </c>
      <c r="F25" s="115">
        <v>224</v>
      </c>
      <c r="G25" s="114">
        <v>229</v>
      </c>
      <c r="H25" s="114">
        <v>211</v>
      </c>
      <c r="I25" s="114">
        <v>220</v>
      </c>
      <c r="J25" s="140">
        <v>198</v>
      </c>
      <c r="K25" s="114">
        <v>26</v>
      </c>
      <c r="L25" s="116">
        <v>13.131313131313131</v>
      </c>
    </row>
    <row r="26" spans="1:12" s="110" customFormat="1" ht="15" customHeight="1" x14ac:dyDescent="0.2">
      <c r="A26" s="120"/>
      <c r="C26" s="121" t="s">
        <v>187</v>
      </c>
      <c r="D26" s="110" t="s">
        <v>188</v>
      </c>
      <c r="E26" s="113">
        <v>0.35471665663427637</v>
      </c>
      <c r="F26" s="115">
        <v>165</v>
      </c>
      <c r="G26" s="114">
        <v>181</v>
      </c>
      <c r="H26" s="114">
        <v>172</v>
      </c>
      <c r="I26" s="114">
        <v>166</v>
      </c>
      <c r="J26" s="140">
        <v>154</v>
      </c>
      <c r="K26" s="114">
        <v>11</v>
      </c>
      <c r="L26" s="116">
        <v>7.1428571428571432</v>
      </c>
    </row>
    <row r="27" spans="1:12" s="110" customFormat="1" ht="15" customHeight="1" x14ac:dyDescent="0.2">
      <c r="A27" s="120"/>
      <c r="B27" s="119"/>
      <c r="D27" s="259" t="s">
        <v>106</v>
      </c>
      <c r="E27" s="113">
        <v>57.575757575757578</v>
      </c>
      <c r="F27" s="115">
        <v>95</v>
      </c>
      <c r="G27" s="114">
        <v>101</v>
      </c>
      <c r="H27" s="114">
        <v>105</v>
      </c>
      <c r="I27" s="114">
        <v>95</v>
      </c>
      <c r="J27" s="140">
        <v>98</v>
      </c>
      <c r="K27" s="114">
        <v>-3</v>
      </c>
      <c r="L27" s="116">
        <v>-3.0612244897959182</v>
      </c>
    </row>
    <row r="28" spans="1:12" s="110" customFormat="1" ht="15" customHeight="1" x14ac:dyDescent="0.2">
      <c r="A28" s="120"/>
      <c r="B28" s="119"/>
      <c r="D28" s="259" t="s">
        <v>107</v>
      </c>
      <c r="E28" s="113">
        <v>42.424242424242422</v>
      </c>
      <c r="F28" s="115">
        <v>70</v>
      </c>
      <c r="G28" s="114">
        <v>80</v>
      </c>
      <c r="H28" s="114">
        <v>67</v>
      </c>
      <c r="I28" s="114">
        <v>71</v>
      </c>
      <c r="J28" s="140">
        <v>56</v>
      </c>
      <c r="K28" s="114">
        <v>14</v>
      </c>
      <c r="L28" s="116">
        <v>25</v>
      </c>
    </row>
    <row r="29" spans="1:12" s="110" customFormat="1" ht="24.95" customHeight="1" x14ac:dyDescent="0.2">
      <c r="A29" s="604" t="s">
        <v>189</v>
      </c>
      <c r="B29" s="605"/>
      <c r="C29" s="605"/>
      <c r="D29" s="606"/>
      <c r="E29" s="113">
        <v>83.973256513887691</v>
      </c>
      <c r="F29" s="115">
        <v>39061</v>
      </c>
      <c r="G29" s="114">
        <v>39204</v>
      </c>
      <c r="H29" s="114">
        <v>39411</v>
      </c>
      <c r="I29" s="114">
        <v>38942</v>
      </c>
      <c r="J29" s="140">
        <v>39223</v>
      </c>
      <c r="K29" s="114">
        <v>-162</v>
      </c>
      <c r="L29" s="116">
        <v>-0.41302297121586823</v>
      </c>
    </row>
    <row r="30" spans="1:12" s="110" customFormat="1" ht="15" customHeight="1" x14ac:dyDescent="0.2">
      <c r="A30" s="120"/>
      <c r="B30" s="119"/>
      <c r="C30" s="258" t="s">
        <v>106</v>
      </c>
      <c r="E30" s="113">
        <v>56.183917462430557</v>
      </c>
      <c r="F30" s="115">
        <v>21946</v>
      </c>
      <c r="G30" s="114">
        <v>22071</v>
      </c>
      <c r="H30" s="114">
        <v>22235</v>
      </c>
      <c r="I30" s="114">
        <v>21976</v>
      </c>
      <c r="J30" s="140">
        <v>22130</v>
      </c>
      <c r="K30" s="114">
        <v>-184</v>
      </c>
      <c r="L30" s="116">
        <v>-0.83145051965657479</v>
      </c>
    </row>
    <row r="31" spans="1:12" s="110" customFormat="1" ht="15" customHeight="1" x14ac:dyDescent="0.2">
      <c r="A31" s="120"/>
      <c r="B31" s="119"/>
      <c r="C31" s="258" t="s">
        <v>107</v>
      </c>
      <c r="E31" s="113">
        <v>43.816082537569443</v>
      </c>
      <c r="F31" s="115">
        <v>17115</v>
      </c>
      <c r="G31" s="114">
        <v>17133</v>
      </c>
      <c r="H31" s="114">
        <v>17176</v>
      </c>
      <c r="I31" s="114">
        <v>16966</v>
      </c>
      <c r="J31" s="140">
        <v>17093</v>
      </c>
      <c r="K31" s="114">
        <v>22</v>
      </c>
      <c r="L31" s="116">
        <v>0.12870765810565729</v>
      </c>
    </row>
    <row r="32" spans="1:12" s="110" customFormat="1" ht="15" customHeight="1" x14ac:dyDescent="0.2">
      <c r="A32" s="120"/>
      <c r="B32" s="119" t="s">
        <v>117</v>
      </c>
      <c r="C32" s="258"/>
      <c r="E32" s="113">
        <v>15.947200963109468</v>
      </c>
      <c r="F32" s="115">
        <v>7418</v>
      </c>
      <c r="G32" s="114">
        <v>7275</v>
      </c>
      <c r="H32" s="114">
        <v>7251</v>
      </c>
      <c r="I32" s="114">
        <v>7056</v>
      </c>
      <c r="J32" s="140">
        <v>7191</v>
      </c>
      <c r="K32" s="114">
        <v>227</v>
      </c>
      <c r="L32" s="116">
        <v>3.1567236823807536</v>
      </c>
    </row>
    <row r="33" spans="1:12" s="110" customFormat="1" ht="15" customHeight="1" x14ac:dyDescent="0.2">
      <c r="A33" s="120"/>
      <c r="B33" s="119"/>
      <c r="C33" s="258" t="s">
        <v>106</v>
      </c>
      <c r="E33" s="113">
        <v>66.527365866810456</v>
      </c>
      <c r="F33" s="115">
        <v>4935</v>
      </c>
      <c r="G33" s="114">
        <v>4841</v>
      </c>
      <c r="H33" s="114">
        <v>4864</v>
      </c>
      <c r="I33" s="114">
        <v>4785</v>
      </c>
      <c r="J33" s="140">
        <v>4877</v>
      </c>
      <c r="K33" s="114">
        <v>58</v>
      </c>
      <c r="L33" s="116">
        <v>1.1892556899733442</v>
      </c>
    </row>
    <row r="34" spans="1:12" s="110" customFormat="1" ht="15" customHeight="1" x14ac:dyDescent="0.2">
      <c r="A34" s="120"/>
      <c r="B34" s="119"/>
      <c r="C34" s="258" t="s">
        <v>107</v>
      </c>
      <c r="E34" s="113">
        <v>33.472634133189537</v>
      </c>
      <c r="F34" s="115">
        <v>2483</v>
      </c>
      <c r="G34" s="114">
        <v>2434</v>
      </c>
      <c r="H34" s="114">
        <v>2387</v>
      </c>
      <c r="I34" s="114">
        <v>2271</v>
      </c>
      <c r="J34" s="140">
        <v>2314</v>
      </c>
      <c r="K34" s="114">
        <v>169</v>
      </c>
      <c r="L34" s="116">
        <v>7.3033707865168536</v>
      </c>
    </row>
    <row r="35" spans="1:12" s="110" customFormat="1" ht="24.95" customHeight="1" x14ac:dyDescent="0.2">
      <c r="A35" s="604" t="s">
        <v>190</v>
      </c>
      <c r="B35" s="605"/>
      <c r="C35" s="605"/>
      <c r="D35" s="606"/>
      <c r="E35" s="113">
        <v>75.466506148422042</v>
      </c>
      <c r="F35" s="115">
        <v>35104</v>
      </c>
      <c r="G35" s="114">
        <v>34779</v>
      </c>
      <c r="H35" s="114">
        <v>35036</v>
      </c>
      <c r="I35" s="114">
        <v>34475</v>
      </c>
      <c r="J35" s="140">
        <v>35005</v>
      </c>
      <c r="K35" s="114">
        <v>99</v>
      </c>
      <c r="L35" s="116">
        <v>0.28281674046564775</v>
      </c>
    </row>
    <row r="36" spans="1:12" s="110" customFormat="1" ht="15" customHeight="1" x14ac:dyDescent="0.2">
      <c r="A36" s="120"/>
      <c r="B36" s="119"/>
      <c r="C36" s="258" t="s">
        <v>106</v>
      </c>
      <c r="E36" s="113">
        <v>70.074635369188698</v>
      </c>
      <c r="F36" s="115">
        <v>24599</v>
      </c>
      <c r="G36" s="114">
        <v>24616</v>
      </c>
      <c r="H36" s="114">
        <v>24788</v>
      </c>
      <c r="I36" s="114">
        <v>24469</v>
      </c>
      <c r="J36" s="140">
        <v>24774</v>
      </c>
      <c r="K36" s="114">
        <v>-175</v>
      </c>
      <c r="L36" s="116">
        <v>-0.70638572697182533</v>
      </c>
    </row>
    <row r="37" spans="1:12" s="110" customFormat="1" ht="15" customHeight="1" x14ac:dyDescent="0.2">
      <c r="A37" s="120"/>
      <c r="B37" s="119"/>
      <c r="C37" s="258" t="s">
        <v>107</v>
      </c>
      <c r="E37" s="113">
        <v>29.925364630811302</v>
      </c>
      <c r="F37" s="115">
        <v>10505</v>
      </c>
      <c r="G37" s="114">
        <v>10163</v>
      </c>
      <c r="H37" s="114">
        <v>10248</v>
      </c>
      <c r="I37" s="114">
        <v>10006</v>
      </c>
      <c r="J37" s="140">
        <v>10231</v>
      </c>
      <c r="K37" s="114">
        <v>274</v>
      </c>
      <c r="L37" s="116">
        <v>2.6781350796598571</v>
      </c>
    </row>
    <row r="38" spans="1:12" s="110" customFormat="1" ht="15" customHeight="1" x14ac:dyDescent="0.2">
      <c r="A38" s="120"/>
      <c r="B38" s="119" t="s">
        <v>182</v>
      </c>
      <c r="C38" s="258"/>
      <c r="E38" s="113">
        <v>24.533493851577951</v>
      </c>
      <c r="F38" s="115">
        <v>11412</v>
      </c>
      <c r="G38" s="114">
        <v>11737</v>
      </c>
      <c r="H38" s="114">
        <v>11657</v>
      </c>
      <c r="I38" s="114">
        <v>11558</v>
      </c>
      <c r="J38" s="140">
        <v>11448</v>
      </c>
      <c r="K38" s="114">
        <v>-36</v>
      </c>
      <c r="L38" s="116">
        <v>-0.31446540880503143</v>
      </c>
    </row>
    <row r="39" spans="1:12" s="110" customFormat="1" ht="15" customHeight="1" x14ac:dyDescent="0.2">
      <c r="A39" s="120"/>
      <c r="B39" s="119"/>
      <c r="C39" s="258" t="s">
        <v>106</v>
      </c>
      <c r="E39" s="113">
        <v>20.233087977567472</v>
      </c>
      <c r="F39" s="115">
        <v>2309</v>
      </c>
      <c r="G39" s="114">
        <v>2322</v>
      </c>
      <c r="H39" s="114">
        <v>2331</v>
      </c>
      <c r="I39" s="114">
        <v>2313</v>
      </c>
      <c r="J39" s="140">
        <v>2256</v>
      </c>
      <c r="K39" s="114">
        <v>53</v>
      </c>
      <c r="L39" s="116">
        <v>2.3492907801418439</v>
      </c>
    </row>
    <row r="40" spans="1:12" s="110" customFormat="1" ht="15" customHeight="1" x14ac:dyDescent="0.2">
      <c r="A40" s="120"/>
      <c r="B40" s="119"/>
      <c r="C40" s="258" t="s">
        <v>107</v>
      </c>
      <c r="E40" s="113">
        <v>79.766912022432521</v>
      </c>
      <c r="F40" s="115">
        <v>9103</v>
      </c>
      <c r="G40" s="114">
        <v>9415</v>
      </c>
      <c r="H40" s="114">
        <v>9326</v>
      </c>
      <c r="I40" s="114">
        <v>9245</v>
      </c>
      <c r="J40" s="140">
        <v>9192</v>
      </c>
      <c r="K40" s="114">
        <v>-89</v>
      </c>
      <c r="L40" s="116">
        <v>-0.96823324630113139</v>
      </c>
    </row>
    <row r="41" spans="1:12" s="110" customFormat="1" ht="24.75" customHeight="1" x14ac:dyDescent="0.2">
      <c r="A41" s="604" t="s">
        <v>519</v>
      </c>
      <c r="B41" s="605"/>
      <c r="C41" s="605"/>
      <c r="D41" s="606"/>
      <c r="E41" s="113">
        <v>4.5704703757846765</v>
      </c>
      <c r="F41" s="115">
        <v>2126</v>
      </c>
      <c r="G41" s="114">
        <v>2357</v>
      </c>
      <c r="H41" s="114">
        <v>2379</v>
      </c>
      <c r="I41" s="114">
        <v>1914</v>
      </c>
      <c r="J41" s="140">
        <v>2073</v>
      </c>
      <c r="K41" s="114">
        <v>53</v>
      </c>
      <c r="L41" s="116">
        <v>2.5566811384466956</v>
      </c>
    </row>
    <row r="42" spans="1:12" s="110" customFormat="1" ht="15" customHeight="1" x14ac:dyDescent="0.2">
      <c r="A42" s="120"/>
      <c r="B42" s="119"/>
      <c r="C42" s="258" t="s">
        <v>106</v>
      </c>
      <c r="E42" s="113">
        <v>58.984007525870176</v>
      </c>
      <c r="F42" s="115">
        <v>1254</v>
      </c>
      <c r="G42" s="114">
        <v>1434</v>
      </c>
      <c r="H42" s="114">
        <v>1457</v>
      </c>
      <c r="I42" s="114">
        <v>1166</v>
      </c>
      <c r="J42" s="140">
        <v>1266</v>
      </c>
      <c r="K42" s="114">
        <v>-12</v>
      </c>
      <c r="L42" s="116">
        <v>-0.94786729857819907</v>
      </c>
    </row>
    <row r="43" spans="1:12" s="110" customFormat="1" ht="15" customHeight="1" x14ac:dyDescent="0.2">
      <c r="A43" s="123"/>
      <c r="B43" s="124"/>
      <c r="C43" s="260" t="s">
        <v>107</v>
      </c>
      <c r="D43" s="261"/>
      <c r="E43" s="125">
        <v>41.015992474129824</v>
      </c>
      <c r="F43" s="143">
        <v>872</v>
      </c>
      <c r="G43" s="144">
        <v>923</v>
      </c>
      <c r="H43" s="144">
        <v>922</v>
      </c>
      <c r="I43" s="144">
        <v>748</v>
      </c>
      <c r="J43" s="145">
        <v>807</v>
      </c>
      <c r="K43" s="144">
        <v>65</v>
      </c>
      <c r="L43" s="146">
        <v>8.0545229244113994</v>
      </c>
    </row>
    <row r="44" spans="1:12" s="110" customFormat="1" ht="45.75" customHeight="1" x14ac:dyDescent="0.2">
      <c r="A44" s="604" t="s">
        <v>191</v>
      </c>
      <c r="B44" s="605"/>
      <c r="C44" s="605"/>
      <c r="D44" s="606"/>
      <c r="E44" s="113">
        <v>1.1415426949866712</v>
      </c>
      <c r="F44" s="115">
        <v>531</v>
      </c>
      <c r="G44" s="114">
        <v>538</v>
      </c>
      <c r="H44" s="114">
        <v>530</v>
      </c>
      <c r="I44" s="114">
        <v>521</v>
      </c>
      <c r="J44" s="140">
        <v>519</v>
      </c>
      <c r="K44" s="114">
        <v>12</v>
      </c>
      <c r="L44" s="116">
        <v>2.3121387283236996</v>
      </c>
    </row>
    <row r="45" spans="1:12" s="110" customFormat="1" ht="15" customHeight="1" x14ac:dyDescent="0.2">
      <c r="A45" s="120"/>
      <c r="B45" s="119"/>
      <c r="C45" s="258" t="s">
        <v>106</v>
      </c>
      <c r="E45" s="113">
        <v>59.698681732580035</v>
      </c>
      <c r="F45" s="115">
        <v>317</v>
      </c>
      <c r="G45" s="114">
        <v>321</v>
      </c>
      <c r="H45" s="114">
        <v>313</v>
      </c>
      <c r="I45" s="114">
        <v>309</v>
      </c>
      <c r="J45" s="140">
        <v>309</v>
      </c>
      <c r="K45" s="114">
        <v>8</v>
      </c>
      <c r="L45" s="116">
        <v>2.5889967637540452</v>
      </c>
    </row>
    <row r="46" spans="1:12" s="110" customFormat="1" ht="15" customHeight="1" x14ac:dyDescent="0.2">
      <c r="A46" s="123"/>
      <c r="B46" s="124"/>
      <c r="C46" s="260" t="s">
        <v>107</v>
      </c>
      <c r="D46" s="261"/>
      <c r="E46" s="125">
        <v>40.301318267419965</v>
      </c>
      <c r="F46" s="143">
        <v>214</v>
      </c>
      <c r="G46" s="144">
        <v>217</v>
      </c>
      <c r="H46" s="144">
        <v>217</v>
      </c>
      <c r="I46" s="144">
        <v>212</v>
      </c>
      <c r="J46" s="145">
        <v>210</v>
      </c>
      <c r="K46" s="144">
        <v>4</v>
      </c>
      <c r="L46" s="146">
        <v>1.9047619047619047</v>
      </c>
    </row>
    <row r="47" spans="1:12" s="110" customFormat="1" ht="39" customHeight="1" x14ac:dyDescent="0.2">
      <c r="A47" s="604" t="s">
        <v>520</v>
      </c>
      <c r="B47" s="608"/>
      <c r="C47" s="608"/>
      <c r="D47" s="609"/>
      <c r="E47" s="113">
        <v>0.15263565224868864</v>
      </c>
      <c r="F47" s="115">
        <v>71</v>
      </c>
      <c r="G47" s="114">
        <v>78</v>
      </c>
      <c r="H47" s="114">
        <v>63</v>
      </c>
      <c r="I47" s="114">
        <v>67</v>
      </c>
      <c r="J47" s="140">
        <v>74</v>
      </c>
      <c r="K47" s="114">
        <v>-3</v>
      </c>
      <c r="L47" s="116">
        <v>-4.0540540540540544</v>
      </c>
    </row>
    <row r="48" spans="1:12" s="110" customFormat="1" ht="15" customHeight="1" x14ac:dyDescent="0.2">
      <c r="A48" s="120"/>
      <c r="B48" s="119"/>
      <c r="C48" s="258" t="s">
        <v>106</v>
      </c>
      <c r="E48" s="113">
        <v>45.070422535211264</v>
      </c>
      <c r="F48" s="115">
        <v>32</v>
      </c>
      <c r="G48" s="114">
        <v>33</v>
      </c>
      <c r="H48" s="114">
        <v>25</v>
      </c>
      <c r="I48" s="114">
        <v>20</v>
      </c>
      <c r="J48" s="140">
        <v>22</v>
      </c>
      <c r="K48" s="114">
        <v>10</v>
      </c>
      <c r="L48" s="116">
        <v>45.454545454545453</v>
      </c>
    </row>
    <row r="49" spans="1:12" s="110" customFormat="1" ht="15" customHeight="1" x14ac:dyDescent="0.2">
      <c r="A49" s="123"/>
      <c r="B49" s="124"/>
      <c r="C49" s="260" t="s">
        <v>107</v>
      </c>
      <c r="D49" s="261"/>
      <c r="E49" s="125">
        <v>54.929577464788736</v>
      </c>
      <c r="F49" s="143">
        <v>39</v>
      </c>
      <c r="G49" s="144">
        <v>45</v>
      </c>
      <c r="H49" s="144">
        <v>38</v>
      </c>
      <c r="I49" s="144">
        <v>47</v>
      </c>
      <c r="J49" s="145">
        <v>52</v>
      </c>
      <c r="K49" s="144">
        <v>-13</v>
      </c>
      <c r="L49" s="146">
        <v>-25</v>
      </c>
    </row>
    <row r="50" spans="1:12" s="110" customFormat="1" ht="24.95" customHeight="1" x14ac:dyDescent="0.2">
      <c r="A50" s="610" t="s">
        <v>192</v>
      </c>
      <c r="B50" s="611"/>
      <c r="C50" s="611"/>
      <c r="D50" s="612"/>
      <c r="E50" s="262">
        <v>16.192277925874969</v>
      </c>
      <c r="F50" s="263">
        <v>7532</v>
      </c>
      <c r="G50" s="264">
        <v>7596</v>
      </c>
      <c r="H50" s="264">
        <v>7637</v>
      </c>
      <c r="I50" s="264">
        <v>7283</v>
      </c>
      <c r="J50" s="265">
        <v>7436</v>
      </c>
      <c r="K50" s="263">
        <v>96</v>
      </c>
      <c r="L50" s="266">
        <v>1.2910166756320602</v>
      </c>
    </row>
    <row r="51" spans="1:12" s="110" customFormat="1" ht="15" customHeight="1" x14ac:dyDescent="0.2">
      <c r="A51" s="120"/>
      <c r="B51" s="119"/>
      <c r="C51" s="258" t="s">
        <v>106</v>
      </c>
      <c r="E51" s="113">
        <v>61.510886882634097</v>
      </c>
      <c r="F51" s="115">
        <v>4633</v>
      </c>
      <c r="G51" s="114">
        <v>4634</v>
      </c>
      <c r="H51" s="114">
        <v>4696</v>
      </c>
      <c r="I51" s="114">
        <v>4487</v>
      </c>
      <c r="J51" s="140">
        <v>4575</v>
      </c>
      <c r="K51" s="114">
        <v>58</v>
      </c>
      <c r="L51" s="116">
        <v>1.2677595628415301</v>
      </c>
    </row>
    <row r="52" spans="1:12" s="110" customFormat="1" ht="15" customHeight="1" x14ac:dyDescent="0.2">
      <c r="A52" s="120"/>
      <c r="B52" s="119"/>
      <c r="C52" s="258" t="s">
        <v>107</v>
      </c>
      <c r="E52" s="113">
        <v>38.489113117365903</v>
      </c>
      <c r="F52" s="115">
        <v>2899</v>
      </c>
      <c r="G52" s="114">
        <v>2962</v>
      </c>
      <c r="H52" s="114">
        <v>2941</v>
      </c>
      <c r="I52" s="114">
        <v>2796</v>
      </c>
      <c r="J52" s="140">
        <v>2861</v>
      </c>
      <c r="K52" s="114">
        <v>38</v>
      </c>
      <c r="L52" s="116">
        <v>1.328206920657113</v>
      </c>
    </row>
    <row r="53" spans="1:12" s="110" customFormat="1" ht="15" customHeight="1" x14ac:dyDescent="0.2">
      <c r="A53" s="120"/>
      <c r="B53" s="119"/>
      <c r="C53" s="258" t="s">
        <v>187</v>
      </c>
      <c r="D53" s="110" t="s">
        <v>193</v>
      </c>
      <c r="E53" s="113">
        <v>20.592140201805631</v>
      </c>
      <c r="F53" s="115">
        <v>1551</v>
      </c>
      <c r="G53" s="114">
        <v>1767</v>
      </c>
      <c r="H53" s="114">
        <v>1803</v>
      </c>
      <c r="I53" s="114">
        <v>1416</v>
      </c>
      <c r="J53" s="140">
        <v>1523</v>
      </c>
      <c r="K53" s="114">
        <v>28</v>
      </c>
      <c r="L53" s="116">
        <v>1.8384766907419567</v>
      </c>
    </row>
    <row r="54" spans="1:12" s="110" customFormat="1" ht="15" customHeight="1" x14ac:dyDescent="0.2">
      <c r="A54" s="120"/>
      <c r="B54" s="119"/>
      <c r="D54" s="267" t="s">
        <v>194</v>
      </c>
      <c r="E54" s="113">
        <v>60.99290780141844</v>
      </c>
      <c r="F54" s="115">
        <v>946</v>
      </c>
      <c r="G54" s="114">
        <v>1085</v>
      </c>
      <c r="H54" s="114">
        <v>1123</v>
      </c>
      <c r="I54" s="114">
        <v>883</v>
      </c>
      <c r="J54" s="140">
        <v>945</v>
      </c>
      <c r="K54" s="114">
        <v>1</v>
      </c>
      <c r="L54" s="116">
        <v>0.10582010582010581</v>
      </c>
    </row>
    <row r="55" spans="1:12" s="110" customFormat="1" ht="15" customHeight="1" x14ac:dyDescent="0.2">
      <c r="A55" s="120"/>
      <c r="B55" s="119"/>
      <c r="D55" s="267" t="s">
        <v>195</v>
      </c>
      <c r="E55" s="113">
        <v>39.00709219858156</v>
      </c>
      <c r="F55" s="115">
        <v>605</v>
      </c>
      <c r="G55" s="114">
        <v>682</v>
      </c>
      <c r="H55" s="114">
        <v>680</v>
      </c>
      <c r="I55" s="114">
        <v>533</v>
      </c>
      <c r="J55" s="140">
        <v>578</v>
      </c>
      <c r="K55" s="114">
        <v>27</v>
      </c>
      <c r="L55" s="116">
        <v>4.6712802768166091</v>
      </c>
    </row>
    <row r="56" spans="1:12" s="110" customFormat="1" ht="15" customHeight="1" x14ac:dyDescent="0.2">
      <c r="A56" s="120"/>
      <c r="B56" s="119" t="s">
        <v>196</v>
      </c>
      <c r="C56" s="258"/>
      <c r="E56" s="113">
        <v>60.40287213001978</v>
      </c>
      <c r="F56" s="115">
        <v>28097</v>
      </c>
      <c r="G56" s="114">
        <v>28084</v>
      </c>
      <c r="H56" s="114">
        <v>28296</v>
      </c>
      <c r="I56" s="114">
        <v>28102</v>
      </c>
      <c r="J56" s="140">
        <v>28228</v>
      </c>
      <c r="K56" s="114">
        <v>-131</v>
      </c>
      <c r="L56" s="116">
        <v>-0.46407822020688677</v>
      </c>
    </row>
    <row r="57" spans="1:12" s="110" customFormat="1" ht="15" customHeight="1" x14ac:dyDescent="0.2">
      <c r="A57" s="120"/>
      <c r="B57" s="119"/>
      <c r="C57" s="258" t="s">
        <v>106</v>
      </c>
      <c r="E57" s="113">
        <v>56.500694024273052</v>
      </c>
      <c r="F57" s="115">
        <v>15875</v>
      </c>
      <c r="G57" s="114">
        <v>15912</v>
      </c>
      <c r="H57" s="114">
        <v>16057</v>
      </c>
      <c r="I57" s="114">
        <v>15981</v>
      </c>
      <c r="J57" s="140">
        <v>16051</v>
      </c>
      <c r="K57" s="114">
        <v>-176</v>
      </c>
      <c r="L57" s="116">
        <v>-1.096504890661018</v>
      </c>
    </row>
    <row r="58" spans="1:12" s="110" customFormat="1" ht="15" customHeight="1" x14ac:dyDescent="0.2">
      <c r="A58" s="120"/>
      <c r="B58" s="119"/>
      <c r="C58" s="258" t="s">
        <v>107</v>
      </c>
      <c r="E58" s="113">
        <v>43.499305975726948</v>
      </c>
      <c r="F58" s="115">
        <v>12222</v>
      </c>
      <c r="G58" s="114">
        <v>12172</v>
      </c>
      <c r="H58" s="114">
        <v>12239</v>
      </c>
      <c r="I58" s="114">
        <v>12121</v>
      </c>
      <c r="J58" s="140">
        <v>12177</v>
      </c>
      <c r="K58" s="114">
        <v>45</v>
      </c>
      <c r="L58" s="116">
        <v>0.36954915003695493</v>
      </c>
    </row>
    <row r="59" spans="1:12" s="110" customFormat="1" ht="15" customHeight="1" x14ac:dyDescent="0.2">
      <c r="A59" s="120"/>
      <c r="B59" s="119"/>
      <c r="C59" s="258" t="s">
        <v>105</v>
      </c>
      <c r="D59" s="110" t="s">
        <v>197</v>
      </c>
      <c r="E59" s="113">
        <v>91.853222763996158</v>
      </c>
      <c r="F59" s="115">
        <v>25808</v>
      </c>
      <c r="G59" s="114">
        <v>25776</v>
      </c>
      <c r="H59" s="114">
        <v>25984</v>
      </c>
      <c r="I59" s="114">
        <v>25813</v>
      </c>
      <c r="J59" s="140">
        <v>25941</v>
      </c>
      <c r="K59" s="114">
        <v>-133</v>
      </c>
      <c r="L59" s="116">
        <v>-0.51270190046644304</v>
      </c>
    </row>
    <row r="60" spans="1:12" s="110" customFormat="1" ht="15" customHeight="1" x14ac:dyDescent="0.2">
      <c r="A60" s="120"/>
      <c r="B60" s="119"/>
      <c r="C60" s="258"/>
      <c r="D60" s="267" t="s">
        <v>198</v>
      </c>
      <c r="E60" s="113">
        <v>54.455982641041537</v>
      </c>
      <c r="F60" s="115">
        <v>14054</v>
      </c>
      <c r="G60" s="114">
        <v>14070</v>
      </c>
      <c r="H60" s="114">
        <v>14206</v>
      </c>
      <c r="I60" s="114">
        <v>14151</v>
      </c>
      <c r="J60" s="140">
        <v>14223</v>
      </c>
      <c r="K60" s="114">
        <v>-169</v>
      </c>
      <c r="L60" s="116">
        <v>-1.188216269422766</v>
      </c>
    </row>
    <row r="61" spans="1:12" s="110" customFormat="1" ht="15" customHeight="1" x14ac:dyDescent="0.2">
      <c r="A61" s="120"/>
      <c r="B61" s="119"/>
      <c r="C61" s="258"/>
      <c r="D61" s="267" t="s">
        <v>199</v>
      </c>
      <c r="E61" s="113">
        <v>45.544017358958463</v>
      </c>
      <c r="F61" s="115">
        <v>11754</v>
      </c>
      <c r="G61" s="114">
        <v>11706</v>
      </c>
      <c r="H61" s="114">
        <v>11778</v>
      </c>
      <c r="I61" s="114">
        <v>11662</v>
      </c>
      <c r="J61" s="140">
        <v>11718</v>
      </c>
      <c r="K61" s="114">
        <v>36</v>
      </c>
      <c r="L61" s="116">
        <v>0.30721966205837176</v>
      </c>
    </row>
    <row r="62" spans="1:12" s="110" customFormat="1" ht="15" customHeight="1" x14ac:dyDescent="0.2">
      <c r="A62" s="120"/>
      <c r="B62" s="119"/>
      <c r="C62" s="258"/>
      <c r="D62" s="258" t="s">
        <v>200</v>
      </c>
      <c r="E62" s="113">
        <v>8.1467772360038442</v>
      </c>
      <c r="F62" s="115">
        <v>2289</v>
      </c>
      <c r="G62" s="114">
        <v>2308</v>
      </c>
      <c r="H62" s="114">
        <v>2312</v>
      </c>
      <c r="I62" s="114">
        <v>2289</v>
      </c>
      <c r="J62" s="140">
        <v>2287</v>
      </c>
      <c r="K62" s="114">
        <v>2</v>
      </c>
      <c r="L62" s="116">
        <v>8.7450808919982512E-2</v>
      </c>
    </row>
    <row r="63" spans="1:12" s="110" customFormat="1" ht="15" customHeight="1" x14ac:dyDescent="0.2">
      <c r="A63" s="120"/>
      <c r="B63" s="119"/>
      <c r="C63" s="258"/>
      <c r="D63" s="267" t="s">
        <v>198</v>
      </c>
      <c r="E63" s="113">
        <v>79.55439056356488</v>
      </c>
      <c r="F63" s="115">
        <v>1821</v>
      </c>
      <c r="G63" s="114">
        <v>1842</v>
      </c>
      <c r="H63" s="114">
        <v>1851</v>
      </c>
      <c r="I63" s="114">
        <v>1830</v>
      </c>
      <c r="J63" s="140">
        <v>1828</v>
      </c>
      <c r="K63" s="114">
        <v>-7</v>
      </c>
      <c r="L63" s="116">
        <v>-0.38293216630196936</v>
      </c>
    </row>
    <row r="64" spans="1:12" s="110" customFormat="1" ht="15" customHeight="1" x14ac:dyDescent="0.2">
      <c r="A64" s="120"/>
      <c r="B64" s="119"/>
      <c r="C64" s="258"/>
      <c r="D64" s="267" t="s">
        <v>199</v>
      </c>
      <c r="E64" s="113">
        <v>20.445609436435124</v>
      </c>
      <c r="F64" s="115">
        <v>468</v>
      </c>
      <c r="G64" s="114">
        <v>466</v>
      </c>
      <c r="H64" s="114">
        <v>461</v>
      </c>
      <c r="I64" s="114">
        <v>459</v>
      </c>
      <c r="J64" s="140">
        <v>459</v>
      </c>
      <c r="K64" s="114">
        <v>9</v>
      </c>
      <c r="L64" s="116">
        <v>1.9607843137254901</v>
      </c>
    </row>
    <row r="65" spans="1:12" s="110" customFormat="1" ht="15" customHeight="1" x14ac:dyDescent="0.2">
      <c r="A65" s="120"/>
      <c r="B65" s="119" t="s">
        <v>201</v>
      </c>
      <c r="C65" s="258"/>
      <c r="E65" s="113">
        <v>13.34809527904377</v>
      </c>
      <c r="F65" s="115">
        <v>6209</v>
      </c>
      <c r="G65" s="114">
        <v>6125</v>
      </c>
      <c r="H65" s="114">
        <v>6040</v>
      </c>
      <c r="I65" s="114">
        <v>5974</v>
      </c>
      <c r="J65" s="140">
        <v>5944</v>
      </c>
      <c r="K65" s="114">
        <v>265</v>
      </c>
      <c r="L65" s="116">
        <v>4.4582772543741589</v>
      </c>
    </row>
    <row r="66" spans="1:12" s="110" customFormat="1" ht="15" customHeight="1" x14ac:dyDescent="0.2">
      <c r="A66" s="120"/>
      <c r="B66" s="119"/>
      <c r="C66" s="258" t="s">
        <v>106</v>
      </c>
      <c r="E66" s="113">
        <v>59.993557738766306</v>
      </c>
      <c r="F66" s="115">
        <v>3725</v>
      </c>
      <c r="G66" s="114">
        <v>3681</v>
      </c>
      <c r="H66" s="114">
        <v>3629</v>
      </c>
      <c r="I66" s="114">
        <v>3594</v>
      </c>
      <c r="J66" s="140">
        <v>3582</v>
      </c>
      <c r="K66" s="114">
        <v>143</v>
      </c>
      <c r="L66" s="116">
        <v>3.9921831379117809</v>
      </c>
    </row>
    <row r="67" spans="1:12" s="110" customFormat="1" ht="15" customHeight="1" x14ac:dyDescent="0.2">
      <c r="A67" s="120"/>
      <c r="B67" s="119"/>
      <c r="C67" s="258" t="s">
        <v>107</v>
      </c>
      <c r="E67" s="113">
        <v>40.006442261233694</v>
      </c>
      <c r="F67" s="115">
        <v>2484</v>
      </c>
      <c r="G67" s="114">
        <v>2444</v>
      </c>
      <c r="H67" s="114">
        <v>2411</v>
      </c>
      <c r="I67" s="114">
        <v>2380</v>
      </c>
      <c r="J67" s="140">
        <v>2362</v>
      </c>
      <c r="K67" s="114">
        <v>122</v>
      </c>
      <c r="L67" s="116">
        <v>5.1651143099068584</v>
      </c>
    </row>
    <row r="68" spans="1:12" s="110" customFormat="1" ht="15" customHeight="1" x14ac:dyDescent="0.2">
      <c r="A68" s="120"/>
      <c r="B68" s="119"/>
      <c r="C68" s="258" t="s">
        <v>105</v>
      </c>
      <c r="D68" s="110" t="s">
        <v>202</v>
      </c>
      <c r="E68" s="113">
        <v>16.685456595264938</v>
      </c>
      <c r="F68" s="115">
        <v>1036</v>
      </c>
      <c r="G68" s="114">
        <v>996</v>
      </c>
      <c r="H68" s="114">
        <v>946</v>
      </c>
      <c r="I68" s="114">
        <v>908</v>
      </c>
      <c r="J68" s="140">
        <v>881</v>
      </c>
      <c r="K68" s="114">
        <v>155</v>
      </c>
      <c r="L68" s="116">
        <v>17.593643586833146</v>
      </c>
    </row>
    <row r="69" spans="1:12" s="110" customFormat="1" ht="15" customHeight="1" x14ac:dyDescent="0.2">
      <c r="A69" s="120"/>
      <c r="B69" s="119"/>
      <c r="C69" s="258"/>
      <c r="D69" s="267" t="s">
        <v>198</v>
      </c>
      <c r="E69" s="113">
        <v>56.853281853281857</v>
      </c>
      <c r="F69" s="115">
        <v>589</v>
      </c>
      <c r="G69" s="114">
        <v>575</v>
      </c>
      <c r="H69" s="114">
        <v>551</v>
      </c>
      <c r="I69" s="114">
        <v>528</v>
      </c>
      <c r="J69" s="140">
        <v>520</v>
      </c>
      <c r="K69" s="114">
        <v>69</v>
      </c>
      <c r="L69" s="116">
        <v>13.26923076923077</v>
      </c>
    </row>
    <row r="70" spans="1:12" s="110" customFormat="1" ht="15" customHeight="1" x14ac:dyDescent="0.2">
      <c r="A70" s="120"/>
      <c r="B70" s="119"/>
      <c r="C70" s="258"/>
      <c r="D70" s="267" t="s">
        <v>199</v>
      </c>
      <c r="E70" s="113">
        <v>43.146718146718143</v>
      </c>
      <c r="F70" s="115">
        <v>447</v>
      </c>
      <c r="G70" s="114">
        <v>421</v>
      </c>
      <c r="H70" s="114">
        <v>395</v>
      </c>
      <c r="I70" s="114">
        <v>380</v>
      </c>
      <c r="J70" s="140">
        <v>361</v>
      </c>
      <c r="K70" s="114">
        <v>86</v>
      </c>
      <c r="L70" s="116">
        <v>23.822714681440445</v>
      </c>
    </row>
    <row r="71" spans="1:12" s="110" customFormat="1" ht="15" customHeight="1" x14ac:dyDescent="0.2">
      <c r="A71" s="120"/>
      <c r="B71" s="119"/>
      <c r="C71" s="258"/>
      <c r="D71" s="110" t="s">
        <v>203</v>
      </c>
      <c r="E71" s="113">
        <v>77.371557416653246</v>
      </c>
      <c r="F71" s="115">
        <v>4804</v>
      </c>
      <c r="G71" s="114">
        <v>4752</v>
      </c>
      <c r="H71" s="114">
        <v>4726</v>
      </c>
      <c r="I71" s="114">
        <v>4696</v>
      </c>
      <c r="J71" s="140">
        <v>4694</v>
      </c>
      <c r="K71" s="114">
        <v>110</v>
      </c>
      <c r="L71" s="116">
        <v>2.3434171282488281</v>
      </c>
    </row>
    <row r="72" spans="1:12" s="110" customFormat="1" ht="15" customHeight="1" x14ac:dyDescent="0.2">
      <c r="A72" s="120"/>
      <c r="B72" s="119"/>
      <c r="C72" s="258"/>
      <c r="D72" s="267" t="s">
        <v>198</v>
      </c>
      <c r="E72" s="113">
        <v>60.07493755203997</v>
      </c>
      <c r="F72" s="115">
        <v>2886</v>
      </c>
      <c r="G72" s="114">
        <v>2849</v>
      </c>
      <c r="H72" s="114">
        <v>2829</v>
      </c>
      <c r="I72" s="114">
        <v>2818</v>
      </c>
      <c r="J72" s="140">
        <v>2818</v>
      </c>
      <c r="K72" s="114">
        <v>68</v>
      </c>
      <c r="L72" s="116">
        <v>2.4130589070262598</v>
      </c>
    </row>
    <row r="73" spans="1:12" s="110" customFormat="1" ht="15" customHeight="1" x14ac:dyDescent="0.2">
      <c r="A73" s="120"/>
      <c r="B73" s="119"/>
      <c r="C73" s="258"/>
      <c r="D73" s="267" t="s">
        <v>199</v>
      </c>
      <c r="E73" s="113">
        <v>39.92506244796003</v>
      </c>
      <c r="F73" s="115">
        <v>1918</v>
      </c>
      <c r="G73" s="114">
        <v>1903</v>
      </c>
      <c r="H73" s="114">
        <v>1897</v>
      </c>
      <c r="I73" s="114">
        <v>1878</v>
      </c>
      <c r="J73" s="140">
        <v>1876</v>
      </c>
      <c r="K73" s="114">
        <v>42</v>
      </c>
      <c r="L73" s="116">
        <v>2.2388059701492535</v>
      </c>
    </row>
    <row r="74" spans="1:12" s="110" customFormat="1" ht="15" customHeight="1" x14ac:dyDescent="0.2">
      <c r="A74" s="120"/>
      <c r="B74" s="119"/>
      <c r="C74" s="258"/>
      <c r="D74" s="110" t="s">
        <v>204</v>
      </c>
      <c r="E74" s="113">
        <v>5.9429859880818166</v>
      </c>
      <c r="F74" s="115">
        <v>369</v>
      </c>
      <c r="G74" s="114">
        <v>377</v>
      </c>
      <c r="H74" s="114">
        <v>368</v>
      </c>
      <c r="I74" s="114">
        <v>370</v>
      </c>
      <c r="J74" s="140">
        <v>369</v>
      </c>
      <c r="K74" s="114">
        <v>0</v>
      </c>
      <c r="L74" s="116">
        <v>0</v>
      </c>
    </row>
    <row r="75" spans="1:12" s="110" customFormat="1" ht="15" customHeight="1" x14ac:dyDescent="0.2">
      <c r="A75" s="120"/>
      <c r="B75" s="119"/>
      <c r="C75" s="258"/>
      <c r="D75" s="267" t="s">
        <v>198</v>
      </c>
      <c r="E75" s="113">
        <v>67.750677506775062</v>
      </c>
      <c r="F75" s="115">
        <v>250</v>
      </c>
      <c r="G75" s="114">
        <v>257</v>
      </c>
      <c r="H75" s="114">
        <v>249</v>
      </c>
      <c r="I75" s="114">
        <v>248</v>
      </c>
      <c r="J75" s="140">
        <v>244</v>
      </c>
      <c r="K75" s="114">
        <v>6</v>
      </c>
      <c r="L75" s="116">
        <v>2.459016393442623</v>
      </c>
    </row>
    <row r="76" spans="1:12" s="110" customFormat="1" ht="15" customHeight="1" x14ac:dyDescent="0.2">
      <c r="A76" s="120"/>
      <c r="B76" s="119"/>
      <c r="C76" s="258"/>
      <c r="D76" s="267" t="s">
        <v>199</v>
      </c>
      <c r="E76" s="113">
        <v>32.24932249322493</v>
      </c>
      <c r="F76" s="115">
        <v>119</v>
      </c>
      <c r="G76" s="114">
        <v>120</v>
      </c>
      <c r="H76" s="114">
        <v>119</v>
      </c>
      <c r="I76" s="114">
        <v>122</v>
      </c>
      <c r="J76" s="140">
        <v>125</v>
      </c>
      <c r="K76" s="114">
        <v>-6</v>
      </c>
      <c r="L76" s="116">
        <v>-4.8</v>
      </c>
    </row>
    <row r="77" spans="1:12" s="110" customFormat="1" ht="15" customHeight="1" x14ac:dyDescent="0.2">
      <c r="A77" s="534"/>
      <c r="B77" s="119" t="s">
        <v>205</v>
      </c>
      <c r="C77" s="268"/>
      <c r="D77" s="182"/>
      <c r="E77" s="113">
        <v>10.056754665061485</v>
      </c>
      <c r="F77" s="115">
        <v>4678</v>
      </c>
      <c r="G77" s="114">
        <v>4711</v>
      </c>
      <c r="H77" s="114">
        <v>4720</v>
      </c>
      <c r="I77" s="114">
        <v>4674</v>
      </c>
      <c r="J77" s="140">
        <v>4845</v>
      </c>
      <c r="K77" s="114">
        <v>-167</v>
      </c>
      <c r="L77" s="116">
        <v>-3.4468524251805985</v>
      </c>
    </row>
    <row r="78" spans="1:12" s="110" customFormat="1" ht="15" customHeight="1" x14ac:dyDescent="0.2">
      <c r="A78" s="120"/>
      <c r="B78" s="119"/>
      <c r="C78" s="268" t="s">
        <v>106</v>
      </c>
      <c r="D78" s="182"/>
      <c r="E78" s="113">
        <v>57.182556648140228</v>
      </c>
      <c r="F78" s="115">
        <v>2675</v>
      </c>
      <c r="G78" s="114">
        <v>2711</v>
      </c>
      <c r="H78" s="114">
        <v>2737</v>
      </c>
      <c r="I78" s="114">
        <v>2720</v>
      </c>
      <c r="J78" s="140">
        <v>2822</v>
      </c>
      <c r="K78" s="114">
        <v>-147</v>
      </c>
      <c r="L78" s="116">
        <v>-5.2090715804394048</v>
      </c>
    </row>
    <row r="79" spans="1:12" s="110" customFormat="1" ht="15" customHeight="1" x14ac:dyDescent="0.2">
      <c r="A79" s="123"/>
      <c r="B79" s="124"/>
      <c r="C79" s="260" t="s">
        <v>107</v>
      </c>
      <c r="D79" s="261"/>
      <c r="E79" s="125">
        <v>42.817443351859772</v>
      </c>
      <c r="F79" s="143">
        <v>2003</v>
      </c>
      <c r="G79" s="144">
        <v>2000</v>
      </c>
      <c r="H79" s="144">
        <v>1983</v>
      </c>
      <c r="I79" s="144">
        <v>1954</v>
      </c>
      <c r="J79" s="145">
        <v>2023</v>
      </c>
      <c r="K79" s="144">
        <v>-20</v>
      </c>
      <c r="L79" s="146">
        <v>-0.98863074641621351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6" t="s">
        <v>210</v>
      </c>
      <c r="B85" s="566"/>
      <c r="C85" s="566"/>
      <c r="D85" s="566"/>
      <c r="E85" s="566"/>
      <c r="F85" s="566"/>
      <c r="G85" s="566"/>
      <c r="H85" s="566"/>
      <c r="I85" s="566"/>
      <c r="J85" s="566"/>
      <c r="K85" s="566"/>
      <c r="L85" s="566"/>
    </row>
    <row r="86" spans="1:12" s="280" customFormat="1" ht="9" x14ac:dyDescent="0.2">
      <c r="A86" s="566" t="s">
        <v>211</v>
      </c>
      <c r="B86" s="566"/>
      <c r="C86" s="566"/>
      <c r="D86" s="566"/>
      <c r="E86" s="566"/>
      <c r="F86" s="566"/>
      <c r="G86" s="566"/>
      <c r="H86" s="566"/>
      <c r="I86" s="566"/>
      <c r="J86" s="566"/>
      <c r="K86" s="566"/>
      <c r="L86" s="566"/>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69" t="s">
        <v>212</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213</v>
      </c>
      <c r="B7" s="587"/>
      <c r="C7" s="580" t="s">
        <v>94</v>
      </c>
      <c r="D7" s="583" t="s">
        <v>179</v>
      </c>
      <c r="E7" s="584"/>
      <c r="F7" s="584"/>
      <c r="G7" s="584"/>
      <c r="H7" s="585"/>
      <c r="I7" s="586" t="s">
        <v>180</v>
      </c>
      <c r="J7" s="587"/>
      <c r="K7" s="96"/>
      <c r="L7" s="96"/>
      <c r="M7" s="96"/>
      <c r="N7" s="96"/>
      <c r="O7" s="96"/>
    </row>
    <row r="8" spans="1:15" ht="21.75" customHeight="1" x14ac:dyDescent="0.2">
      <c r="A8" s="614"/>
      <c r="B8" s="615"/>
      <c r="C8" s="581"/>
      <c r="D8" s="590" t="s">
        <v>97</v>
      </c>
      <c r="E8" s="590" t="s">
        <v>98</v>
      </c>
      <c r="F8" s="590" t="s">
        <v>99</v>
      </c>
      <c r="G8" s="590" t="s">
        <v>100</v>
      </c>
      <c r="H8" s="590" t="s">
        <v>101</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286" customFormat="1" ht="24.95" customHeight="1" x14ac:dyDescent="0.2">
      <c r="A11" s="616" t="s">
        <v>104</v>
      </c>
      <c r="B11" s="617"/>
      <c r="C11" s="285">
        <v>100</v>
      </c>
      <c r="D11" s="115">
        <v>46516</v>
      </c>
      <c r="E11" s="114">
        <v>46516</v>
      </c>
      <c r="F11" s="114">
        <v>46693</v>
      </c>
      <c r="G11" s="114">
        <v>46033</v>
      </c>
      <c r="H11" s="140">
        <v>46453</v>
      </c>
      <c r="I11" s="115">
        <v>63</v>
      </c>
      <c r="J11" s="116">
        <v>0.13562095020773685</v>
      </c>
    </row>
    <row r="12" spans="1:15" s="110" customFormat="1" ht="24.95" customHeight="1" x14ac:dyDescent="0.2">
      <c r="A12" s="193" t="s">
        <v>132</v>
      </c>
      <c r="B12" s="194" t="s">
        <v>133</v>
      </c>
      <c r="C12" s="113">
        <v>7.7392725083842123E-2</v>
      </c>
      <c r="D12" s="115">
        <v>36</v>
      </c>
      <c r="E12" s="114">
        <v>36</v>
      </c>
      <c r="F12" s="114">
        <v>31</v>
      </c>
      <c r="G12" s="114">
        <v>27</v>
      </c>
      <c r="H12" s="140">
        <v>28</v>
      </c>
      <c r="I12" s="115">
        <v>8</v>
      </c>
      <c r="J12" s="116">
        <v>28.571428571428573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 customHeight="1" x14ac:dyDescent="0.2">
      <c r="A14" s="193" t="s">
        <v>215</v>
      </c>
      <c r="B14" s="199" t="s">
        <v>137</v>
      </c>
      <c r="C14" s="113">
        <v>37.890188322297703</v>
      </c>
      <c r="D14" s="115">
        <v>17625</v>
      </c>
      <c r="E14" s="114">
        <v>17739</v>
      </c>
      <c r="F14" s="114">
        <v>17790</v>
      </c>
      <c r="G14" s="114">
        <v>17614</v>
      </c>
      <c r="H14" s="140">
        <v>17701</v>
      </c>
      <c r="I14" s="115">
        <v>-76</v>
      </c>
      <c r="J14" s="116">
        <v>-0.42935427376984353</v>
      </c>
      <c r="K14" s="110"/>
      <c r="L14" s="110"/>
      <c r="M14" s="110"/>
      <c r="N14" s="110"/>
      <c r="O14" s="110"/>
    </row>
    <row r="15" spans="1:15" s="110" customFormat="1" ht="24.75" customHeight="1" x14ac:dyDescent="0.2">
      <c r="A15" s="193" t="s">
        <v>216</v>
      </c>
      <c r="B15" s="199" t="s">
        <v>217</v>
      </c>
      <c r="C15" s="113">
        <v>3.4783730329349041</v>
      </c>
      <c r="D15" s="115">
        <v>1618</v>
      </c>
      <c r="E15" s="114">
        <v>1662</v>
      </c>
      <c r="F15" s="114">
        <v>1655</v>
      </c>
      <c r="G15" s="114">
        <v>1631</v>
      </c>
      <c r="H15" s="140">
        <v>1620</v>
      </c>
      <c r="I15" s="115">
        <v>-2</v>
      </c>
      <c r="J15" s="116">
        <v>-0.12345679012345678</v>
      </c>
    </row>
    <row r="16" spans="1:15" s="287" customFormat="1" ht="24.95" customHeight="1" x14ac:dyDescent="0.2">
      <c r="A16" s="193" t="s">
        <v>218</v>
      </c>
      <c r="B16" s="199" t="s">
        <v>141</v>
      </c>
      <c r="C16" s="113">
        <v>32.831713818901022</v>
      </c>
      <c r="D16" s="115">
        <v>15272</v>
      </c>
      <c r="E16" s="114">
        <v>15333</v>
      </c>
      <c r="F16" s="114">
        <v>15371</v>
      </c>
      <c r="G16" s="114">
        <v>15210</v>
      </c>
      <c r="H16" s="140">
        <v>15303</v>
      </c>
      <c r="I16" s="115">
        <v>-31</v>
      </c>
      <c r="J16" s="116">
        <v>-0.20257465856368032</v>
      </c>
      <c r="K16" s="110"/>
      <c r="L16" s="110"/>
      <c r="M16" s="110"/>
      <c r="N16" s="110"/>
      <c r="O16" s="110"/>
    </row>
    <row r="17" spans="1:15" s="110" customFormat="1" ht="24.95" customHeight="1" x14ac:dyDescent="0.2">
      <c r="A17" s="193" t="s">
        <v>219</v>
      </c>
      <c r="B17" s="199" t="s">
        <v>220</v>
      </c>
      <c r="C17" s="113">
        <v>1.5801014704617766</v>
      </c>
      <c r="D17" s="115">
        <v>735</v>
      </c>
      <c r="E17" s="114">
        <v>744</v>
      </c>
      <c r="F17" s="114">
        <v>764</v>
      </c>
      <c r="G17" s="114">
        <v>773</v>
      </c>
      <c r="H17" s="140">
        <v>778</v>
      </c>
      <c r="I17" s="115">
        <v>-43</v>
      </c>
      <c r="J17" s="116">
        <v>-5.5269922879177376</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11.774443202338981</v>
      </c>
      <c r="D19" s="115">
        <v>5477</v>
      </c>
      <c r="E19" s="114">
        <v>5519</v>
      </c>
      <c r="F19" s="114">
        <v>5535</v>
      </c>
      <c r="G19" s="114">
        <v>5398</v>
      </c>
      <c r="H19" s="140">
        <v>5414</v>
      </c>
      <c r="I19" s="115">
        <v>63</v>
      </c>
      <c r="J19" s="116">
        <v>1.1636497968230513</v>
      </c>
    </row>
    <row r="20" spans="1:15" s="287" customFormat="1" ht="24.95" customHeight="1" x14ac:dyDescent="0.2">
      <c r="A20" s="193" t="s">
        <v>148</v>
      </c>
      <c r="B20" s="199" t="s">
        <v>149</v>
      </c>
      <c r="C20" s="113">
        <v>2.6700490153925531</v>
      </c>
      <c r="D20" s="115">
        <v>1242</v>
      </c>
      <c r="E20" s="114">
        <v>1242</v>
      </c>
      <c r="F20" s="114">
        <v>1239</v>
      </c>
      <c r="G20" s="114">
        <v>1234</v>
      </c>
      <c r="H20" s="140">
        <v>1218</v>
      </c>
      <c r="I20" s="115">
        <v>24</v>
      </c>
      <c r="J20" s="116">
        <v>1.9704433497536946</v>
      </c>
      <c r="K20" s="110"/>
      <c r="L20" s="110"/>
      <c r="M20" s="110"/>
      <c r="N20" s="110"/>
      <c r="O20" s="110"/>
    </row>
    <row r="21" spans="1:15" s="110" customFormat="1" ht="24.95" customHeight="1" x14ac:dyDescent="0.2">
      <c r="A21" s="201" t="s">
        <v>150</v>
      </c>
      <c r="B21" s="202" t="s">
        <v>151</v>
      </c>
      <c r="C21" s="113">
        <v>1.8918221687161407</v>
      </c>
      <c r="D21" s="115">
        <v>880</v>
      </c>
      <c r="E21" s="114">
        <v>890</v>
      </c>
      <c r="F21" s="114">
        <v>880</v>
      </c>
      <c r="G21" s="114">
        <v>842</v>
      </c>
      <c r="H21" s="140">
        <v>832</v>
      </c>
      <c r="I21" s="115">
        <v>48</v>
      </c>
      <c r="J21" s="116">
        <v>5.7692307692307692</v>
      </c>
    </row>
    <row r="22" spans="1:15" s="110" customFormat="1" ht="24.95" customHeight="1" x14ac:dyDescent="0.2">
      <c r="A22" s="201" t="s">
        <v>152</v>
      </c>
      <c r="B22" s="199" t="s">
        <v>153</v>
      </c>
      <c r="C22" s="113">
        <v>1.5865508642187633</v>
      </c>
      <c r="D22" s="115">
        <v>738</v>
      </c>
      <c r="E22" s="114">
        <v>731</v>
      </c>
      <c r="F22" s="114">
        <v>735</v>
      </c>
      <c r="G22" s="114">
        <v>709</v>
      </c>
      <c r="H22" s="140">
        <v>708</v>
      </c>
      <c r="I22" s="115">
        <v>30</v>
      </c>
      <c r="J22" s="116">
        <v>4.2372881355932206</v>
      </c>
    </row>
    <row r="23" spans="1:15" s="110" customFormat="1" ht="24.95" customHeight="1" x14ac:dyDescent="0.2">
      <c r="A23" s="193" t="s">
        <v>154</v>
      </c>
      <c r="B23" s="199" t="s">
        <v>155</v>
      </c>
      <c r="C23" s="113">
        <v>1.7434861123054433</v>
      </c>
      <c r="D23" s="115">
        <v>811</v>
      </c>
      <c r="E23" s="114">
        <v>846</v>
      </c>
      <c r="F23" s="114">
        <v>855</v>
      </c>
      <c r="G23" s="114">
        <v>838</v>
      </c>
      <c r="H23" s="140">
        <v>854</v>
      </c>
      <c r="I23" s="115">
        <v>-43</v>
      </c>
      <c r="J23" s="116">
        <v>-5.0351288056206087</v>
      </c>
    </row>
    <row r="24" spans="1:15" s="110" customFormat="1" ht="24.95" customHeight="1" x14ac:dyDescent="0.2">
      <c r="A24" s="193" t="s">
        <v>156</v>
      </c>
      <c r="B24" s="199" t="s">
        <v>221</v>
      </c>
      <c r="C24" s="113">
        <v>4.2071545274744171</v>
      </c>
      <c r="D24" s="115">
        <v>1957</v>
      </c>
      <c r="E24" s="114">
        <v>1978</v>
      </c>
      <c r="F24" s="114">
        <v>1997</v>
      </c>
      <c r="G24" s="114">
        <v>1952</v>
      </c>
      <c r="H24" s="140">
        <v>1951</v>
      </c>
      <c r="I24" s="115">
        <v>6</v>
      </c>
      <c r="J24" s="116">
        <v>0.30753459764223473</v>
      </c>
    </row>
    <row r="25" spans="1:15" s="110" customFormat="1" ht="24.95" customHeight="1" x14ac:dyDescent="0.2">
      <c r="A25" s="193" t="s">
        <v>222</v>
      </c>
      <c r="B25" s="204" t="s">
        <v>159</v>
      </c>
      <c r="C25" s="113">
        <v>5.96568922521283</v>
      </c>
      <c r="D25" s="115">
        <v>2775</v>
      </c>
      <c r="E25" s="114">
        <v>2811</v>
      </c>
      <c r="F25" s="114">
        <v>2806</v>
      </c>
      <c r="G25" s="114">
        <v>2708</v>
      </c>
      <c r="H25" s="140">
        <v>2714</v>
      </c>
      <c r="I25" s="115">
        <v>61</v>
      </c>
      <c r="J25" s="116">
        <v>2.2476050110537953</v>
      </c>
    </row>
    <row r="26" spans="1:15" s="110" customFormat="1" ht="24.95" customHeight="1" x14ac:dyDescent="0.2">
      <c r="A26" s="201">
        <v>782.78300000000002</v>
      </c>
      <c r="B26" s="203" t="s">
        <v>160</v>
      </c>
      <c r="C26" s="113">
        <v>3.0806604179207153</v>
      </c>
      <c r="D26" s="115">
        <v>1433</v>
      </c>
      <c r="E26" s="114">
        <v>1179</v>
      </c>
      <c r="F26" s="114">
        <v>1378</v>
      </c>
      <c r="G26" s="114">
        <v>1438</v>
      </c>
      <c r="H26" s="140">
        <v>1777</v>
      </c>
      <c r="I26" s="115">
        <v>-344</v>
      </c>
      <c r="J26" s="116">
        <v>-19.358469330332021</v>
      </c>
    </row>
    <row r="27" spans="1:15" s="110" customFormat="1" ht="24.95" customHeight="1" x14ac:dyDescent="0.2">
      <c r="A27" s="193" t="s">
        <v>161</v>
      </c>
      <c r="B27" s="199" t="s">
        <v>223</v>
      </c>
      <c r="C27" s="113">
        <v>2.6958465904205005</v>
      </c>
      <c r="D27" s="115">
        <v>1254</v>
      </c>
      <c r="E27" s="114">
        <v>1276</v>
      </c>
      <c r="F27" s="114">
        <v>1301</v>
      </c>
      <c r="G27" s="114">
        <v>1191</v>
      </c>
      <c r="H27" s="140">
        <v>1196</v>
      </c>
      <c r="I27" s="115">
        <v>58</v>
      </c>
      <c r="J27" s="116">
        <v>4.8494983277591972</v>
      </c>
    </row>
    <row r="28" spans="1:15" s="110" customFormat="1" ht="24.95" customHeight="1" x14ac:dyDescent="0.2">
      <c r="A28" s="193" t="s">
        <v>163</v>
      </c>
      <c r="B28" s="199" t="s">
        <v>164</v>
      </c>
      <c r="C28" s="113">
        <v>3.1129073867056496</v>
      </c>
      <c r="D28" s="115">
        <v>1448</v>
      </c>
      <c r="E28" s="114">
        <v>1447</v>
      </c>
      <c r="F28" s="114">
        <v>1421</v>
      </c>
      <c r="G28" s="114">
        <v>1398</v>
      </c>
      <c r="H28" s="140">
        <v>1394</v>
      </c>
      <c r="I28" s="115">
        <v>54</v>
      </c>
      <c r="J28" s="116">
        <v>3.873744619799139</v>
      </c>
    </row>
    <row r="29" spans="1:15" s="110" customFormat="1" ht="24.95" customHeight="1" x14ac:dyDescent="0.2">
      <c r="A29" s="193">
        <v>86</v>
      </c>
      <c r="B29" s="199" t="s">
        <v>165</v>
      </c>
      <c r="C29" s="113">
        <v>7.7844182646831195</v>
      </c>
      <c r="D29" s="115">
        <v>3621</v>
      </c>
      <c r="E29" s="114">
        <v>3585</v>
      </c>
      <c r="F29" s="114">
        <v>3531</v>
      </c>
      <c r="G29" s="114">
        <v>3516</v>
      </c>
      <c r="H29" s="140">
        <v>3533</v>
      </c>
      <c r="I29" s="115">
        <v>88</v>
      </c>
      <c r="J29" s="116">
        <v>2.4908010189640533</v>
      </c>
    </row>
    <row r="30" spans="1:15" s="110" customFormat="1" ht="24.95" customHeight="1" x14ac:dyDescent="0.2">
      <c r="A30" s="193">
        <v>87.88</v>
      </c>
      <c r="B30" s="204" t="s">
        <v>166</v>
      </c>
      <c r="C30" s="113">
        <v>7.8575113939289709</v>
      </c>
      <c r="D30" s="115">
        <v>3655</v>
      </c>
      <c r="E30" s="114">
        <v>3652</v>
      </c>
      <c r="F30" s="114">
        <v>3590</v>
      </c>
      <c r="G30" s="114">
        <v>3619</v>
      </c>
      <c r="H30" s="140">
        <v>3594</v>
      </c>
      <c r="I30" s="115">
        <v>61</v>
      </c>
      <c r="J30" s="116">
        <v>1.6972732331663885</v>
      </c>
    </row>
    <row r="31" spans="1:15" s="110" customFormat="1" ht="24.95" customHeight="1" x14ac:dyDescent="0.2">
      <c r="A31" s="193" t="s">
        <v>167</v>
      </c>
      <c r="B31" s="199" t="s">
        <v>168</v>
      </c>
      <c r="C31" s="113">
        <v>1.8165792415512942</v>
      </c>
      <c r="D31" s="115">
        <v>845</v>
      </c>
      <c r="E31" s="114">
        <v>820</v>
      </c>
      <c r="F31" s="114">
        <v>812</v>
      </c>
      <c r="G31" s="114">
        <v>817</v>
      </c>
      <c r="H31" s="140">
        <v>829</v>
      </c>
      <c r="I31" s="115">
        <v>16</v>
      </c>
      <c r="J31" s="116">
        <v>1.9300361881785284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7.7392725083842123E-2</v>
      </c>
      <c r="D34" s="115">
        <v>36</v>
      </c>
      <c r="E34" s="114">
        <v>36</v>
      </c>
      <c r="F34" s="114">
        <v>31</v>
      </c>
      <c r="G34" s="114">
        <v>27</v>
      </c>
      <c r="H34" s="140">
        <v>28</v>
      </c>
      <c r="I34" s="115">
        <v>8</v>
      </c>
      <c r="J34" s="116">
        <v>28.571428571428573</v>
      </c>
    </row>
    <row r="35" spans="1:10" s="110" customFormat="1" ht="24.95" customHeight="1" x14ac:dyDescent="0.2">
      <c r="A35" s="292" t="s">
        <v>171</v>
      </c>
      <c r="B35" s="293" t="s">
        <v>172</v>
      </c>
      <c r="C35" s="113">
        <v>43.735488864046779</v>
      </c>
      <c r="D35" s="115">
        <v>20344</v>
      </c>
      <c r="E35" s="114">
        <v>20504</v>
      </c>
      <c r="F35" s="114">
        <v>20582</v>
      </c>
      <c r="G35" s="114">
        <v>20346</v>
      </c>
      <c r="H35" s="140">
        <v>20411</v>
      </c>
      <c r="I35" s="115">
        <v>-67</v>
      </c>
      <c r="J35" s="116">
        <v>-0.32825437264220275</v>
      </c>
    </row>
    <row r="36" spans="1:10" s="110" customFormat="1" ht="24.95" customHeight="1" x14ac:dyDescent="0.2">
      <c r="A36" s="294" t="s">
        <v>173</v>
      </c>
      <c r="B36" s="295" t="s">
        <v>174</v>
      </c>
      <c r="C36" s="125">
        <v>56.187118410869381</v>
      </c>
      <c r="D36" s="143">
        <v>26136</v>
      </c>
      <c r="E36" s="144">
        <v>25976</v>
      </c>
      <c r="F36" s="144">
        <v>26080</v>
      </c>
      <c r="G36" s="144">
        <v>25660</v>
      </c>
      <c r="H36" s="145">
        <v>26014</v>
      </c>
      <c r="I36" s="143">
        <v>122</v>
      </c>
      <c r="J36" s="146">
        <v>0.46897824248481584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3" t="s">
        <v>225</v>
      </c>
      <c r="B39" s="613"/>
      <c r="C39" s="613"/>
      <c r="D39" s="613"/>
      <c r="E39" s="613"/>
      <c r="F39" s="613"/>
      <c r="G39" s="613"/>
      <c r="H39" s="613"/>
      <c r="I39" s="613"/>
      <c r="J39" s="613"/>
    </row>
    <row r="40" spans="1:10" ht="30.75" customHeight="1" x14ac:dyDescent="0.2">
      <c r="A40" s="613"/>
      <c r="B40" s="613"/>
      <c r="C40" s="613"/>
      <c r="D40" s="613"/>
      <c r="E40" s="613"/>
      <c r="F40" s="613"/>
      <c r="G40" s="613"/>
      <c r="H40" s="613"/>
      <c r="I40" s="613"/>
      <c r="J40" s="613"/>
    </row>
    <row r="41" spans="1:10" ht="12.75" customHeight="1" x14ac:dyDescent="0.2">
      <c r="A41" s="613"/>
      <c r="B41" s="613"/>
      <c r="C41" s="613"/>
      <c r="D41" s="613"/>
      <c r="E41" s="613"/>
      <c r="F41" s="613"/>
      <c r="G41" s="613"/>
      <c r="H41" s="613"/>
      <c r="I41" s="613"/>
      <c r="J41" s="613"/>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2020-09-25T07:42:48Z</dcterms:created>
  <dcterms:modified xsi:type="dcterms:W3CDTF">2020-09-28T08:07:18Z</dcterms:modified>
</cp:coreProperties>
</file>