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H41" i="24"/>
  <c r="G41" i="24"/>
  <c r="F41" i="24"/>
  <c r="E41" i="24"/>
  <c r="D41" i="24"/>
  <c r="C41" i="24"/>
  <c r="I41" i="24" s="1"/>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L38" i="24" s="1"/>
  <c r="C37" i="24"/>
  <c r="C35" i="24"/>
  <c r="C34" i="24"/>
  <c r="G34" i="24" s="1"/>
  <c r="C33" i="24"/>
  <c r="C32" i="24"/>
  <c r="C31" i="24"/>
  <c r="C30" i="24"/>
  <c r="C29" i="24"/>
  <c r="C28" i="24"/>
  <c r="C27" i="24"/>
  <c r="C26" i="24"/>
  <c r="G26" i="24" s="1"/>
  <c r="C25" i="24"/>
  <c r="C24" i="24"/>
  <c r="C23" i="24"/>
  <c r="C22" i="24"/>
  <c r="C21" i="24"/>
  <c r="C20" i="24"/>
  <c r="C19" i="24"/>
  <c r="C18" i="24"/>
  <c r="G18" i="24" s="1"/>
  <c r="C17" i="24"/>
  <c r="C16" i="24"/>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33" i="24" l="1"/>
  <c r="J33" i="24"/>
  <c r="H33" i="24"/>
  <c r="F33" i="24"/>
  <c r="K33" i="24"/>
  <c r="D7" i="24"/>
  <c r="H7" i="24"/>
  <c r="K7" i="24"/>
  <c r="J7" i="24"/>
  <c r="F7" i="24"/>
  <c r="D9" i="24"/>
  <c r="H9" i="24"/>
  <c r="J9" i="24"/>
  <c r="F9" i="24"/>
  <c r="K9" i="24"/>
  <c r="D17" i="24"/>
  <c r="J17" i="24"/>
  <c r="H17" i="24"/>
  <c r="F17" i="24"/>
  <c r="K17" i="24"/>
  <c r="K8" i="24"/>
  <c r="H8" i="24"/>
  <c r="D8" i="24"/>
  <c r="J8" i="24"/>
  <c r="F8" i="24"/>
  <c r="K16" i="24"/>
  <c r="H16" i="24"/>
  <c r="D16" i="24"/>
  <c r="J16" i="24"/>
  <c r="F16" i="24"/>
  <c r="D29" i="24"/>
  <c r="J29" i="24"/>
  <c r="H29" i="24"/>
  <c r="K29" i="24"/>
  <c r="F29" i="24"/>
  <c r="K32" i="24"/>
  <c r="H32" i="24"/>
  <c r="F32" i="24"/>
  <c r="D32" i="24"/>
  <c r="J32" i="24"/>
  <c r="G23" i="24"/>
  <c r="M23" i="24"/>
  <c r="E23" i="24"/>
  <c r="L23" i="24"/>
  <c r="I23" i="24"/>
  <c r="G29" i="24"/>
  <c r="M29" i="24"/>
  <c r="E29" i="24"/>
  <c r="L29" i="24"/>
  <c r="I29" i="24"/>
  <c r="K20" i="24"/>
  <c r="H20" i="24"/>
  <c r="F20" i="24"/>
  <c r="D20" i="24"/>
  <c r="J20" i="24"/>
  <c r="K26" i="24"/>
  <c r="H26" i="24"/>
  <c r="F26" i="24"/>
  <c r="D26" i="24"/>
  <c r="J26" i="24"/>
  <c r="F37" i="24"/>
  <c r="D37" i="24"/>
  <c r="K37" i="24"/>
  <c r="J37" i="24"/>
  <c r="H37" i="24"/>
  <c r="G17" i="24"/>
  <c r="M17" i="24"/>
  <c r="E17" i="24"/>
  <c r="L17" i="24"/>
  <c r="I17" i="24"/>
  <c r="I20" i="24"/>
  <c r="M20" i="24"/>
  <c r="E20" i="24"/>
  <c r="L20" i="24"/>
  <c r="G20" i="24"/>
  <c r="G33" i="24"/>
  <c r="M33" i="24"/>
  <c r="E33" i="24"/>
  <c r="L33" i="24"/>
  <c r="I33" i="24"/>
  <c r="I37" i="24"/>
  <c r="G37" i="24"/>
  <c r="L37" i="24"/>
  <c r="M37" i="24"/>
  <c r="E37" i="24"/>
  <c r="D23" i="24"/>
  <c r="J23" i="24"/>
  <c r="H23" i="24"/>
  <c r="K23" i="24"/>
  <c r="F23" i="24"/>
  <c r="G7" i="24"/>
  <c r="M7" i="24"/>
  <c r="E7" i="24"/>
  <c r="L7" i="24"/>
  <c r="I7" i="24"/>
  <c r="C14" i="24"/>
  <c r="C6" i="24"/>
  <c r="I24" i="24"/>
  <c r="M24" i="24"/>
  <c r="E24" i="24"/>
  <c r="L24" i="24"/>
  <c r="G24" i="24"/>
  <c r="I30" i="24"/>
  <c r="M30" i="24"/>
  <c r="E30" i="24"/>
  <c r="L30" i="24"/>
  <c r="G30" i="24"/>
  <c r="B6" i="24"/>
  <c r="B14" i="24"/>
  <c r="D27" i="24"/>
  <c r="J27" i="24"/>
  <c r="H27" i="24"/>
  <c r="K27" i="24"/>
  <c r="F27" i="24"/>
  <c r="K30" i="24"/>
  <c r="H30" i="24"/>
  <c r="F30" i="24"/>
  <c r="D30" i="24"/>
  <c r="J30" i="24"/>
  <c r="G9" i="24"/>
  <c r="M9" i="24"/>
  <c r="E9" i="24"/>
  <c r="L9" i="24"/>
  <c r="I9" i="24"/>
  <c r="G27" i="24"/>
  <c r="M27" i="24"/>
  <c r="E27" i="24"/>
  <c r="L27" i="24"/>
  <c r="I27" i="24"/>
  <c r="D21" i="24"/>
  <c r="J21" i="24"/>
  <c r="H21" i="24"/>
  <c r="K21" i="24"/>
  <c r="F21" i="24"/>
  <c r="K24" i="24"/>
  <c r="H24" i="24"/>
  <c r="F24" i="24"/>
  <c r="D24" i="24"/>
  <c r="J24" i="24"/>
  <c r="K38" i="24"/>
  <c r="J38" i="24"/>
  <c r="H38" i="24"/>
  <c r="F38" i="24"/>
  <c r="D38" i="24"/>
  <c r="G15" i="24"/>
  <c r="M15" i="24"/>
  <c r="E15" i="24"/>
  <c r="L15" i="24"/>
  <c r="I15" i="24"/>
  <c r="G21" i="24"/>
  <c r="M21" i="24"/>
  <c r="E21" i="24"/>
  <c r="L21" i="24"/>
  <c r="I21" i="24"/>
  <c r="G31" i="24"/>
  <c r="M31" i="24"/>
  <c r="E31" i="24"/>
  <c r="L31" i="24"/>
  <c r="I31" i="24"/>
  <c r="K18" i="24"/>
  <c r="H18" i="24"/>
  <c r="F18" i="24"/>
  <c r="D18" i="24"/>
  <c r="J18" i="24"/>
  <c r="K28" i="24"/>
  <c r="H28" i="24"/>
  <c r="F28" i="24"/>
  <c r="D28" i="24"/>
  <c r="J28" i="24"/>
  <c r="K34" i="24"/>
  <c r="H34" i="24"/>
  <c r="F34" i="24"/>
  <c r="D34" i="24"/>
  <c r="J34" i="24"/>
  <c r="G25" i="24"/>
  <c r="M25" i="24"/>
  <c r="E25" i="24"/>
  <c r="L25" i="24"/>
  <c r="I25" i="24"/>
  <c r="I28" i="24"/>
  <c r="M28" i="24"/>
  <c r="E28" i="24"/>
  <c r="L28" i="24"/>
  <c r="G28" i="24"/>
  <c r="D15" i="24"/>
  <c r="H15" i="24"/>
  <c r="F15" i="24"/>
  <c r="K15" i="24"/>
  <c r="J15" i="24"/>
  <c r="D31" i="24"/>
  <c r="J31" i="24"/>
  <c r="H31" i="24"/>
  <c r="K31" i="24"/>
  <c r="F31" i="24"/>
  <c r="I16" i="24"/>
  <c r="M16" i="24"/>
  <c r="E16" i="24"/>
  <c r="L16" i="24"/>
  <c r="G16" i="24"/>
  <c r="I22" i="24"/>
  <c r="M22" i="24"/>
  <c r="E22" i="24"/>
  <c r="L22" i="24"/>
  <c r="G22" i="24"/>
  <c r="I32" i="24"/>
  <c r="M32" i="24"/>
  <c r="E32" i="24"/>
  <c r="L32" i="24"/>
  <c r="G32" i="24"/>
  <c r="C45" i="24"/>
  <c r="C39" i="24"/>
  <c r="D19" i="24"/>
  <c r="J19" i="24"/>
  <c r="H19" i="24"/>
  <c r="K19" i="24"/>
  <c r="F19" i="24"/>
  <c r="K22" i="24"/>
  <c r="H22" i="24"/>
  <c r="F22" i="24"/>
  <c r="D22" i="24"/>
  <c r="J22" i="24"/>
  <c r="D25" i="24"/>
  <c r="J25" i="24"/>
  <c r="H25" i="24"/>
  <c r="F25" i="24"/>
  <c r="K25" i="24"/>
  <c r="D35" i="24"/>
  <c r="J35" i="24"/>
  <c r="H35" i="24"/>
  <c r="K35" i="24"/>
  <c r="F35" i="24"/>
  <c r="B45" i="24"/>
  <c r="B39" i="24"/>
  <c r="G19" i="24"/>
  <c r="M19" i="24"/>
  <c r="E19" i="24"/>
  <c r="L19" i="24"/>
  <c r="I19" i="24"/>
  <c r="G35" i="24"/>
  <c r="M35" i="24"/>
  <c r="E35" i="24"/>
  <c r="L35" i="24"/>
  <c r="I35"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38" i="24"/>
  <c r="I8" i="24"/>
  <c r="M8" i="24"/>
  <c r="E8" i="24"/>
  <c r="L8" i="24"/>
  <c r="I18" i="24"/>
  <c r="M18" i="24"/>
  <c r="E18" i="24"/>
  <c r="L18" i="24"/>
  <c r="I26" i="24"/>
  <c r="M26" i="24"/>
  <c r="E26" i="24"/>
  <c r="L26" i="24"/>
  <c r="I34" i="24"/>
  <c r="M34" i="24"/>
  <c r="E34" i="24"/>
  <c r="L34" i="24"/>
  <c r="M38" i="24"/>
  <c r="E38" i="24"/>
  <c r="G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J41" i="24"/>
  <c r="F42" i="24"/>
  <c r="J43" i="24"/>
  <c r="F44" i="24"/>
  <c r="G40" i="24"/>
  <c r="G42" i="24"/>
  <c r="G44" i="24"/>
  <c r="E40" i="24"/>
  <c r="E42" i="24"/>
  <c r="E44" i="24"/>
  <c r="J79" i="24" l="1"/>
  <c r="J78" i="24"/>
  <c r="K79" i="24"/>
  <c r="K78" i="24"/>
  <c r="F45" i="24"/>
  <c r="D45" i="24"/>
  <c r="K45" i="24"/>
  <c r="J45" i="24"/>
  <c r="H45" i="24"/>
  <c r="I14" i="24"/>
  <c r="M14" i="24"/>
  <c r="E14" i="24"/>
  <c r="L14" i="24"/>
  <c r="G14" i="24"/>
  <c r="K14" i="24"/>
  <c r="H14" i="24"/>
  <c r="D14" i="24"/>
  <c r="J14" i="24"/>
  <c r="F14" i="24"/>
  <c r="K6" i="24"/>
  <c r="H6" i="24"/>
  <c r="D6" i="24"/>
  <c r="J6" i="24"/>
  <c r="F6" i="24"/>
  <c r="I39" i="24"/>
  <c r="G39" i="24"/>
  <c r="L39" i="24"/>
  <c r="E39" i="24"/>
  <c r="M39" i="24"/>
  <c r="I78" i="24"/>
  <c r="I79" i="24"/>
  <c r="I45" i="24"/>
  <c r="G45" i="24"/>
  <c r="L45" i="24"/>
  <c r="M45" i="24"/>
  <c r="E45" i="24"/>
  <c r="F39" i="24"/>
  <c r="D39" i="24"/>
  <c r="K39" i="24"/>
  <c r="J39" i="24"/>
  <c r="H39" i="24"/>
  <c r="I6" i="24"/>
  <c r="M6" i="24"/>
  <c r="E6" i="24"/>
  <c r="L6" i="24"/>
  <c r="G6" i="24"/>
  <c r="I83" i="24" l="1"/>
  <c r="I82" i="24"/>
  <c r="I81" i="24"/>
</calcChain>
</file>

<file path=xl/sharedStrings.xml><?xml version="1.0" encoding="utf-8"?>
<sst xmlns="http://schemas.openxmlformats.org/spreadsheetml/2006/main" count="1689" uniqueCount="520">
  <si>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</si>
  <si>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</si>
  <si>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</si>
  <si>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</si>
  <si>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</si>
  <si>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</si>
  <si>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</si>
  <si>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</si>
  <si>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</si>
  <si>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</si>
  <si>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</si>
  <si>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</si>
  <si>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</si>
  <si>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Solingen, Klingenstadt (05122)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</si>
  <si>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</si>
  <si>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</si>
  <si>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</si>
  <si>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</si>
  <si>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</si>
  <si>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</si>
  <si>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</si>
  <si>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</si>
  <si>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</si>
  <si>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</si>
  <si>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</si>
  <si>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</si>
  <si>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</si>
  <si>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</si>
  <si>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</si>
  <si>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</si>
  <si>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</si>
  <si>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</si>
  <si>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</si>
  <si>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</si>
  <si>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</si>
  <si>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</si>
  <si>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</si>
  <si>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</si>
  <si>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</si>
  <si>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</si>
  <si>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</si>
  <si>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</si>
  <si>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</si>
  <si>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</si>
  <si>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</si>
  <si>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</si>
  <si>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</si>
  <si>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</si>
  <si>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</si>
  <si>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</si>
  <si>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</si>
  <si>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</si>
  <si>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</si>
  <si>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</si>
  <si>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</si>
  <si>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</si>
  <si>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</si>
  <si>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</si>
  <si>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</si>
  <si>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</si>
  <si>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</si>
  <si>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</si>
  <si>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</si>
  <si>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</si>
  <si>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</si>
  <si>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</si>
  <si>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</si>
  <si>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</si>
  <si>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</si>
  <si>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</si>
  <si>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</si>
  <si>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</si>
  <si>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</si>
  <si>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</si>
  <si>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</si>
  <si>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</si>
  <si>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</si>
  <si>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</si>
  <si>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</si>
  <si>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</si>
  <si>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</si>
  <si>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</si>
  <si>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</si>
  <si>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</si>
  <si>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</si>
  <si>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</si>
  <si>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</si>
  <si>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</si>
  <si>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</si>
  <si>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</si>
  <si>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</si>
  <si>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</si>
  <si>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Solingen, Klingenstadt (05122);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</si>
  <si>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</si>
  <si>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</si>
  <si>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</si>
  <si>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</si>
  <si>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</si>
  <si>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</si>
  <si>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</si>
  <si>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</si>
  <si>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</si>
  <si>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</si>
  <si>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</si>
  <si>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</si>
  <si>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</si>
  <si>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</si>
  <si>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</si>
  <si>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</si>
  <si>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</si>
  <si>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</si>
  <si>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</si>
  <si>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</si>
  <si>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</si>
  <si>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</si>
  <si>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</si>
  <si>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</si>
  <si>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</si>
  <si>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</si>
  <si>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</si>
  <si>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</si>
  <si>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</si>
  <si>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</si>
  <si>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</si>
  <si>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</si>
  <si>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</si>
  <si>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</si>
  <si>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</si>
  <si>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</si>
  <si>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</si>
  <si>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</si>
  <si>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</si>
  <si>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</si>
  <si>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</si>
  <si>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</si>
  <si>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</si>
  <si>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</si>
  <si>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</si>
  <si>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</si>
  <si>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</si>
  <si>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</si>
  <si>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</si>
  <si>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</si>
  <si>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</si>
  <si>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</si>
  <si>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</si>
  <si>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</si>
  <si>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</si>
  <si>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</si>
  <si>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</si>
  <si>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</si>
  <si>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</si>
  <si>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</si>
  <si>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</si>
  <si>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</si>
  <si>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</si>
  <si>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</si>
  <si>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</si>
  <si>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</si>
  <si>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</si>
  <si>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</si>
  <si>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</si>
  <si>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</si>
  <si>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</si>
  <si>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</si>
  <si>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</si>
  <si>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</si>
  <si>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</si>
  <si>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</si>
  <si>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</si>
  <si>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</si>
  <si>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</si>
  <si>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</si>
  <si>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</si>
  <si>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</si>
  <si>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</si>
  <si>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</si>
  <si>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</si>
  <si>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</si>
  <si>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</si>
  <si>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</si>
  <si>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</si>
  <si>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</si>
  <si>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Solingen, Klingenstadt (05122)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</si>
  <si>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</si>
  <si>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</si>
  <si>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</si>
  <si>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</si>
  <si>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</si>
  <si>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</si>
  <si>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</si>
  <si>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</si>
  <si>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</si>
  <si>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</si>
  <si>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</si>
  <si>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</si>
  <si>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</si>
  <si>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</si>
  <si>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</si>
  <si>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</si>
  <si>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</si>
  <si>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</si>
  <si>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</si>
  <si>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</si>
  <si>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</si>
  <si>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</si>
  <si>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</si>
  <si>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</si>
  <si>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</si>
  <si>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</si>
  <si>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</si>
  <si>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</si>
  <si>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</si>
  <si>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</si>
  <si>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</si>
  <si>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</si>
  <si>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</si>
  <si>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</si>
  <si>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</si>
  <si>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</si>
  <si>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</si>
  <si>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</si>
  <si>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</si>
  <si>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</si>
  <si>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</si>
  <si>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</si>
  <si>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</si>
  <si>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</si>
  <si>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</si>
  <si>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</si>
  <si>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</si>
  <si>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</si>
  <si>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</si>
  <si>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</si>
  <si>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</si>
  <si>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</si>
  <si>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</si>
  <si>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</si>
  <si>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</si>
  <si>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</si>
  <si>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</si>
  <si>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</si>
  <si>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</si>
  <si>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</si>
  <si>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</si>
  <si>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</si>
  <si>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</si>
  <si>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</si>
  <si>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</si>
  <si>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</si>
  <si>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</si>
  <si>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</si>
  <si>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</si>
  <si>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</si>
  <si>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</si>
  <si>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</si>
  <si>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</si>
  <si>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</si>
  <si>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</si>
  <si>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</si>
  <si>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</si>
  <si>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</si>
  <si>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</si>
  <si>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</si>
  <si>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</si>
  <si>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</si>
  <si>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</si>
  <si>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</si>
  <si>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</si>
  <si>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</si>
  <si>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</si>
  <si>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</si>
  <si>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</si>
  <si>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</si>
  <si>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</si>
  <si>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</si>
  <si>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</si>
  <si>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</si>
  <si>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</si>
  <si>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</si>
  <si>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</si>
  <si>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</si>
  <si>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</si>
  <si>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</si>
  <si>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</si>
  <si>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</si>
  <si>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</si>
  <si>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</si>
  <si>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</si>
  <si>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</si>
  <si>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</si>
  <si>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</si>
  <si>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</si>
  <si>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</si>
  <si>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</si>
  <si>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</si>
  <si>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</si>
  <si>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</si>
  <si>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</si>
  <si>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</si>
  <si>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</si>
  <si>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</si>
  <si>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</si>
  <si>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</si>
  <si>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</si>
  <si>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</si>
  <si>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</si>
  <si>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</si>
  <si>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</si>
  <si>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</si>
  <si>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</si>
  <si>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</si>
  <si>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</si>
  <si>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</si>
  <si>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</si>
  <si>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</si>
  <si>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</si>
  <si>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</si>
  <si>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</si>
  <si>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</si>
  <si>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</si>
  <si>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</si>
  <si>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</si>
  <si>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</si>
  <si>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</si>
  <si>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</si>
  <si>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</si>
  <si>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</si>
  <si>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</si>
  <si>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</si>
  <si>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</si>
  <si>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</si>
  <si>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</si>
  <si>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</si>
  <si>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</si>
  <si>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</si>
  <si>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</si>
  <si>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</si>
  <si>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</si>
  <si>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</si>
  <si>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</si>
  <si>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</si>
  <si>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</si>
  <si>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</si>
  <si>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</si>
  <si>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</si>
  <si>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</si>
  <si>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</si>
  <si>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</si>
  <si>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</si>
  <si>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</si>
  <si>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</si>
  <si>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</si>
  <si>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</si>
  <si>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</si>
  <si>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</si>
  <si>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</si>
  <si>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</si>
  <si>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</si>
  <si>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</si>
  <si>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</si>
  <si>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</si>
  <si>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</si>
  <si>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</si>
  <si>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</si>
  <si>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</si>
  <si>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</si>
  <si>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</si>
  <si>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</si>
  <si>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</si>
  <si>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</si>
  <si>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</si>
  <si>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</si>
  <si>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Solingen, Klingenstadt (05122);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</si>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</sst>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{AC7F8A32-7CD3-40B2-A93D-04D92FE0A303}</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68E9-4C95-84D6-09FC17B62C06}"/>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{4CAFFC83-EA6D-4DAE-8206-5A75347490B1}</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68E9-4C95-84D6-09FC17B62C0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{CB540744-4821-41CE-B3F0-6891F2E283DB}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8E9-4C95-84D6-09FC17B62C0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{3308A72A-04F5-4D47-B178-22138934F0F5}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8E9-4C95-84D6-09FC17B62C0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-0.33390220375454477</c:v>
                </c:pt>
                <c:pt idx="1">
                  <c:v>1.3225681822425275</c:v>
                </c:pt>
                <c:pt idx="2">
                  <c:v>1.1186464311118853</c:v>
                </c:pt>
                <c:pt idx="3">
                  <c:v>1.0875687030768</c:v>
                </c:pt>
              </c:numCache>
            </c:numRef>
          </c:val>
          <c:extLst>
            <c:ext xmlns:c16="http://schemas.microsoft.com/office/drawing/2014/chart" uri="{C3380CC4-5D6E-409C-BE32-E72D297353CC}">
              <c16:uniqueId val="{00000004-68E9-4C95-84D6-09FC17B62C0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{EC77C383-AA48-4756-AD57-CB9F0D119EC9}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8E9-4C95-84D6-09FC17B62C0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{48E771D4-36E6-49F0-93C1-33EC5F03A4F2}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8E9-4C95-84D6-09FC17B62C0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{7524E886-FB06-45AA-A723-3E2E02749F25}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8E9-4C95-84D6-09FC17B62C0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{65F7AD3F-51A2-46EF-9F4A-18DD166F1EA4}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8E9-4C95-84D6-09FC17B62C0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8E9-4C95-84D6-09FC17B62C0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8E9-4C95-84D6-09FC17B62C0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{A868537D-9EDE-4763-9737-F0BE1BDB71A3}</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348B-400C-BF32-0E78F9D778A8}"/>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{863C5553-E21A-44CA-98E0-D8637699A909}</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348B-400C-BF32-0E78F9D778A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{F37D3A68-810E-48FF-8B09-BFA265313993}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48B-400C-BF32-0E78F9D778A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{B51C1794-26EB-4360-97DA-646D586BDB50}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48B-400C-BF32-0E78F9D778A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-2.6182554607261679</c:v>
                </c:pt>
                <c:pt idx="1">
                  <c:v>-3.156552267354261</c:v>
                </c:pt>
                <c:pt idx="2">
                  <c:v>-2.7637010795899166</c:v>
                </c:pt>
                <c:pt idx="3">
                  <c:v>-2.8655893304673015</c:v>
                </c:pt>
              </c:numCache>
            </c:numRef>
          </c:val>
          <c:extLst>
            <c:ext xmlns:c16="http://schemas.microsoft.com/office/drawing/2014/chart" uri="{C3380CC4-5D6E-409C-BE32-E72D297353CC}">
              <c16:uniqueId val="{00000004-348B-400C-BF32-0E78F9D778A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{DEDE67A0-DCBE-410C-8D34-E962A0B43EFC}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48B-400C-BF32-0E78F9D778A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{F93A30DB-744E-4310-BD5D-12412EAE0F06}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48B-400C-BF32-0E78F9D778A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{4B3753B5-08A1-49AC-91A1-0D53FC1F9739}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48B-400C-BF32-0E78F9D778A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{2439BBAD-0F44-4113-ABAC-80F352A670A1}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48B-400C-BF32-0E78F9D778A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48B-400C-BF32-0E78F9D778A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48B-400C-BF32-0E78F9D778A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{900529D8-DB01-47B5-86F4-B90860637CC6}</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3CD8-4D3C-B649-4E8DCBD09D03}"/>
                </c:ext>
              </c:extLst>
            </c:dLbl>
            <c:dLbl>
              <c:idx val="1"/>
              <c:tx>
                <c:strRef>
                  <c:f>Daten_Diagramme!$D$15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{67D9CD9A-A022-41ED-BCB1-C3A3D73CEA15}</c15:txfldGUID>
                      <c15:f>Daten_Diagramme!$D$15</c15:f>
                      <c15:dlblFieldTableCache>
                        <c:ptCount val="1"/>
                        <c:pt idx="0">
                          <c:v>6.3</c:v>
                        </c:pt>
                      </c15:dlblFieldTableCache>
                    </c15:dlblFTEntry>
                  </c15:dlblFieldTable>
                  <c15:showDataLabelsRange val="0"/>
                </c:ext>
                <c:ext xmlns:c16="http://schemas.microsoft.com/office/drawing/2014/chart" uri="{C3380CC4-5D6E-409C-BE32-E72D297353CC}">
                  <c16:uniqueId val="{00000001-3CD8-4D3C-B649-4E8DCBD09D03}"/>
                </c:ext>
              </c:extLst>
            </c:dLbl>
            <c:dLbl>
              <c:idx val="2"/>
              <c:tx>
                <c:strRef>
                  <c:f>Daten_Diagramme!$D$16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{7E142644-0283-4E4C-9571-53C34BC4D804}</c15:txfldGUID>
                      <c15:f>Daten_Diagramme!$D$16</c15:f>
                      <c15:dlblFieldTableCache>
                        <c:ptCount val="1"/>
                        <c:pt idx="0">
                          <c:v>2.0</c:v>
                        </c:pt>
                      </c15:dlblFieldTableCache>
                    </c15:dlblFTEntry>
                  </c15:dlblFieldTable>
                  <c15:showDataLabelsRange val="0"/>
                </c:ext>
                <c:ext xmlns:c16="http://schemas.microsoft.com/office/drawing/2014/chart" uri="{C3380CC4-5D6E-409C-BE32-E72D297353CC}">
                  <c16:uniqueId val="{00000002-3CD8-4D3C-B649-4E8DCBD09D03}"/>
                </c:ext>
              </c:extLst>
            </c:dLbl>
            <c:dLbl>
              <c:idx val="3"/>
              <c:tx>
                <c:strRef>
                  <c:f>Daten_Diagramme!$D$17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{74B92D59-7752-4513-B4FC-7642D9ED8173}</c15:txfldGUID>
                      <c15:f>Daten_Diagramme!$D$17</c15:f>
                      <c15:dlblFieldTableCache>
                        <c:ptCount val="1"/>
                        <c:pt idx="0">
                          <c:v>-2.8</c:v>
                        </c:pt>
                      </c15:dlblFieldTableCache>
                    </c15:dlblFTEntry>
                  </c15:dlblFieldTable>
                  <c15:showDataLabelsRange val="0"/>
                </c:ext>
                <c:ext xmlns:c16="http://schemas.microsoft.com/office/drawing/2014/chart" uri="{C3380CC4-5D6E-409C-BE32-E72D297353CC}">
                  <c16:uniqueId val="{00000003-3CD8-4D3C-B649-4E8DCBD09D03}"/>
                </c:ext>
              </c:extLst>
            </c:dLbl>
            <c:dLbl>
              <c:idx val="4"/>
              <c:tx>
                <c:strRef>
                  <c:f>Daten_Diagramme!$D$18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{621D067F-0D15-4F55-9BD5-AAE5BE28E974}</c15:txfldGUID>
                      <c15:f>Daten_Diagramme!$D$18</c15:f>
                      <c15:dlblFieldTableCache>
                        <c:ptCount val="1"/>
                        <c:pt idx="0">
                          <c:v>5.3</c:v>
                        </c:pt>
                      </c15:dlblFieldTableCache>
                    </c15:dlblFTEntry>
                  </c15:dlblFieldTable>
                  <c15:showDataLabelsRange val="0"/>
                </c:ext>
                <c:ext xmlns:c16="http://schemas.microsoft.com/office/drawing/2014/chart" uri="{C3380CC4-5D6E-409C-BE32-E72D297353CC}">
                  <c16:uniqueId val="{00000004-3CD8-4D3C-B649-4E8DCBD09D03}"/>
                </c:ext>
              </c:extLst>
            </c:dLbl>
            <c:dLbl>
              <c:idx val="5"/>
              <c:tx>
                <c:strRef>
                  <c:f>Daten_Diagramme!$D$19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{4D5C6762-84A3-4A81-BDBB-4A2329BF41FD}</c15:txfldGUID>
                      <c15:f>Daten_Diagramme!$D$19</c15:f>
                      <c15:dlblFieldTableCache>
                        <c:ptCount val="1"/>
                        <c:pt idx="0">
                          <c:v>-3.4</c:v>
                        </c:pt>
                      </c15:dlblFieldTableCache>
                    </c15:dlblFTEntry>
                  </c15:dlblFieldTable>
                  <c15:showDataLabelsRange val="0"/>
                </c:ext>
                <c:ext xmlns:c16="http://schemas.microsoft.com/office/drawing/2014/chart" uri="{C3380CC4-5D6E-409C-BE32-E72D297353CC}">
                  <c16:uniqueId val="{00000005-3CD8-4D3C-B649-4E8DCBD09D03}"/>
                </c:ext>
              </c:extLst>
            </c:dLbl>
            <c:dLbl>
              <c:idx val="6"/>
              <c:tx>
                <c:strRef>
                  <c:f>Daten_Diagramme!$D$20</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{F5E63A78-E492-4A71-973E-BD3118197664}</c15:txfldGUID>
                      <c15:f>Daten_Diagramme!$D$20</c15:f>
                      <c15:dlblFieldTableCache>
                        <c:ptCount val="1"/>
                        <c:pt idx="0">
                          <c:v>-5.5</c:v>
                        </c:pt>
                      </c15:dlblFieldTableCache>
                    </c15:dlblFTEntry>
                  </c15:dlblFieldTable>
                  <c15:showDataLabelsRange val="0"/>
                </c:ext>
                <c:ext xmlns:c16="http://schemas.microsoft.com/office/drawing/2014/chart" uri="{C3380CC4-5D6E-409C-BE32-E72D297353CC}">
                  <c16:uniqueId val="{00000006-3CD8-4D3C-B649-4E8DCBD09D03}"/>
                </c:ext>
              </c:extLst>
            </c:dLbl>
            <c:dLbl>
              <c:idx val="7"/>
              <c:tx>
                <c:strRef>
                  <c:f>Daten_Diagramme!$D$21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{B841E01D-EBC5-4F39-92C5-B0FA9815EC3D}</c15:txfldGUID>
                      <c15:f>Daten_Diagramme!$D$21</c15:f>
                      <c15:dlblFieldTableCache>
                        <c:ptCount val="1"/>
                        <c:pt idx="0">
                          <c:v>-1.0</c:v>
                        </c:pt>
                      </c15:dlblFieldTableCache>
                    </c15:dlblFTEntry>
                  </c15:dlblFieldTable>
                  <c15:showDataLabelsRange val="0"/>
                </c:ext>
                <c:ext xmlns:c16="http://schemas.microsoft.com/office/drawing/2014/chart" uri="{C3380CC4-5D6E-409C-BE32-E72D297353CC}">
                  <c16:uniqueId val="{00000007-3CD8-4D3C-B649-4E8DCBD09D03}"/>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{EDA4DBDC-0DB8-4F64-AD64-B0B680F63DFB}</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3CD8-4D3C-B649-4E8DCBD09D03}"/>
                </c:ext>
              </c:extLst>
            </c:dLbl>
            <c:dLbl>
              <c:idx val="9"/>
              <c:tx>
                <c:strRef>
                  <c:f>Daten_Diagramme!$D$23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{A8459909-95D5-4A8A-BA50-5E04CBC5FAF9}</c15:txfldGUID>
                      <c15:f>Daten_Diagramme!$D$23</c15:f>
                      <c15:dlblFieldTableCache>
                        <c:ptCount val="1"/>
                        <c:pt idx="0">
                          <c:v>3.3</c:v>
                        </c:pt>
                      </c15:dlblFieldTableCache>
                    </c15:dlblFTEntry>
                  </c15:dlblFieldTable>
                  <c15:showDataLabelsRange val="0"/>
                </c:ext>
                <c:ext xmlns:c16="http://schemas.microsoft.com/office/drawing/2014/chart" uri="{C3380CC4-5D6E-409C-BE32-E72D297353CC}">
                  <c16:uniqueId val="{00000009-3CD8-4D3C-B649-4E8DCBD09D03}"/>
                </c:ext>
              </c:extLst>
            </c:dLbl>
            <c:dLbl>
              <c:idx val="10"/>
              <c:tx>
                <c:strRef>
                  <c:f>Daten_Diagramme!$D$24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{FAB7403A-2C3E-4971-BED7-DB16B2501D78}</c15:txfldGUID>
                      <c15:f>Daten_Diagramme!$D$24</c15:f>
                      <c15:dlblFieldTableCache>
                        <c:ptCount val="1"/>
                        <c:pt idx="0">
                          <c:v>-0.2</c:v>
                        </c:pt>
                      </c15:dlblFieldTableCache>
                    </c15:dlblFTEntry>
                  </c15:dlblFieldTable>
                  <c15:showDataLabelsRange val="0"/>
                </c:ext>
                <c:ext xmlns:c16="http://schemas.microsoft.com/office/drawing/2014/chart" uri="{C3380CC4-5D6E-409C-BE32-E72D297353CC}">
                  <c16:uniqueId val="{0000000A-3CD8-4D3C-B649-4E8DCBD09D03}"/>
                </c:ext>
              </c:extLst>
            </c:dLbl>
            <c:dLbl>
              <c:idx val="11"/>
              <c:tx>
                <c:strRef>
                  <c:f>Daten_Diagramme!$D$25</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{2FBCB573-231A-4BC7-B0FF-B4E923C37D53}</c15:txfldGUID>
                      <c15:f>Daten_Diagramme!$D$25</c15:f>
                      <c15:dlblFieldTableCache>
                        <c:ptCount val="1"/>
                        <c:pt idx="0">
                          <c:v>13.2</c:v>
                        </c:pt>
                      </c15:dlblFieldTableCache>
                    </c15:dlblFTEntry>
                  </c15:dlblFieldTable>
                  <c15:showDataLabelsRange val="0"/>
                </c:ext>
                <c:ext xmlns:c16="http://schemas.microsoft.com/office/drawing/2014/chart" uri="{C3380CC4-5D6E-409C-BE32-E72D297353CC}">
                  <c16:uniqueId val="{0000000B-3CD8-4D3C-B649-4E8DCBD09D03}"/>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{BE4154AD-62C2-4B22-B46B-D69683DDED7E}</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3CD8-4D3C-B649-4E8DCBD09D03}"/>
                </c:ext>
              </c:extLst>
            </c:dLbl>
            <c:dLbl>
              <c:idx val="13"/>
              <c:tx>
                <c:strRef>
                  <c:f>Daten_Diagramme!$D$27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{50DE4735-20C4-4E5A-8F4F-7F8280288DFD}</c15:txfldGUID>
                      <c15:f>Daten_Diagramme!$D$27</c15:f>
                      <c15:dlblFieldTableCache>
                        <c:ptCount val="1"/>
                        <c:pt idx="0">
                          <c:v>2.2</c:v>
                        </c:pt>
                      </c15:dlblFieldTableCache>
                    </c15:dlblFTEntry>
                  </c15:dlblFieldTable>
                  <c15:showDataLabelsRange val="0"/>
                </c:ext>
                <c:ext xmlns:c16="http://schemas.microsoft.com/office/drawing/2014/chart" uri="{C3380CC4-5D6E-409C-BE32-E72D297353CC}">
                  <c16:uniqueId val="{0000000D-3CD8-4D3C-B649-4E8DCBD09D03}"/>
                </c:ext>
              </c:extLst>
            </c:dLbl>
            <c:dLbl>
              <c:idx val="14"/>
              <c:tx>
                <c:strRef>
                  <c:f>Daten_Diagramme!$D$28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{DB203AAE-6E76-4D95-B3EE-494207FF0831}</c15:txfldGUID>
                      <c15:f>Daten_Diagramme!$D$28</c15:f>
                      <c15:dlblFieldTableCache>
                        <c:ptCount val="1"/>
                        <c:pt idx="0">
                          <c:v>3.5</c:v>
                        </c:pt>
                      </c15:dlblFieldTableCache>
                    </c15:dlblFTEntry>
                  </c15:dlblFieldTable>
                  <c15:showDataLabelsRange val="0"/>
                </c:ext>
                <c:ext xmlns:c16="http://schemas.microsoft.com/office/drawing/2014/chart" uri="{C3380CC4-5D6E-409C-BE32-E72D297353CC}">
                  <c16:uniqueId val="{0000000E-3CD8-4D3C-B649-4E8DCBD09D03}"/>
                </c:ext>
              </c:extLst>
            </c:dLbl>
            <c:dLbl>
              <c:idx val="15"/>
              <c:tx>
                <c:strRef>
                  <c:f>Daten_Diagramme!$D$29</c:f>
                  <c:strCache>
                    <c:ptCount val="1"/>
                    <c:pt idx="0">
                      <c:v>-16.6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{61FCFC20-A721-41CA-8675-3442E88EA0E3}</c15:txfldGUID>
                      <c15:f>Daten_Diagramme!$D$29</c15:f>
                      <c15:dlblFieldTableCache>
                        <c:ptCount val="1"/>
                        <c:pt idx="0">
                          <c:v>-16.6</c:v>
                        </c:pt>
                      </c15:dlblFieldTableCache>
                    </c15:dlblFTEntry>
                  </c15:dlblFieldTable>
                  <c15:showDataLabelsRange val="0"/>
                </c:ext>
                <c:ext xmlns:c16="http://schemas.microsoft.com/office/drawing/2014/chart" uri="{C3380CC4-5D6E-409C-BE32-E72D297353CC}">
                  <c16:uniqueId val="{0000000F-3CD8-4D3C-B649-4E8DCBD09D03}"/>
                </c:ext>
              </c:extLst>
            </c:dLbl>
            <c:dLbl>
              <c:idx val="16"/>
              <c:tx>
                <c:strRef>
                  <c:f>Daten_Diagramme!$D$30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{9B95E2E1-0D6B-4657-A40D-352E2D28AF3D}</c15:txfldGUID>
                      <c15:f>Daten_Diagramme!$D$30</c15:f>
                      <c15:dlblFieldTableCache>
                        <c:ptCount val="1"/>
                        <c:pt idx="0">
                          <c:v>0.7</c:v>
                        </c:pt>
                      </c15:dlblFieldTableCache>
                    </c15:dlblFTEntry>
                  </c15:dlblFieldTable>
                  <c15:showDataLabelsRange val="0"/>
                </c:ext>
                <c:ext xmlns:c16="http://schemas.microsoft.com/office/drawing/2014/chart" uri="{C3380CC4-5D6E-409C-BE32-E72D297353CC}">
                  <c16:uniqueId val="{00000010-3CD8-4D3C-B649-4E8DCBD09D03}"/>
                </c:ext>
              </c:extLst>
            </c:dLbl>
            <c:dLbl>
              <c:idx val="17"/>
              <c:tx>
                <c:strRef>
                  <c:f>Daten_Diagramme!$D$31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{DA9E124A-41DE-4C19-BB56-E9EA6B661F62}</c15:txfldGUID>
                      <c15:f>Daten_Diagramme!$D$31</c15:f>
                      <c15:dlblFieldTableCache>
                        <c:ptCount val="1"/>
                        <c:pt idx="0">
                          <c:v>1.2</c:v>
                        </c:pt>
                      </c15:dlblFieldTableCache>
                    </c15:dlblFTEntry>
                  </c15:dlblFieldTable>
                  <c15:showDataLabelsRange val="0"/>
                </c:ext>
                <c:ext xmlns:c16="http://schemas.microsoft.com/office/drawing/2014/chart" uri="{C3380CC4-5D6E-409C-BE32-E72D297353CC}">
                  <c16:uniqueId val="{00000011-3CD8-4D3C-B649-4E8DCBD09D03}"/>
                </c:ext>
              </c:extLst>
            </c:dLbl>
            <c:dLbl>
              <c:idx val="18"/>
              <c:tx>
                <c:strRef>
                  <c:f>Daten_Diagramme!$D$32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{4F82A641-BD16-4A5B-BF2E-BB085F65A810}</c15:txfldGUID>
                      <c15:f>Daten_Diagramme!$D$32</c15:f>
                      <c15:dlblFieldTableCache>
                        <c:ptCount val="1"/>
                        <c:pt idx="0">
                          <c:v>1.2</c:v>
                        </c:pt>
                      </c15:dlblFieldTableCache>
                    </c15:dlblFTEntry>
                  </c15:dlblFieldTable>
                  <c15:showDataLabelsRange val="0"/>
                </c:ext>
                <c:ext xmlns:c16="http://schemas.microsoft.com/office/drawing/2014/chart" uri="{C3380CC4-5D6E-409C-BE32-E72D297353CC}">
                  <c16:uniqueId val="{00000012-3CD8-4D3C-B649-4E8DCBD09D03}"/>
                </c:ext>
              </c:extLst>
            </c:dLbl>
            <c:dLbl>
              <c:idx val="19"/>
              <c:tx>
                <c:strRef>
                  <c:f>Daten_Diagramme!$D$33</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{9FAB552E-96FA-4FCB-8100-B932FEAB27B4}</c15:txfldGUID>
                      <c15:f>Daten_Diagramme!$D$33</c15:f>
                      <c15:dlblFieldTableCache>
                        <c:ptCount val="1"/>
                        <c:pt idx="0">
                          <c:v>5.1</c:v>
                        </c:pt>
                      </c15:dlblFieldTableCache>
                    </c15:dlblFTEntry>
                  </c15:dlblFieldTable>
                  <c15:showDataLabelsRange val="0"/>
                </c:ext>
                <c:ext xmlns:c16="http://schemas.microsoft.com/office/drawing/2014/chart" uri="{C3380CC4-5D6E-409C-BE32-E72D297353CC}">
                  <c16:uniqueId val="{00000013-3CD8-4D3C-B649-4E8DCBD09D03}"/>
                </c:ext>
              </c:extLst>
            </c:dLbl>
            <c:dLbl>
              <c:idx val="20"/>
              <c:tx>
                <c:strRef>
                  <c:f>Daten_Diagramme!$D$34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{51D9F0C1-BD92-4E87-8844-BD640E6F2670}</c15:txfldGUID>
                      <c15:f>Daten_Diagramme!$D$34</c15:f>
                      <c15:dlblFieldTableCache>
                        <c:ptCount val="1"/>
                        <c:pt idx="0">
                          <c:v>-2.7</c:v>
                        </c:pt>
                      </c15:dlblFieldTableCache>
                    </c15:dlblFTEntry>
                  </c15:dlblFieldTable>
                  <c15:showDataLabelsRange val="0"/>
                </c:ext>
                <c:ext xmlns:c16="http://schemas.microsoft.com/office/drawing/2014/chart" uri="{C3380CC4-5D6E-409C-BE32-E72D297353CC}">
                  <c16:uniqueId val="{00000014-3CD8-4D3C-B649-4E8DCBD09D0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{B27757E8-3270-416E-A1A6-E0CB5948C74A}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CD8-4D3C-B649-4E8DCBD09D0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{B8BCE58F-213B-43A7-B70F-58630E9BF8FF}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CD8-4D3C-B649-4E8DCBD09D03}"/>
                </c:ext>
              </c:extLst>
            </c:dLbl>
            <c:dLbl>
              <c:idx val="23"/>
              <c:tx>
                <c:strRef>
                  <c:f>Daten_Diagramme!$D$37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{DA22E064-A0B3-485C-976E-6836FB04DD71}</c15:txfldGUID>
                      <c15:f>Daten_Diagramme!$D$37</c15:f>
                      <c15:dlblFieldTableCache>
                        <c:ptCount val="1"/>
                        <c:pt idx="0">
                          <c:v>6.3</c:v>
                        </c:pt>
                      </c15:dlblFieldTableCache>
                    </c15:dlblFTEntry>
                  </c15:dlblFieldTable>
                  <c15:showDataLabelsRange val="0"/>
                </c:ext>
                <c:ext xmlns:c16="http://schemas.microsoft.com/office/drawing/2014/chart" uri="{C3380CC4-5D6E-409C-BE32-E72D297353CC}">
                  <c16:uniqueId val="{00000017-3CD8-4D3C-B649-4E8DCBD09D03}"/>
                </c:ext>
              </c:extLst>
            </c:dLbl>
            <c:dLbl>
              <c:idx val="24"/>
              <c:layout>
                <c:manualLayout>
                  <c:x val="4.7769028871392123E-3"/>
                  <c:y val="-4.6876052205785108E-5"/>
                </c:manualLayout>
              </c:layout>
              <c:tx>
                <c:strRef>
                  <c:f>Daten_Diagramme!$D$38</c:f>
                  <c:strCache>
                    <c:ptCount val="1"/>
                    <c:pt idx="0">
                      <c:v>-2.3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{BF7093F1-5FCA-4E9C-A0EE-B4FE9D21B5E4}</c15:txfldGUID>
                      <c15:f>Daten_Diagramme!$D$38</c15:f>
                      <c15:dlblFieldTableCache>
                        <c:ptCount val="1"/>
                        <c:pt idx="0">
                          <c:v>-2.3</c:v>
                        </c:pt>
                      </c15:dlblFieldTableCache>
                    </c15:dlblFTEntry>
                  </c15:dlblFieldTable>
                  <c15:showDataLabelsRange val="0"/>
                </c:ext>
                <c:ext xmlns:c16="http://schemas.microsoft.com/office/drawing/2014/chart" uri="{C3380CC4-5D6E-409C-BE32-E72D297353CC}">
                  <c16:uniqueId val="{00000018-3CD8-4D3C-B649-4E8DCBD09D03}"/>
                </c:ext>
              </c:extLst>
            </c:dLbl>
            <c:dLbl>
              <c:idx val="25"/>
              <c:tx>
                <c:strRef>
                  <c:f>Daten_Diagramme!$D$39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{0A6646AB-AACD-405E-9FE5-02A84DCF4628}</c15:txfldGUID>
                      <c15:f>Daten_Diagramme!$D$39</c15:f>
                      <c15:dlblFieldTableCache>
                        <c:ptCount val="1"/>
                        <c:pt idx="0">
                          <c:v>0.7</c:v>
                        </c:pt>
                      </c15:dlblFieldTableCache>
                    </c15:dlblFTEntry>
                  </c15:dlblFieldTable>
                  <c15:showDataLabelsRange val="0"/>
                </c:ext>
                <c:ext xmlns:c16="http://schemas.microsoft.com/office/drawing/2014/chart" uri="{C3380CC4-5D6E-409C-BE32-E72D297353CC}">
                  <c16:uniqueId val="{00000019-3CD8-4D3C-B649-4E8DCBD09D0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{493C0001-76DD-49CA-884C-6D38B5A621BE}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CD8-4D3C-B649-4E8DCBD09D0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{7E00C681-2A2D-42B0-A8B9-42A2697E98C3}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CD8-4D3C-B649-4E8DCBD09D0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{523DF621-DD23-41C9-BC48-F9D4792E760F}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CD8-4D3C-B649-4E8DCBD09D0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{13C6EB80-C708-4700-B454-7207662EE3A9}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CD8-4D3C-B649-4E8DCBD09D0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{4E2822FE-F1DC-4983-BC44-B4D6BFB3F933}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CD8-4D3C-B649-4E8DCBD09D03}"/>
                </c:ext>
              </c:extLst>
            </c:dLbl>
            <c:dLbl>
              <c:idx val="31"/>
              <c:tx>
                <c:strRef>
                  <c:f>Daten_Diagramme!$D$45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{424E1E9E-857D-4FC6-9DF7-43BA9AE4DE00}</c15:txfldGUID>
                      <c15:f>Daten_Diagramme!$D$45</c15:f>
                      <c15:dlblFieldTableCache>
                        <c:ptCount val="1"/>
                        <c:pt idx="0">
                          <c:v>0.7</c:v>
                        </c:pt>
                      </c15:dlblFieldTableCache>
                    </c15:dlblFTEntry>
                  </c15:dlblFieldTable>
                  <c15:showDataLabelsRange val="0"/>
                </c:ext>
                <c:ext xmlns:c16="http://schemas.microsoft.com/office/drawing/2014/chart" uri="{C3380CC4-5D6E-409C-BE32-E72D297353CC}">
                  <c16:uniqueId val="{0000001F-3CD8-4D3C-B649-4E8DCBD09D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-0.33390220375454477</c:v>
                </c:pt>
                <c:pt idx="1">
                  <c:v>6.25</c:v>
                </c:pt>
                <c:pt idx="2">
                  <c:v>2.0300088261253308</c:v>
                </c:pt>
                <c:pt idx="3">
                  <c:v>-2.8026199773271192</c:v>
                </c:pt>
                <c:pt idx="4">
                  <c:v>5.3097345132743365</c:v>
                </c:pt>
                <c:pt idx="5">
                  <c:v>-3.4268152132155207</c:v>
                </c:pt>
                <c:pt idx="6">
                  <c:v>-5.5236728837876612</c:v>
                </c:pt>
                <c:pt idx="7">
                  <c:v>-0.97323600973236013</c:v>
                </c:pt>
                <c:pt idx="8">
                  <c:v>-0.27335393391965773</c:v>
                </c:pt>
                <c:pt idx="9">
                  <c:v>3.2755298651252409</c:v>
                </c:pt>
                <c:pt idx="10">
                  <c:v>-0.18214936247723132</c:v>
                </c:pt>
                <c:pt idx="11">
                  <c:v>13.210130047912388</c:v>
                </c:pt>
                <c:pt idx="12">
                  <c:v>0.68965517241379315</c:v>
                </c:pt>
                <c:pt idx="13">
                  <c:v>2.2070415133998948</c:v>
                </c:pt>
                <c:pt idx="14">
                  <c:v>3.5322777101096223</c:v>
                </c:pt>
                <c:pt idx="15">
                  <c:v>-16.630196936542671</c:v>
                </c:pt>
                <c:pt idx="16">
                  <c:v>0.65713181291070744</c:v>
                </c:pt>
                <c:pt idx="17">
                  <c:v>1.1862396204033214</c:v>
                </c:pt>
                <c:pt idx="18">
                  <c:v>1.2085944494180842</c:v>
                </c:pt>
                <c:pt idx="19">
                  <c:v>5.0915331807780317</c:v>
                </c:pt>
                <c:pt idx="20">
                  <c:v>-2.695924764890282</c:v>
                </c:pt>
                <c:pt idx="21">
                  <c:v>0</c:v>
                </c:pt>
                <c:pt idx="23">
                  <c:v>6.25</c:v>
                </c:pt>
                <c:pt idx="24">
                  <c:v>-2.3182628763243471</c:v>
                </c:pt>
                <c:pt idx="25">
                  <c:v>0.7469118069520253</c:v>
                </c:pt>
              </c:numCache>
            </c:numRef>
          </c:val>
          <c:extLst>
            <c:ext xmlns:c16="http://schemas.microsoft.com/office/drawing/2014/chart" uri="{C3380CC4-5D6E-409C-BE32-E72D297353CC}">
              <c16:uniqueId val="{00000020-3CD8-4D3C-B649-4E8DCBD09D0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{277B5265-9501-4DCE-AAE1-2B04A39B1696}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CD8-4D3C-B649-4E8DCBD09D0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{A3A8D5C6-8CFE-449F-93A9-A7448BE8082E}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CD8-4D3C-B649-4E8DCBD09D0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{CB00B960-3446-4C6F-ACD8-99A6E18BD96A}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CD8-4D3C-B649-4E8DCBD09D0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{8CCE1564-ADC8-4C69-9605-132DB7C223EC}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CD8-4D3C-B649-4E8DCBD09D0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{E8D9FC01-B96D-4D22-B1C7-B7804FECE8F9}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CD8-4D3C-B649-4E8DCBD09D0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{8C092198-BB7B-440A-990D-1BB7148A0DB5}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CD8-4D3C-B649-4E8DCBD09D0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{EC2D63C1-2E9C-4D9A-92EF-8D305D8758C5}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CD8-4D3C-B649-4E8DCBD09D0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{25077F35-068B-48AA-9B60-E1DD3042C44C}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CD8-4D3C-B649-4E8DCBD09D0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{906213EB-59CA-4CA8-ABD9-8A14F9763315}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CD8-4D3C-B649-4E8DCBD09D0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{B52AB95A-B148-4507-A78C-690E36729C7F}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CD8-4D3C-B649-4E8DCBD09D0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{B1B6F4E8-CFAB-431B-8B86-0928ABBBB5FB}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CD8-4D3C-B649-4E8DCBD09D0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{0B5D2F6E-E315-4C76-9D53-3D6EC72E2288}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CD8-4D3C-B649-4E8DCBD09D0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{0DD15C7B-AD64-4A17-A036-FE9D1CD34250}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CD8-4D3C-B649-4E8DCBD09D0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{C0545076-BC7D-4D4D-9D58-95422AA5BDE9}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CD8-4D3C-B649-4E8DCBD09D0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{7933FBDA-9380-4270-99F4-9511D1E39BBF}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CD8-4D3C-B649-4E8DCBD09D0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{17DFC641-EC0B-4949-A8D4-2E34E6646F40}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CD8-4D3C-B649-4E8DCBD09D0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{ED587E93-E47B-4688-B3B9-FB868956819B}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CD8-4D3C-B649-4E8DCBD09D0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{0ECDBEFE-408C-4BA5-AA70-22EC3FA8D75E}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CD8-4D3C-B649-4E8DCBD09D0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{397475C0-7DE3-4F77-8BE7-03A99D4D0914}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CD8-4D3C-B649-4E8DCBD09D0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{8DB6A7E9-27AA-48EA-9288-B68136F58AC2}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CD8-4D3C-B649-4E8DCBD09D0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{F6E7E83E-FB60-4EB7-AFE5-D13ADFBFA4FC}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CD8-4D3C-B649-4E8DCBD09D0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{80A529D8-0E90-4398-858A-3A6A1AA8A716}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CD8-4D3C-B649-4E8DCBD09D0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{83B06FA8-3DB3-4711-B1BF-7D54E36064EF}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CD8-4D3C-B649-4E8DCBD09D0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{E43313B0-6542-4328-8019-457D76A012C0}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CD8-4D3C-B649-4E8DCBD09D0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{20D71C37-7885-4E09-8F5F-53DF25DAA324}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CD8-4D3C-B649-4E8DCBD09D0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{7D1A65F0-21C4-41B1-A0CE-9EA507B5B02B}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CD8-4D3C-B649-4E8DCBD09D0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{C57D1C03-A1C4-4CB1-997D-C2427BA8CFF4}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CD8-4D3C-B649-4E8DCBD09D0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{E885F09D-82CA-4B24-A57E-649F3D33D963}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CD8-4D3C-B649-4E8DCBD09D0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{8E897A3C-9117-4D81-8004-2EAED014D88E}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CD8-4D3C-B649-4E8DCBD09D0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{BCF91209-34B4-4438-8310-E1BB63ED2CF4}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CD8-4D3C-B649-4E8DCBD09D0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{73AB1F49-D0E7-48D2-99CB-CDBB807D8ECE}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CD8-4D3C-B649-4E8DCBD09D0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{23C218B3-E1AB-4A48-BB72-92694FD94374}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CD8-4D3C-B649-4E8DCBD09D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CD8-4D3C-B649-4E8DCBD09D0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CD8-4D3C-B649-4E8DCBD09D0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{F5BBF785-6928-4B14-9FFF-97088CBB91DC}</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262F-4C5D-87CD-8990C56E3EE4}"/>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{68FDD19D-D4C8-4F60-A3D4-2C13401DE3DF}</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262F-4C5D-87CD-8990C56E3EE4}"/>
                </c:ext>
              </c:extLst>
            </c:dLbl>
            <c:dLbl>
              <c:idx val="2"/>
              <c:tx>
                <c:strRef>
                  <c:f>Daten_Diagramme!$E$16</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{0CECB338-5453-4B88-81BB-0012F7A3113E}</c15:txfldGUID>
                      <c15:f>Daten_Diagramme!$E$16</c15:f>
                      <c15:dlblFieldTableCache>
                        <c:ptCount val="1"/>
                        <c:pt idx="0">
                          <c:v>10.5</c:v>
                        </c:pt>
                      </c15:dlblFieldTableCache>
                    </c15:dlblFTEntry>
                  </c15:dlblFieldTable>
                  <c15:showDataLabelsRange val="0"/>
                </c:ext>
                <c:ext xmlns:c16="http://schemas.microsoft.com/office/drawing/2014/chart" uri="{C3380CC4-5D6E-409C-BE32-E72D297353CC}">
                  <c16:uniqueId val="{00000002-262F-4C5D-87CD-8990C56E3EE4}"/>
                </c:ext>
              </c:extLst>
            </c:dLbl>
            <c:dLbl>
              <c:idx val="3"/>
              <c:tx>
                <c:strRef>
                  <c:f>Daten_Diagramme!$E$17</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{BD5AB157-29B8-4B92-AD01-55E4255984C7}</c15:txfldGUID>
                      <c15:f>Daten_Diagramme!$E$17</c15:f>
                      <c15:dlblFieldTableCache>
                        <c:ptCount val="1"/>
                        <c:pt idx="0">
                          <c:v>-11.4</c:v>
                        </c:pt>
                      </c15:dlblFieldTableCache>
                    </c15:dlblFTEntry>
                  </c15:dlblFieldTable>
                  <c15:showDataLabelsRange val="0"/>
                </c:ext>
                <c:ext xmlns:c16="http://schemas.microsoft.com/office/drawing/2014/chart" uri="{C3380CC4-5D6E-409C-BE32-E72D297353CC}">
                  <c16:uniqueId val="{00000003-262F-4C5D-87CD-8990C56E3EE4}"/>
                </c:ext>
              </c:extLst>
            </c:dLbl>
            <c:dLbl>
              <c:idx val="4"/>
              <c:tx>
                <c:strRef>
                  <c:f>Daten_Diagramme!$E$18</c:f>
                  <c:strCache>
                    <c:ptCount val="1"/>
                    <c:pt idx="0">
                      <c:v>-17.2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{20C2D030-CE37-467A-A673-BE5D65C60AAB}</c15:txfldGUID>
                      <c15:f>Daten_Diagramme!$E$18</c15:f>
                      <c15:dlblFieldTableCache>
                        <c:ptCount val="1"/>
                        <c:pt idx="0">
                          <c:v>-17.2</c:v>
                        </c:pt>
                      </c15:dlblFieldTableCache>
                    </c15:dlblFTEntry>
                  </c15:dlblFieldTable>
                  <c15:showDataLabelsRange val="0"/>
                </c:ext>
                <c:ext xmlns:c16="http://schemas.microsoft.com/office/drawing/2014/chart" uri="{C3380CC4-5D6E-409C-BE32-E72D297353CC}">
                  <c16:uniqueId val="{00000004-262F-4C5D-87CD-8990C56E3EE4}"/>
                </c:ext>
              </c:extLst>
            </c:dLbl>
            <c:dLbl>
              <c:idx val="5"/>
              <c:tx>
                <c:strRef>
                  <c:f>Daten_Diagramme!$E$19</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{E07694E4-1939-4696-90C5-61659D51E468}</c15:txfldGUID>
                      <c15:f>Daten_Diagramme!$E$19</c15:f>
                      <c15:dlblFieldTableCache>
                        <c:ptCount val="1"/>
                        <c:pt idx="0">
                          <c:v>-11.0</c:v>
                        </c:pt>
                      </c15:dlblFieldTableCache>
                    </c15:dlblFTEntry>
                  </c15:dlblFieldTable>
                  <c15:showDataLabelsRange val="0"/>
                </c:ext>
                <c:ext xmlns:c16="http://schemas.microsoft.com/office/drawing/2014/chart" uri="{C3380CC4-5D6E-409C-BE32-E72D297353CC}">
                  <c16:uniqueId val="{00000005-262F-4C5D-87CD-8990C56E3EE4}"/>
                </c:ext>
              </c:extLst>
            </c:dLbl>
            <c:dLbl>
              <c:idx val="6"/>
              <c:tx>
                <c:strRef>
                  <c:f>Daten_Diagramme!$E$20</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{754A45F0-375E-48E4-B597-594F006DE335}</c15:txfldGUID>
                      <c15:f>Daten_Diagramme!$E$20</c15:f>
                      <c15:dlblFieldTableCache>
                        <c:ptCount val="1"/>
                        <c:pt idx="0">
                          <c:v>-6.7</c:v>
                        </c:pt>
                      </c15:dlblFieldTableCache>
                    </c15:dlblFTEntry>
                  </c15:dlblFieldTable>
                  <c15:showDataLabelsRange val="0"/>
                </c:ext>
                <c:ext xmlns:c16="http://schemas.microsoft.com/office/drawing/2014/chart" uri="{C3380CC4-5D6E-409C-BE32-E72D297353CC}">
                  <c16:uniqueId val="{00000006-262F-4C5D-87CD-8990C56E3EE4}"/>
                </c:ext>
              </c:extLst>
            </c:dLbl>
            <c:dLbl>
              <c:idx val="7"/>
              <c:tx>
                <c:strRef>
                  <c:f>Daten_Diagramme!$E$21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{AFFE9AEB-7B00-47BD-8D76-0C26B19397DC}</c15:txfldGUID>
                      <c15:f>Daten_Diagramme!$E$21</c15:f>
                      <c15:dlblFieldTableCache>
                        <c:ptCount val="1"/>
                        <c:pt idx="0">
                          <c:v>0.2</c:v>
                        </c:pt>
                      </c15:dlblFieldTableCache>
                    </c15:dlblFTEntry>
                  </c15:dlblFieldTable>
                  <c15:showDataLabelsRange val="0"/>
                </c:ext>
                <c:ext xmlns:c16="http://schemas.microsoft.com/office/drawing/2014/chart" uri="{C3380CC4-5D6E-409C-BE32-E72D297353CC}">
                  <c16:uniqueId val="{00000007-262F-4C5D-87CD-8990C56E3EE4}"/>
                </c:ext>
              </c:extLst>
            </c:dLbl>
            <c:dLbl>
              <c:idx val="8"/>
              <c:tx>
                <c:strRef>
                  <c:f>Daten_Diagramme!$E$22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{7404B257-1CCF-45DA-AFAD-6B41859B46A9}</c15:txfldGUID>
                      <c15:f>Daten_Diagramme!$E$22</c15:f>
                      <c15:dlblFieldTableCache>
                        <c:ptCount val="1"/>
                        <c:pt idx="0">
                          <c:v>-3.1</c:v>
                        </c:pt>
                      </c15:dlblFieldTableCache>
                    </c15:dlblFTEntry>
                  </c15:dlblFieldTable>
                  <c15:showDataLabelsRange val="0"/>
                </c:ext>
                <c:ext xmlns:c16="http://schemas.microsoft.com/office/drawing/2014/chart" uri="{C3380CC4-5D6E-409C-BE32-E72D297353CC}">
                  <c16:uniqueId val="{00000008-262F-4C5D-87CD-8990C56E3EE4}"/>
                </c:ext>
              </c:extLst>
            </c:dLbl>
            <c:dLbl>
              <c:idx val="9"/>
              <c:tx>
                <c:strRef>
                  <c:f>Daten_Diagramme!$E$23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{A79017EE-3E3D-49D1-9EF5-32F6EB0B9727}</c15:txfldGUID>
                      <c15:f>Daten_Diagramme!$E$23</c15:f>
                      <c15:dlblFieldTableCache>
                        <c:ptCount val="1"/>
                        <c:pt idx="0">
                          <c:v>-3.0</c:v>
                        </c:pt>
                      </c15:dlblFieldTableCache>
                    </c15:dlblFTEntry>
                  </c15:dlblFieldTable>
                  <c15:showDataLabelsRange val="0"/>
                </c:ext>
                <c:ext xmlns:c16="http://schemas.microsoft.com/office/drawing/2014/chart" uri="{C3380CC4-5D6E-409C-BE32-E72D297353CC}">
                  <c16:uniqueId val="{00000009-262F-4C5D-87CD-8990C56E3EE4}"/>
                </c:ext>
              </c:extLst>
            </c:dLbl>
            <c:dLbl>
              <c:idx val="10"/>
              <c:tx>
                <c:strRef>
                  <c:f>Daten_Diagramme!$E$24</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{B1EC19E4-49DF-4720-A054-7A89BEE58D5D}</c15:txfldGUID>
                      <c15:f>Daten_Diagramme!$E$24</c15:f>
                      <c15:dlblFieldTableCache>
                        <c:ptCount val="1"/>
                        <c:pt idx="0">
                          <c:v>-8.4</c:v>
                        </c:pt>
                      </c15:dlblFieldTableCache>
                    </c15:dlblFTEntry>
                  </c15:dlblFieldTable>
                  <c15:showDataLabelsRange val="0"/>
                </c:ext>
                <c:ext xmlns:c16="http://schemas.microsoft.com/office/drawing/2014/chart" uri="{C3380CC4-5D6E-409C-BE32-E72D297353CC}">
                  <c16:uniqueId val="{0000000A-262F-4C5D-87CD-8990C56E3EE4}"/>
                </c:ext>
              </c:extLst>
            </c:dLbl>
            <c:dLbl>
              <c:idx val="11"/>
              <c:tx>
                <c:strRef>
                  <c:f>Daten_Diagramme!$E$25</c:f>
                  <c:strCache>
                    <c:ptCount val="1"/>
                    <c:pt idx="0">
                      <c:v>23.0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{3888BFA4-C7C9-48CB-BBC5-A4558CD54285}</c15:txfldGUID>
                      <c15:f>Daten_Diagramme!$E$25</c15:f>
                      <c15:dlblFieldTableCache>
                        <c:ptCount val="1"/>
                        <c:pt idx="0">
                          <c:v>23.0</c:v>
                        </c:pt>
                      </c15:dlblFieldTableCache>
                    </c15:dlblFTEntry>
                  </c15:dlblFieldTable>
                  <c15:showDataLabelsRange val="0"/>
                </c:ext>
                <c:ext xmlns:c16="http://schemas.microsoft.com/office/drawing/2014/chart" uri="{C3380CC4-5D6E-409C-BE32-E72D297353CC}">
                  <c16:uniqueId val="{0000000B-262F-4C5D-87CD-8990C56E3EE4}"/>
                </c:ext>
              </c:extLst>
            </c:dLbl>
            <c:dLbl>
              <c:idx val="12"/>
              <c:tx>
                <c:strRef>
                  <c:f>Daten_Diagramme!$E$26</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{6005CD46-0875-4CB9-B703-515356AB38A9}</c15:txfldGUID>
                      <c15:f>Daten_Diagramme!$E$26</c15:f>
                      <c15:dlblFieldTableCache>
                        <c:ptCount val="1"/>
                        <c:pt idx="0">
                          <c:v>-8.6</c:v>
                        </c:pt>
                      </c15:dlblFieldTableCache>
                    </c15:dlblFTEntry>
                  </c15:dlblFieldTable>
                  <c15:showDataLabelsRange val="0"/>
                </c:ext>
                <c:ext xmlns:c16="http://schemas.microsoft.com/office/drawing/2014/chart" uri="{C3380CC4-5D6E-409C-BE32-E72D297353CC}">
                  <c16:uniqueId val="{0000000C-262F-4C5D-87CD-8990C56E3EE4}"/>
                </c:ext>
              </c:extLst>
            </c:dLbl>
            <c:dLbl>
              <c:idx val="13"/>
              <c:tx>
                <c:strRef>
                  <c:f>Daten_Diagramme!$E$27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{40C38C79-A279-4979-9C6A-4B41A506E97B}</c15:txfldGUID>
                      <c15:f>Daten_Diagramme!$E$27</c15:f>
                      <c15:dlblFieldTableCache>
                        <c:ptCount val="1"/>
                        <c:pt idx="0">
                          <c:v>-2.4</c:v>
                        </c:pt>
                      </c15:dlblFieldTableCache>
                    </c15:dlblFTEntry>
                  </c15:dlblFieldTable>
                  <c15:showDataLabelsRange val="0"/>
                </c:ext>
                <c:ext xmlns:c16="http://schemas.microsoft.com/office/drawing/2014/chart" uri="{C3380CC4-5D6E-409C-BE32-E72D297353CC}">
                  <c16:uniqueId val="{0000000D-262F-4C5D-87CD-8990C56E3EE4}"/>
                </c:ext>
              </c:extLst>
            </c:dLbl>
            <c:dLbl>
              <c:idx val="14"/>
              <c:tx>
                <c:strRef>
                  <c:f>Daten_Diagramme!$E$28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{38F02513-C780-4456-BBCB-F99D913C8D28}</c15:txfldGUID>
                      <c15:f>Daten_Diagramme!$E$28</c15:f>
                      <c15:dlblFieldTableCache>
                        <c:ptCount val="1"/>
                        <c:pt idx="0">
                          <c:v>-2.7</c:v>
                        </c:pt>
                      </c15:dlblFieldTableCache>
                    </c15:dlblFTEntry>
                  </c15:dlblFieldTable>
                  <c15:showDataLabelsRange val="0"/>
                </c:ext>
                <c:ext xmlns:c16="http://schemas.microsoft.com/office/drawing/2014/chart" uri="{C3380CC4-5D6E-409C-BE32-E72D297353CC}">
                  <c16:uniqueId val="{0000000E-262F-4C5D-87CD-8990C56E3EE4}"/>
                </c:ext>
              </c:extLst>
            </c:dLbl>
            <c:dLbl>
              <c:idx val="15"/>
              <c:tx>
                <c:strRef>
                  <c:f>Daten_Diagramme!$E$29</c:f>
                  <c:strCache>
                    <c:ptCount val="1"/>
                    <c:pt idx="0">
                      <c:v>20.1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{AE189EAB-65EF-443A-ACE3-54728A5C3079}</c15:txfldGUID>
                      <c15:f>Daten_Diagramme!$E$29</c15:f>
                      <c15:dlblFieldTableCache>
                        <c:ptCount val="1"/>
                        <c:pt idx="0">
                          <c:v>20.1</c:v>
                        </c:pt>
                      </c15:dlblFieldTableCache>
                    </c15:dlblFTEntry>
                  </c15:dlblFieldTable>
                  <c15:showDataLabelsRange val="0"/>
                </c:ext>
                <c:ext xmlns:c16="http://schemas.microsoft.com/office/drawing/2014/chart" uri="{C3380CC4-5D6E-409C-BE32-E72D297353CC}">
                  <c16:uniqueId val="{0000000F-262F-4C5D-87CD-8990C56E3EE4}"/>
                </c:ext>
              </c:extLst>
            </c:dLbl>
            <c:dLbl>
              <c:idx val="16"/>
              <c:tx>
                <c:strRef>
                  <c:f>Daten_Diagramme!$E$30</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{B0D7564C-0A3E-4957-A4BC-D1AFE3AF76FF}</c15:txfldGUID>
                      <c15:f>Daten_Diagramme!$E$30</c15:f>
                      <c15:dlblFieldTableCache>
                        <c:ptCount val="1"/>
                        <c:pt idx="0">
                          <c:v>13.6</c:v>
                        </c:pt>
                      </c15:dlblFieldTableCache>
                    </c15:dlblFTEntry>
                  </c15:dlblFieldTable>
                  <c15:showDataLabelsRange val="0"/>
                </c:ext>
                <c:ext xmlns:c16="http://schemas.microsoft.com/office/drawing/2014/chart" uri="{C3380CC4-5D6E-409C-BE32-E72D297353CC}">
                  <c16:uniqueId val="{00000010-262F-4C5D-87CD-8990C56E3EE4}"/>
                </c:ext>
              </c:extLst>
            </c:dLbl>
            <c:dLbl>
              <c:idx val="17"/>
              <c:tx>
                <c:strRef>
                  <c:f>Daten_Diagramme!$E$31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{66C778F9-9DB4-4433-B252-C0493A2FA720}</c15:txfldGUID>
                      <c15:f>Daten_Diagramme!$E$31</c15:f>
                      <c15:dlblFieldTableCache>
                        <c:ptCount val="1"/>
                        <c:pt idx="0">
                          <c:v>-3.0</c:v>
                        </c:pt>
                      </c15:dlblFieldTableCache>
                    </c15:dlblFTEntry>
                  </c15:dlblFieldTable>
                  <c15:showDataLabelsRange val="0"/>
                </c:ext>
                <c:ext xmlns:c16="http://schemas.microsoft.com/office/drawing/2014/chart" uri="{C3380CC4-5D6E-409C-BE32-E72D297353CC}">
                  <c16:uniqueId val="{00000011-262F-4C5D-87CD-8990C56E3EE4}"/>
                </c:ext>
              </c:extLst>
            </c:dLbl>
            <c:dLbl>
              <c:idx val="18"/>
              <c:tx>
                <c:strRef>
                  <c:f>Daten_Diagramme!$E$32</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{6BF2CB01-2250-4F2F-8695-9C7CAF7A52F3}</c15:txfldGUID>
                      <c15:f>Daten_Diagramme!$E$32</c15:f>
                      <c15:dlblFieldTableCache>
                        <c:ptCount val="1"/>
                        <c:pt idx="0">
                          <c:v>-6.4</c:v>
                        </c:pt>
                      </c15:dlblFieldTableCache>
                    </c15:dlblFTEntry>
                  </c15:dlblFieldTable>
                  <c15:showDataLabelsRange val="0"/>
                </c:ext>
                <c:ext xmlns:c16="http://schemas.microsoft.com/office/drawing/2014/chart" uri="{C3380CC4-5D6E-409C-BE32-E72D297353CC}">
                  <c16:uniqueId val="{00000012-262F-4C5D-87CD-8990C56E3EE4}"/>
                </c:ext>
              </c:extLst>
            </c:dLbl>
            <c:dLbl>
              <c:idx val="19"/>
              <c:tx>
                <c:strRef>
                  <c:f>Daten_Diagramme!$E$33</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{530FA9D6-A36A-44A5-A405-6F9251323C38}</c15:txfldGUID>
                      <c15:f>Daten_Diagramme!$E$33</c15:f>
                      <c15:dlblFieldTableCache>
                        <c:ptCount val="1"/>
                        <c:pt idx="0">
                          <c:v>5.3</c:v>
                        </c:pt>
                      </c15:dlblFieldTableCache>
                    </c15:dlblFTEntry>
                  </c15:dlblFieldTable>
                  <c15:showDataLabelsRange val="0"/>
                </c:ext>
                <c:ext xmlns:c16="http://schemas.microsoft.com/office/drawing/2014/chart" uri="{C3380CC4-5D6E-409C-BE32-E72D297353CC}">
                  <c16:uniqueId val="{00000013-262F-4C5D-87CD-8990C56E3EE4}"/>
                </c:ext>
              </c:extLst>
            </c:dLbl>
            <c:dLbl>
              <c:idx val="20"/>
              <c:tx>
                <c:strRef>
                  <c:f>Daten_Diagramme!$E$34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{7EBBE9B6-79CB-4569-AC23-A850AA1FDCD4}</c15:txfldGUID>
                      <c15:f>Daten_Diagramme!$E$34</c15:f>
                      <c15:dlblFieldTableCache>
                        <c:ptCount val="1"/>
                        <c:pt idx="0">
                          <c:v>1.9</c:v>
                        </c:pt>
                      </c15:dlblFieldTableCache>
                    </c15:dlblFTEntry>
                  </c15:dlblFieldTable>
                  <c15:showDataLabelsRange val="0"/>
                </c:ext>
                <c:ext xmlns:c16="http://schemas.microsoft.com/office/drawing/2014/chart" uri="{C3380CC4-5D6E-409C-BE32-E72D297353CC}">
                  <c16:uniqueId val="{00000014-262F-4C5D-87CD-8990C56E3EE4}"/>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{C74BC998-C1C3-4DD1-83D2-B4EF6F5295A6}</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62F-4C5D-87CD-8990C56E3EE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{9716F933-D904-41D3-A58B-4DFB0C72E4C1}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62F-4C5D-87CD-8990C56E3EE4}"/>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{CE15F49A-C050-48BD-A12D-081D4C77D19F}</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262F-4C5D-87CD-8990C56E3EE4}"/>
                </c:ext>
              </c:extLst>
            </c:dLbl>
            <c:dLbl>
              <c:idx val="24"/>
              <c:tx>
                <c:strRef>
                  <c:f>Daten_Diagramme!$E$38</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{C0EED135-7AF7-4CFE-92DD-133C4A14D7BD}</c15:txfldGUID>
                      <c15:f>Daten_Diagramme!$E$38</c15:f>
                      <c15:dlblFieldTableCache>
                        <c:ptCount val="1"/>
                        <c:pt idx="0">
                          <c:v>-8.9</c:v>
                        </c:pt>
                      </c15:dlblFieldTableCache>
                    </c15:dlblFTEntry>
                  </c15:dlblFieldTable>
                  <c15:showDataLabelsRange val="0"/>
                </c:ext>
                <c:ext xmlns:c16="http://schemas.microsoft.com/office/drawing/2014/chart" uri="{C3380CC4-5D6E-409C-BE32-E72D297353CC}">
                  <c16:uniqueId val="{00000018-262F-4C5D-87CD-8990C56E3EE4}"/>
                </c:ext>
              </c:extLst>
            </c:dLbl>
            <c:dLbl>
              <c:idx val="25"/>
              <c:tx>
                <c:strRef>
                  <c:f>Daten_Diagramme!$E$39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{82C2C97B-DC3F-4BBC-A89B-14A6CEC3A089}</c15:txfldGUID>
                      <c15:f>Daten_Diagramme!$E$39</c15:f>
                      <c15:dlblFieldTableCache>
                        <c:ptCount val="1"/>
                        <c:pt idx="0">
                          <c:v>-1.2</c:v>
                        </c:pt>
                      </c15:dlblFieldTableCache>
                    </c15:dlblFTEntry>
                  </c15:dlblFieldTable>
                  <c15:showDataLabelsRange val="0"/>
                </c:ext>
                <c:ext xmlns:c16="http://schemas.microsoft.com/office/drawing/2014/chart" uri="{C3380CC4-5D6E-409C-BE32-E72D297353CC}">
                  <c16:uniqueId val="{00000019-262F-4C5D-87CD-8990C56E3EE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{C4BA007B-224C-470F-9E4A-D05318FDA85A}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62F-4C5D-87CD-8990C56E3EE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{95D0018E-BBD6-48EF-9FD9-B84CDDD090ED}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62F-4C5D-87CD-8990C56E3EE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{21EDCC3C-3678-498A-8371-7005F4F1AE48}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62F-4C5D-87CD-8990C56E3EE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{69589D06-FB10-4B7D-A6A3-64849433A44D}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62F-4C5D-87CD-8990C56E3EE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{92304A89-0455-42BB-AC4A-E005A337AF5D}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62F-4C5D-87CD-8990C56E3EE4}"/>
                </c:ext>
              </c:extLst>
            </c:dLbl>
            <c:dLbl>
              <c:idx val="31"/>
              <c:tx>
                <c:strRef>
                  <c:f>Daten_Diagramme!$E$45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{BE15BB10-5647-4088-A46D-32E744538AFA}</c15:txfldGUID>
                      <c15:f>Daten_Diagramme!$E$45</c15:f>
                      <c15:dlblFieldTableCache>
                        <c:ptCount val="1"/>
                        <c:pt idx="0">
                          <c:v>-1.2</c:v>
                        </c:pt>
                      </c15:dlblFieldTableCache>
                    </c15:dlblFTEntry>
                  </c15:dlblFieldTable>
                  <c15:showDataLabelsRange val="0"/>
                </c:ext>
                <c:ext xmlns:c16="http://schemas.microsoft.com/office/drawing/2014/chart" uri="{C3380CC4-5D6E-409C-BE32-E72D297353CC}">
                  <c16:uniqueId val="{0000001F-262F-4C5D-87CD-8990C56E3E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-2.6182554607261679</c:v>
                </c:pt>
                <c:pt idx="1">
                  <c:v>0</c:v>
                </c:pt>
                <c:pt idx="2">
                  <c:v>10.526315789473685</c:v>
                </c:pt>
                <c:pt idx="3">
                  <c:v>-11.409068746952705</c:v>
                </c:pt>
                <c:pt idx="4">
                  <c:v>-17.15481171548117</c:v>
                </c:pt>
                <c:pt idx="5">
                  <c:v>-11.00420926037282</c:v>
                </c:pt>
                <c:pt idx="6">
                  <c:v>-6.7114093959731544</c:v>
                </c:pt>
                <c:pt idx="7">
                  <c:v>0.20408163265306123</c:v>
                </c:pt>
                <c:pt idx="8">
                  <c:v>-3.1308940022632967</c:v>
                </c:pt>
                <c:pt idx="9">
                  <c:v>-2.9612756264236904</c:v>
                </c:pt>
                <c:pt idx="10">
                  <c:v>-8.3730428863172222</c:v>
                </c:pt>
                <c:pt idx="11">
                  <c:v>22.950819672131146</c:v>
                </c:pt>
                <c:pt idx="12">
                  <c:v>-8.59375</c:v>
                </c:pt>
                <c:pt idx="13">
                  <c:v>-2.3809523809523809</c:v>
                </c:pt>
                <c:pt idx="14">
                  <c:v>-2.6570048309178742</c:v>
                </c:pt>
                <c:pt idx="15">
                  <c:v>20.055710306406684</c:v>
                </c:pt>
                <c:pt idx="16">
                  <c:v>13.6</c:v>
                </c:pt>
                <c:pt idx="17">
                  <c:v>-3.0211480362537766</c:v>
                </c:pt>
                <c:pt idx="18">
                  <c:v>-6.4432989690721651</c:v>
                </c:pt>
                <c:pt idx="19">
                  <c:v>5.2631578947368425</c:v>
                </c:pt>
                <c:pt idx="20">
                  <c:v>1.8804566823371389</c:v>
                </c:pt>
                <c:pt idx="21">
                  <c:v>0</c:v>
                </c:pt>
                <c:pt idx="23">
                  <c:v>0</c:v>
                </c:pt>
                <c:pt idx="24">
                  <c:v>-8.8794106242729747</c:v>
                </c:pt>
                <c:pt idx="25">
                  <c:v>-1.1850663815379132</c:v>
                </c:pt>
              </c:numCache>
            </c:numRef>
          </c:val>
          <c:extLst>
            <c:ext xmlns:c16="http://schemas.microsoft.com/office/drawing/2014/chart" uri="{C3380CC4-5D6E-409C-BE32-E72D297353CC}">
              <c16:uniqueId val="{00000020-262F-4C5D-87CD-8990C56E3EE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{1959ABBE-6841-47DB-97E4-9930924A3980}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62F-4C5D-87CD-8990C56E3EE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{5A88B1A4-9151-4EDE-9B96-AF68503FDA46}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62F-4C5D-87CD-8990C56E3EE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{17A1E9E7-3714-491D-B164-80D2EAD8C77C}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62F-4C5D-87CD-8990C56E3EE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{99CF854C-10BC-4E48-99BA-4CD4F253FC49}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62F-4C5D-87CD-8990C56E3EE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{17B8FD03-EB3F-408D-ADCA-5058BADCFE27}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62F-4C5D-87CD-8990C56E3EE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{64A44D3F-2114-4338-966A-EEA6AC2DF267}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62F-4C5D-87CD-8990C56E3EE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{1B5F5684-426B-4686-8C78-64DB073A710C}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62F-4C5D-87CD-8990C56E3EE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{B3854802-BA89-4851-82A1-902106827730}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62F-4C5D-87CD-8990C56E3EE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{4519A6C9-BB72-43A8-A1DD-494BC057D9BC}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62F-4C5D-87CD-8990C56E3EE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{B1172DAE-0E8C-499A-ABD6-77B0A192A995}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62F-4C5D-87CD-8990C56E3EE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{029A8EC1-048E-4545-9323-0F76AFF58FBB}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62F-4C5D-87CD-8990C56E3EE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{E5065BBC-2B7F-4EA5-9FA3-BEA7AB44740B}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62F-4C5D-87CD-8990C56E3EE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{C50FC94F-126D-4BCC-8E18-2F846713A815}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62F-4C5D-87CD-8990C56E3EE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{BC927589-8949-4255-B6D5-917221347073}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62F-4C5D-87CD-8990C56E3EE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{281C3EA9-6C61-49A2-A536-4414B8698274}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62F-4C5D-87CD-8990C56E3EE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{99CCAA68-6466-438E-AB56-CD279FCD7459}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62F-4C5D-87CD-8990C56E3EE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{02354FF1-96EE-4262-8F7C-38AB61515BD8}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62F-4C5D-87CD-8990C56E3EE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{4B746567-C210-42AF-98C6-D5ACB922B1D1}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62F-4C5D-87CD-8990C56E3EE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{1218675D-5803-4AB0-8009-41034A8C44CE}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62F-4C5D-87CD-8990C56E3EE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{7EC8F825-1EB1-40B8-8670-77BCD971C05F}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62F-4C5D-87CD-8990C56E3EE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{84092DA9-089D-4003-9E2E-AE7F4BCE9A3C}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62F-4C5D-87CD-8990C56E3EE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{B9A7264A-5DC5-4F2D-B710-4A43EBD05222}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62F-4C5D-87CD-8990C56E3EE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{EB6B9AD1-5742-4A72-B279-E8151F61C6CE}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62F-4C5D-87CD-8990C56E3EE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{F089B6E0-86C3-40D2-83F2-B3CC2223B290}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62F-4C5D-87CD-8990C56E3EE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{5CC31BF6-4A09-4E7B-B3C2-4008A671F70F}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62F-4C5D-87CD-8990C56E3EE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{769D8A1F-67FB-4F65-BFAB-6C267720BC78}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62F-4C5D-87CD-8990C56E3EE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{52ACFD44-05C1-4850-AB4A-18725343752F}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62F-4C5D-87CD-8990C56E3EE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{3338C537-A051-48DE-AB61-6CCB32F1A47A}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62F-4C5D-87CD-8990C56E3EE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{52F7EF35-1E59-4322-8903-1D92A96BA5CC}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62F-4C5D-87CD-8990C56E3EE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{64EFEECC-F416-4921-927E-A7665BD195A8}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62F-4C5D-87CD-8990C56E3EE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{9A954DD9-D297-4097-B6AD-61BA673EFA30}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62F-4C5D-87CD-8990C56E3EE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{F616A5D5-B1CA-42DD-AB9B-FAC0DAA4984D}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62F-4C5D-87CD-8990C56E3E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62F-4C5D-87CD-8990C56E3EE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62F-4C5D-87CD-8990C56E3EE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{08AE7CD0-208D-46EB-964A-8A04777387B1}</c15:txfldGUID>
                      <c15:f>Diagramm!$I$46</c15:f>
                      <c15:dlblFieldTableCache>
                        <c:ptCount val="1"/>
                      </c15:dlblFieldTableCache>
                    </c15:dlblFTEntry>
                  </c15:dlblFieldTable>
                  <c15:showDataLabelsRange val="0"/>
                </c:ext>
                <c:ext xmlns:c16="http://schemas.microsoft.com/office/drawing/2014/chart" uri="{C3380CC4-5D6E-409C-BE32-E72D297353CC}">
                  <c16:uniqueId val="{00000000-86D6-4AF8-AAE7-2EFE8430B23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{30ED7BBF-C260-4363-9759-D6FC0799A10B}</c15:txfldGUID>
                      <c15:f>Diagramm!$I$47</c15:f>
                      <c15:dlblFieldTableCache>
                        <c:ptCount val="1"/>
                      </c15:dlblFieldTableCache>
                    </c15:dlblFTEntry>
                  </c15:dlblFieldTable>
                  <c15:showDataLabelsRange val="0"/>
                </c:ext>
                <c:ext xmlns:c16="http://schemas.microsoft.com/office/drawing/2014/chart" uri="{C3380CC4-5D6E-409C-BE32-E72D297353CC}">
                  <c16:uniqueId val="{00000001-86D6-4AF8-AAE7-2EFE8430B23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{970962FE-C949-4F0F-98CC-E822ECFB44CC}</c15:txfldGUID>
                      <c15:f>Diagramm!$I$48</c15:f>
                      <c15:dlblFieldTableCache>
                        <c:ptCount val="1"/>
                      </c15:dlblFieldTableCache>
                    </c15:dlblFTEntry>
                  </c15:dlblFieldTable>
                  <c15:showDataLabelsRange val="0"/>
                </c:ext>
                <c:ext xmlns:c16="http://schemas.microsoft.com/office/drawing/2014/chart" uri="{C3380CC4-5D6E-409C-BE32-E72D297353CC}">
                  <c16:uniqueId val="{00000002-86D6-4AF8-AAE7-2EFE8430B23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{BABD9796-62E2-42BD-BCD6-6F8B0A4B524B}</c15:txfldGUID>
                      <c15:f>Diagramm!$I$49</c15:f>
                      <c15:dlblFieldTableCache>
                        <c:ptCount val="1"/>
                      </c15:dlblFieldTableCache>
                    </c15:dlblFTEntry>
                  </c15:dlblFieldTable>
                  <c15:showDataLabelsRange val="0"/>
                </c:ext>
                <c:ext xmlns:c16="http://schemas.microsoft.com/office/drawing/2014/chart" uri="{C3380CC4-5D6E-409C-BE32-E72D297353CC}">
                  <c16:uniqueId val="{00000003-86D6-4AF8-AAE7-2EFE8430B23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{0AFFABFB-0B2F-4243-872B-6D785A223D40}</c15:txfldGUID>
                      <c15:f>Diagramm!$I$50</c15:f>
                      <c15:dlblFieldTableCache>
                        <c:ptCount val="1"/>
                      </c15:dlblFieldTableCache>
                    </c15:dlblFTEntry>
                  </c15:dlblFieldTable>
                  <c15:showDataLabelsRange val="0"/>
                </c:ext>
                <c:ext xmlns:c16="http://schemas.microsoft.com/office/drawing/2014/chart" uri="{C3380CC4-5D6E-409C-BE32-E72D297353CC}">
                  <c16:uniqueId val="{00000004-86D6-4AF8-AAE7-2EFE8430B23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{BBFB66C0-B4D5-49F6-8263-9B438AAFE5F1}</c15:txfldGUID>
                      <c15:f>Diagramm!$I$51</c15:f>
                      <c15:dlblFieldTableCache>
                        <c:ptCount val="1"/>
                      </c15:dlblFieldTableCache>
                    </c15:dlblFTEntry>
                  </c15:dlblFieldTable>
                  <c15:showDataLabelsRange val="0"/>
                </c:ext>
                <c:ext xmlns:c16="http://schemas.microsoft.com/office/drawing/2014/chart" uri="{C3380CC4-5D6E-409C-BE32-E72D297353CC}">
                  <c16:uniqueId val="{00000005-86D6-4AF8-AAE7-2EFE8430B23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{96F77BD6-D771-4080-B7C2-84D393696968}</c15:txfldGUID>
                      <c15:f>Diagramm!$I$52</c15:f>
                      <c15:dlblFieldTableCache>
                        <c:ptCount val="1"/>
                      </c15:dlblFieldTableCache>
                    </c15:dlblFTEntry>
                  </c15:dlblFieldTable>
                  <c15:showDataLabelsRange val="0"/>
                </c:ext>
                <c:ext xmlns:c16="http://schemas.microsoft.com/office/drawing/2014/chart" uri="{C3380CC4-5D6E-409C-BE32-E72D297353CC}">
                  <c16:uniqueId val="{00000006-86D6-4AF8-AAE7-2EFE8430B23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{E4FD2DEE-A4A2-4FD4-B157-448897A75FA0}</c15:txfldGUID>
                      <c15:f>Diagramm!$I$53</c15:f>
                      <c15:dlblFieldTableCache>
                        <c:ptCount val="1"/>
                      </c15:dlblFieldTableCache>
                    </c15:dlblFTEntry>
                  </c15:dlblFieldTable>
                  <c15:showDataLabelsRange val="0"/>
                </c:ext>
                <c:ext xmlns:c16="http://schemas.microsoft.com/office/drawing/2014/chart" uri="{C3380CC4-5D6E-409C-BE32-E72D297353CC}">
                  <c16:uniqueId val="{00000007-86D6-4AF8-AAE7-2EFE8430B23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{F8D3849A-82CD-41C6-ADF8-1815F6D40C8D}</c15:txfldGUID>
                      <c15:f>Diagramm!$I$54</c15:f>
                      <c15:dlblFieldTableCache>
                        <c:ptCount val="1"/>
                      </c15:dlblFieldTableCache>
                    </c15:dlblFTEntry>
                  </c15:dlblFieldTable>
                  <c15:showDataLabelsRange val="0"/>
                </c:ext>
                <c:ext xmlns:c16="http://schemas.microsoft.com/office/drawing/2014/chart" uri="{C3380CC4-5D6E-409C-BE32-E72D297353CC}">
                  <c16:uniqueId val="{00000008-86D6-4AF8-AAE7-2EFE8430B23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{2E4500FC-B1F6-4647-BEAF-AF41896D56D7}</c15:txfldGUID>
                      <c15:f>Diagramm!$I$55</c15:f>
                      <c15:dlblFieldTableCache>
                        <c:ptCount val="1"/>
                      </c15:dlblFieldTableCache>
                    </c15:dlblFTEntry>
                  </c15:dlblFieldTable>
                  <c15:showDataLabelsRange val="0"/>
                </c:ext>
                <c:ext xmlns:c16="http://schemas.microsoft.com/office/drawing/2014/chart" uri="{C3380CC4-5D6E-409C-BE32-E72D297353CC}">
                  <c16:uniqueId val="{00000009-86D6-4AF8-AAE7-2EFE8430B23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{18FE1423-42BA-4424-AC3D-F22608536094}</c15:txfldGUID>
                      <c15:f>Diagramm!$I$56</c15:f>
                      <c15:dlblFieldTableCache>
                        <c:ptCount val="1"/>
                      </c15:dlblFieldTableCache>
                    </c15:dlblFTEntry>
                  </c15:dlblFieldTable>
                  <c15:showDataLabelsRange val="0"/>
                </c:ext>
                <c:ext xmlns:c16="http://schemas.microsoft.com/office/drawing/2014/chart" uri="{C3380CC4-5D6E-409C-BE32-E72D297353CC}">
                  <c16:uniqueId val="{0000000A-86D6-4AF8-AAE7-2EFE8430B23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{E16EC0A2-D41A-4B09-87D8-EFDBC6EB4E7C}</c15:txfldGUID>
                      <c15:f>Diagramm!$I$57</c15:f>
                      <c15:dlblFieldTableCache>
                        <c:ptCount val="1"/>
                      </c15:dlblFieldTableCache>
                    </c15:dlblFTEntry>
                  </c15:dlblFieldTable>
                  <c15:showDataLabelsRange val="0"/>
                </c:ext>
                <c:ext xmlns:c16="http://schemas.microsoft.com/office/drawing/2014/chart" uri="{C3380CC4-5D6E-409C-BE32-E72D297353CC}">
                  <c16:uniqueId val="{0000000B-86D6-4AF8-AAE7-2EFE8430B23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{7BD1F5C3-B405-40D1-AE2C-21B90BE47E60}</c15:txfldGUID>
                      <c15:f>Diagramm!$I$58</c15:f>
                      <c15:dlblFieldTableCache>
                        <c:ptCount val="1"/>
                      </c15:dlblFieldTableCache>
                    </c15:dlblFTEntry>
                  </c15:dlblFieldTable>
                  <c15:showDataLabelsRange val="0"/>
                </c:ext>
                <c:ext xmlns:c16="http://schemas.microsoft.com/office/drawing/2014/chart" uri="{C3380CC4-5D6E-409C-BE32-E72D297353CC}">
                  <c16:uniqueId val="{0000000C-86D6-4AF8-AAE7-2EFE8430B23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{D79BDD95-6492-4C90-8740-AE7C7C23328C}</c15:txfldGUID>
                      <c15:f>Diagramm!$I$59</c15:f>
                      <c15:dlblFieldTableCache>
                        <c:ptCount val="1"/>
                      </c15:dlblFieldTableCache>
                    </c15:dlblFTEntry>
                  </c15:dlblFieldTable>
                  <c15:showDataLabelsRange val="0"/>
                </c:ext>
                <c:ext xmlns:c16="http://schemas.microsoft.com/office/drawing/2014/chart" uri="{C3380CC4-5D6E-409C-BE32-E72D297353CC}">
                  <c16:uniqueId val="{0000000D-86D6-4AF8-AAE7-2EFE8430B23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{50115164-0B60-4F6C-B37B-3167453353DB}</c15:txfldGUID>
                      <c15:f>Diagramm!$I$60</c15:f>
                      <c15:dlblFieldTableCache>
                        <c:ptCount val="1"/>
                      </c15:dlblFieldTableCache>
                    </c15:dlblFTEntry>
                  </c15:dlblFieldTable>
                  <c15:showDataLabelsRange val="0"/>
                </c:ext>
                <c:ext xmlns:c16="http://schemas.microsoft.com/office/drawing/2014/chart" uri="{C3380CC4-5D6E-409C-BE32-E72D297353CC}">
                  <c16:uniqueId val="{0000000E-86D6-4AF8-AAE7-2EFE8430B23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{28FC355F-4FD3-41F0-94DB-FAC0D2036435}</c15:txfldGUID>
                      <c15:f>Diagramm!$I$61</c15:f>
                      <c15:dlblFieldTableCache>
                        <c:ptCount val="1"/>
                      </c15:dlblFieldTableCache>
                    </c15:dlblFTEntry>
                  </c15:dlblFieldTable>
                  <c15:showDataLabelsRange val="0"/>
                </c:ext>
                <c:ext xmlns:c16="http://schemas.microsoft.com/office/drawing/2014/chart" uri="{C3380CC4-5D6E-409C-BE32-E72D297353CC}">
                  <c16:uniqueId val="{0000000F-86D6-4AF8-AAE7-2EFE8430B23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{ECA45E86-BB4C-406C-8E14-B26155F0BCE1}</c15:txfldGUID>
                      <c15:f>Diagramm!$I$62</c15:f>
                      <c15:dlblFieldTableCache>
                        <c:ptCount val="1"/>
                      </c15:dlblFieldTableCache>
                    </c15:dlblFTEntry>
                  </c15:dlblFieldTable>
                  <c15:showDataLabelsRange val="0"/>
                </c:ext>
                <c:ext xmlns:c16="http://schemas.microsoft.com/office/drawing/2014/chart" uri="{C3380CC4-5D6E-409C-BE32-E72D297353CC}">
                  <c16:uniqueId val="{00000010-86D6-4AF8-AAE7-2EFE8430B23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{95F4C84B-F68C-4972-B061-59720F2BE0BC}</c15:txfldGUID>
                      <c15:f>Diagramm!$I$63</c15:f>
                      <c15:dlblFieldTableCache>
                        <c:ptCount val="1"/>
                      </c15:dlblFieldTableCache>
                    </c15:dlblFTEntry>
                  </c15:dlblFieldTable>
                  <c15:showDataLabelsRange val="0"/>
                </c:ext>
                <c:ext xmlns:c16="http://schemas.microsoft.com/office/drawing/2014/chart" uri="{C3380CC4-5D6E-409C-BE32-E72D297353CC}">
                  <c16:uniqueId val="{00000011-86D6-4AF8-AAE7-2EFE8430B23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{81C7B478-E827-437E-B34F-89FB713A6E0C}</c15:txfldGUID>
                      <c15:f>Diagramm!$I$64</c15:f>
                      <c15:dlblFieldTableCache>
                        <c:ptCount val="1"/>
                      </c15:dlblFieldTableCache>
                    </c15:dlblFTEntry>
                  </c15:dlblFieldTable>
                  <c15:showDataLabelsRange val="0"/>
                </c:ext>
                <c:ext xmlns:c16="http://schemas.microsoft.com/office/drawing/2014/chart" uri="{C3380CC4-5D6E-409C-BE32-E72D297353CC}">
                  <c16:uniqueId val="{00000012-86D6-4AF8-AAE7-2EFE8430B23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{87C0A046-B606-4285-A95F-67315C291887}</c15:txfldGUID>
                      <c15:f>Diagramm!$I$65</c15:f>
                      <c15:dlblFieldTableCache>
                        <c:ptCount val="1"/>
                      </c15:dlblFieldTableCache>
                    </c15:dlblFTEntry>
                  </c15:dlblFieldTable>
                  <c15:showDataLabelsRange val="0"/>
                </c:ext>
                <c:ext xmlns:c16="http://schemas.microsoft.com/office/drawing/2014/chart" uri="{C3380CC4-5D6E-409C-BE32-E72D297353CC}">
                  <c16:uniqueId val="{00000013-86D6-4AF8-AAE7-2EFE8430B23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{351EC77F-E5CF-4C71-954B-241D4E46FD25}</c15:txfldGUID>
                      <c15:f>Diagramm!$I$66</c15:f>
                      <c15:dlblFieldTableCache>
                        <c:ptCount val="1"/>
                      </c15:dlblFieldTableCache>
                    </c15:dlblFTEntry>
                  </c15:dlblFieldTable>
                  <c15:showDataLabelsRange val="0"/>
                </c:ext>
                <c:ext xmlns:c16="http://schemas.microsoft.com/office/drawing/2014/chart" uri="{C3380CC4-5D6E-409C-BE32-E72D297353CC}">
                  <c16:uniqueId val="{00000014-86D6-4AF8-AAE7-2EFE8430B23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{64DA198A-A3BA-4910-97E5-33D354E00B10}</c15:txfldGUID>
                      <c15:f>Diagramm!$I$67</c15:f>
                      <c15:dlblFieldTableCache>
                        <c:ptCount val="1"/>
                      </c15:dlblFieldTableCache>
                    </c15:dlblFTEntry>
                  </c15:dlblFieldTable>
                  <c15:showDataLabelsRange val="0"/>
                </c:ext>
                <c:ext xmlns:c16="http://schemas.microsoft.com/office/drawing/2014/chart" uri="{C3380CC4-5D6E-409C-BE32-E72D297353CC}">
                  <c16:uniqueId val="{00000015-86D6-4AF8-AAE7-2EFE8430B23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6D6-4AF8-AAE7-2EFE8430B23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{CAD09C29-E146-4EEA-8AB1-3D521DFC4C3A}</c15:txfldGUID>
                      <c15:f>Diagramm!$K$46</c15:f>
                      <c15:dlblFieldTableCache>
                        <c:ptCount val="1"/>
                      </c15:dlblFieldTableCache>
                    </c15:dlblFTEntry>
                  </c15:dlblFieldTable>
                  <c15:showDataLabelsRange val="0"/>
                </c:ext>
                <c:ext xmlns:c16="http://schemas.microsoft.com/office/drawing/2014/chart" uri="{C3380CC4-5D6E-409C-BE32-E72D297353CC}">
                  <c16:uniqueId val="{00000017-86D6-4AF8-AAE7-2EFE8430B23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{40CD5BA7-9B04-4FB8-A2A7-B6260B033ADE}</c15:txfldGUID>
                      <c15:f>Diagramm!$K$47</c15:f>
                      <c15:dlblFieldTableCache>
                        <c:ptCount val="1"/>
                      </c15:dlblFieldTableCache>
                    </c15:dlblFTEntry>
                  </c15:dlblFieldTable>
                  <c15:showDataLabelsRange val="0"/>
                </c:ext>
                <c:ext xmlns:c16="http://schemas.microsoft.com/office/drawing/2014/chart" uri="{C3380CC4-5D6E-409C-BE32-E72D297353CC}">
                  <c16:uniqueId val="{00000018-86D6-4AF8-AAE7-2EFE8430B23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{2AA8132D-C8CA-4671-AB54-FE6B862007E0}</c15:txfldGUID>
                      <c15:f>Diagramm!$K$48</c15:f>
                      <c15:dlblFieldTableCache>
                        <c:ptCount val="1"/>
                      </c15:dlblFieldTableCache>
                    </c15:dlblFTEntry>
                  </c15:dlblFieldTable>
                  <c15:showDataLabelsRange val="0"/>
                </c:ext>
                <c:ext xmlns:c16="http://schemas.microsoft.com/office/drawing/2014/chart" uri="{C3380CC4-5D6E-409C-BE32-E72D297353CC}">
                  <c16:uniqueId val="{00000019-86D6-4AF8-AAE7-2EFE8430B23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{79629618-11FE-48DD-8DFA-E446B0E235E5}</c15:txfldGUID>
                      <c15:f>Diagramm!$K$49</c15:f>
                      <c15:dlblFieldTableCache>
                        <c:ptCount val="1"/>
                      </c15:dlblFieldTableCache>
                    </c15:dlblFTEntry>
                  </c15:dlblFieldTable>
                  <c15:showDataLabelsRange val="0"/>
                </c:ext>
                <c:ext xmlns:c16="http://schemas.microsoft.com/office/drawing/2014/chart" uri="{C3380CC4-5D6E-409C-BE32-E72D297353CC}">
                  <c16:uniqueId val="{0000001A-86D6-4AF8-AAE7-2EFE8430B23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{636E3C21-295B-481B-879E-4C24C95413A2}</c15:txfldGUID>
                      <c15:f>Diagramm!$K$50</c15:f>
                      <c15:dlblFieldTableCache>
                        <c:ptCount val="1"/>
                      </c15:dlblFieldTableCache>
                    </c15:dlblFTEntry>
                  </c15:dlblFieldTable>
                  <c15:showDataLabelsRange val="0"/>
                </c:ext>
                <c:ext xmlns:c16="http://schemas.microsoft.com/office/drawing/2014/chart" uri="{C3380CC4-5D6E-409C-BE32-E72D297353CC}">
                  <c16:uniqueId val="{0000001B-86D6-4AF8-AAE7-2EFE8430B23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{31F7CA80-292E-46C7-8F86-A49D035EDF74}</c15:txfldGUID>
                      <c15:f>Diagramm!$K$51</c15:f>
                      <c15:dlblFieldTableCache>
                        <c:ptCount val="1"/>
                      </c15:dlblFieldTableCache>
                    </c15:dlblFTEntry>
                  </c15:dlblFieldTable>
                  <c15:showDataLabelsRange val="0"/>
                </c:ext>
                <c:ext xmlns:c16="http://schemas.microsoft.com/office/drawing/2014/chart" uri="{C3380CC4-5D6E-409C-BE32-E72D297353CC}">
                  <c16:uniqueId val="{0000001C-86D6-4AF8-AAE7-2EFE8430B23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{77025B3D-0176-4323-91F5-56207060E9F4}</c15:txfldGUID>
                      <c15:f>Diagramm!$K$52</c15:f>
                      <c15:dlblFieldTableCache>
                        <c:ptCount val="1"/>
                      </c15:dlblFieldTableCache>
                    </c15:dlblFTEntry>
                  </c15:dlblFieldTable>
                  <c15:showDataLabelsRange val="0"/>
                </c:ext>
                <c:ext xmlns:c16="http://schemas.microsoft.com/office/drawing/2014/chart" uri="{C3380CC4-5D6E-409C-BE32-E72D297353CC}">
                  <c16:uniqueId val="{0000001D-86D6-4AF8-AAE7-2EFE8430B23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{AF4AE666-1543-4E69-973C-6649693E461F}</c15:txfldGUID>
                      <c15:f>Diagramm!$K$53</c15:f>
                      <c15:dlblFieldTableCache>
                        <c:ptCount val="1"/>
                      </c15:dlblFieldTableCache>
                    </c15:dlblFTEntry>
                  </c15:dlblFieldTable>
                  <c15:showDataLabelsRange val="0"/>
                </c:ext>
                <c:ext xmlns:c16="http://schemas.microsoft.com/office/drawing/2014/chart" uri="{C3380CC4-5D6E-409C-BE32-E72D297353CC}">
                  <c16:uniqueId val="{0000001E-86D6-4AF8-AAE7-2EFE8430B23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{25936576-1B3C-4AB0-B863-A75F9BDF9ED5}</c15:txfldGUID>
                      <c15:f>Diagramm!$K$54</c15:f>
                      <c15:dlblFieldTableCache>
                        <c:ptCount val="1"/>
                      </c15:dlblFieldTableCache>
                    </c15:dlblFTEntry>
                  </c15:dlblFieldTable>
                  <c15:showDataLabelsRange val="0"/>
                </c:ext>
                <c:ext xmlns:c16="http://schemas.microsoft.com/office/drawing/2014/chart" uri="{C3380CC4-5D6E-409C-BE32-E72D297353CC}">
                  <c16:uniqueId val="{0000001F-86D6-4AF8-AAE7-2EFE8430B23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{2353B8DB-2B02-49E3-A438-13B97F417143}</c15:txfldGUID>
                      <c15:f>Diagramm!$K$55</c15:f>
                      <c15:dlblFieldTableCache>
                        <c:ptCount val="1"/>
                      </c15:dlblFieldTableCache>
                    </c15:dlblFTEntry>
                  </c15:dlblFieldTable>
                  <c15:showDataLabelsRange val="0"/>
                </c:ext>
                <c:ext xmlns:c16="http://schemas.microsoft.com/office/drawing/2014/chart" uri="{C3380CC4-5D6E-409C-BE32-E72D297353CC}">
                  <c16:uniqueId val="{00000020-86D6-4AF8-AAE7-2EFE8430B23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{0BB8DEE5-FB4C-414C-829E-8D43B5E4520D}</c15:txfldGUID>
                      <c15:f>Diagramm!$K$56</c15:f>
                      <c15:dlblFieldTableCache>
                        <c:ptCount val="1"/>
                      </c15:dlblFieldTableCache>
                    </c15:dlblFTEntry>
                  </c15:dlblFieldTable>
                  <c15:showDataLabelsRange val="0"/>
                </c:ext>
                <c:ext xmlns:c16="http://schemas.microsoft.com/office/drawing/2014/chart" uri="{C3380CC4-5D6E-409C-BE32-E72D297353CC}">
                  <c16:uniqueId val="{00000021-86D6-4AF8-AAE7-2EFE8430B23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{F0846541-B335-4008-A2E2-8B3C550608D9}</c15:txfldGUID>
                      <c15:f>Diagramm!$K$57</c15:f>
                      <c15:dlblFieldTableCache>
                        <c:ptCount val="1"/>
                      </c15:dlblFieldTableCache>
                    </c15:dlblFTEntry>
                  </c15:dlblFieldTable>
                  <c15:showDataLabelsRange val="0"/>
                </c:ext>
                <c:ext xmlns:c16="http://schemas.microsoft.com/office/drawing/2014/chart" uri="{C3380CC4-5D6E-409C-BE32-E72D297353CC}">
                  <c16:uniqueId val="{00000022-86D6-4AF8-AAE7-2EFE8430B23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{25C28553-2886-498D-94A5-79A85FB83DCA}</c15:txfldGUID>
                      <c15:f>Diagramm!$K$58</c15:f>
                      <c15:dlblFieldTableCache>
                        <c:ptCount val="1"/>
                      </c15:dlblFieldTableCache>
                    </c15:dlblFTEntry>
                  </c15:dlblFieldTable>
                  <c15:showDataLabelsRange val="0"/>
                </c:ext>
                <c:ext xmlns:c16="http://schemas.microsoft.com/office/drawing/2014/chart" uri="{C3380CC4-5D6E-409C-BE32-E72D297353CC}">
                  <c16:uniqueId val="{00000023-86D6-4AF8-AAE7-2EFE8430B23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{16754285-88CD-4094-901C-DBDF39342A02}</c15:txfldGUID>
                      <c15:f>Diagramm!$K$59</c15:f>
                      <c15:dlblFieldTableCache>
                        <c:ptCount val="1"/>
                      </c15:dlblFieldTableCache>
                    </c15:dlblFTEntry>
                  </c15:dlblFieldTable>
                  <c15:showDataLabelsRange val="0"/>
                </c:ext>
                <c:ext xmlns:c16="http://schemas.microsoft.com/office/drawing/2014/chart" uri="{C3380CC4-5D6E-409C-BE32-E72D297353CC}">
                  <c16:uniqueId val="{00000024-86D6-4AF8-AAE7-2EFE8430B23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{F71396C4-C3A0-4D2B-900E-DB64D389D00D}</c15:txfldGUID>
                      <c15:f>Diagramm!$K$60</c15:f>
                      <c15:dlblFieldTableCache>
                        <c:ptCount val="1"/>
                      </c15:dlblFieldTableCache>
                    </c15:dlblFTEntry>
                  </c15:dlblFieldTable>
                  <c15:showDataLabelsRange val="0"/>
                </c:ext>
                <c:ext xmlns:c16="http://schemas.microsoft.com/office/drawing/2014/chart" uri="{C3380CC4-5D6E-409C-BE32-E72D297353CC}">
                  <c16:uniqueId val="{00000025-86D6-4AF8-AAE7-2EFE8430B23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{54956261-AC74-4BDF-9D97-FECCF789ABEB}</c15:txfldGUID>
                      <c15:f>Diagramm!$K$61</c15:f>
                      <c15:dlblFieldTableCache>
                        <c:ptCount val="1"/>
                      </c15:dlblFieldTableCache>
                    </c15:dlblFTEntry>
                  </c15:dlblFieldTable>
                  <c15:showDataLabelsRange val="0"/>
                </c:ext>
                <c:ext xmlns:c16="http://schemas.microsoft.com/office/drawing/2014/chart" uri="{C3380CC4-5D6E-409C-BE32-E72D297353CC}">
                  <c16:uniqueId val="{00000026-86D6-4AF8-AAE7-2EFE8430B23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{C16A0C52-E43B-4E79-9925-CF27B49B7DE0}</c15:txfldGUID>
                      <c15:f>Diagramm!$K$62</c15:f>
                      <c15:dlblFieldTableCache>
                        <c:ptCount val="1"/>
                      </c15:dlblFieldTableCache>
                    </c15:dlblFTEntry>
                  </c15:dlblFieldTable>
                  <c15:showDataLabelsRange val="0"/>
                </c:ext>
                <c:ext xmlns:c16="http://schemas.microsoft.com/office/drawing/2014/chart" uri="{C3380CC4-5D6E-409C-BE32-E72D297353CC}">
                  <c16:uniqueId val="{00000027-86D6-4AF8-AAE7-2EFE8430B23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{23BC489D-CAE6-4660-9C9C-BD9D35E84704}</c15:txfldGUID>
                      <c15:f>Diagramm!$K$63</c15:f>
                      <c15:dlblFieldTableCache>
                        <c:ptCount val="1"/>
                      </c15:dlblFieldTableCache>
                    </c15:dlblFTEntry>
                  </c15:dlblFieldTable>
                  <c15:showDataLabelsRange val="0"/>
                </c:ext>
                <c:ext xmlns:c16="http://schemas.microsoft.com/office/drawing/2014/chart" uri="{C3380CC4-5D6E-409C-BE32-E72D297353CC}">
                  <c16:uniqueId val="{00000028-86D6-4AF8-AAE7-2EFE8430B23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{3BFF8C67-AABE-478C-B108-71547B541033}</c15:txfldGUID>
                      <c15:f>Diagramm!$K$64</c15:f>
                      <c15:dlblFieldTableCache>
                        <c:ptCount val="1"/>
                      </c15:dlblFieldTableCache>
                    </c15:dlblFTEntry>
                  </c15:dlblFieldTable>
                  <c15:showDataLabelsRange val="0"/>
                </c:ext>
                <c:ext xmlns:c16="http://schemas.microsoft.com/office/drawing/2014/chart" uri="{C3380CC4-5D6E-409C-BE32-E72D297353CC}">
                  <c16:uniqueId val="{00000029-86D6-4AF8-AAE7-2EFE8430B23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{F38FA584-8011-4FD1-AED3-ED41215BADEA}</c15:txfldGUID>
                      <c15:f>Diagramm!$K$65</c15:f>
                      <c15:dlblFieldTableCache>
                        <c:ptCount val="1"/>
                      </c15:dlblFieldTableCache>
                    </c15:dlblFTEntry>
                  </c15:dlblFieldTable>
                  <c15:showDataLabelsRange val="0"/>
                </c:ext>
                <c:ext xmlns:c16="http://schemas.microsoft.com/office/drawing/2014/chart" uri="{C3380CC4-5D6E-409C-BE32-E72D297353CC}">
                  <c16:uniqueId val="{0000002A-86D6-4AF8-AAE7-2EFE8430B23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{BAF60C6A-A9AB-43F5-A45A-47FFC5D7F817}</c15:txfldGUID>
                      <c15:f>Diagramm!$K$66</c15:f>
                      <c15:dlblFieldTableCache>
                        <c:ptCount val="1"/>
                      </c15:dlblFieldTableCache>
                    </c15:dlblFTEntry>
                  </c15:dlblFieldTable>
                  <c15:showDataLabelsRange val="0"/>
                </c:ext>
                <c:ext xmlns:c16="http://schemas.microsoft.com/office/drawing/2014/chart" uri="{C3380CC4-5D6E-409C-BE32-E72D297353CC}">
                  <c16:uniqueId val="{0000002B-86D6-4AF8-AAE7-2EFE8430B23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{6DA3FC27-D778-421A-9C01-A0C7FA15B543}</c15:txfldGUID>
                      <c15:f>Diagramm!$K$67</c15:f>
                      <c15:dlblFieldTableCache>
                        <c:ptCount val="1"/>
                      </c15:dlblFieldTableCache>
                    </c15:dlblFTEntry>
                  </c15:dlblFieldTable>
                  <c15:showDataLabelsRange val="0"/>
                </c:ext>
                <c:ext xmlns:c16="http://schemas.microsoft.com/office/drawing/2014/chart" uri="{C3380CC4-5D6E-409C-BE32-E72D297353CC}">
                  <c16:uniqueId val="{0000002C-86D6-4AF8-AAE7-2EFE8430B23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6D6-4AF8-AAE7-2EFE8430B23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{2F8B5214-3D0F-420F-840D-262E118D032A}</c15:txfldGUID>
                      <c15:f>Diagramm!$J$46</c15:f>
                      <c15:dlblFieldTableCache>
                        <c:ptCount val="1"/>
                      </c15:dlblFieldTableCache>
                    </c15:dlblFTEntry>
                  </c15:dlblFieldTable>
                  <c15:showDataLabelsRange val="0"/>
                </c:ext>
                <c:ext xmlns:c16="http://schemas.microsoft.com/office/drawing/2014/chart" uri="{C3380CC4-5D6E-409C-BE32-E72D297353CC}">
                  <c16:uniqueId val="{0000002E-86D6-4AF8-AAE7-2EFE8430B23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{4AAEA7B8-55CA-4AC7-9087-40E4C18F6E31}</c15:txfldGUID>
                      <c15:f>Diagramm!$J$47</c15:f>
                      <c15:dlblFieldTableCache>
                        <c:ptCount val="1"/>
                      </c15:dlblFieldTableCache>
                    </c15:dlblFTEntry>
                  </c15:dlblFieldTable>
                  <c15:showDataLabelsRange val="0"/>
                </c:ext>
                <c:ext xmlns:c16="http://schemas.microsoft.com/office/drawing/2014/chart" uri="{C3380CC4-5D6E-409C-BE32-E72D297353CC}">
                  <c16:uniqueId val="{0000002F-86D6-4AF8-AAE7-2EFE8430B23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{B7E38DAE-047D-479C-A319-3E35F426BC03}</c15:txfldGUID>
                      <c15:f>Diagramm!$J$48</c15:f>
                      <c15:dlblFieldTableCache>
                        <c:ptCount val="1"/>
                      </c15:dlblFieldTableCache>
                    </c15:dlblFTEntry>
                  </c15:dlblFieldTable>
                  <c15:showDataLabelsRange val="0"/>
                </c:ext>
                <c:ext xmlns:c16="http://schemas.microsoft.com/office/drawing/2014/chart" uri="{C3380CC4-5D6E-409C-BE32-E72D297353CC}">
                  <c16:uniqueId val="{00000030-86D6-4AF8-AAE7-2EFE8430B23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{817812D8-8679-401B-86CD-459A9E11EB94}</c15:txfldGUID>
                      <c15:f>Diagramm!$J$49</c15:f>
                      <c15:dlblFieldTableCache>
                        <c:ptCount val="1"/>
                      </c15:dlblFieldTableCache>
                    </c15:dlblFTEntry>
                  </c15:dlblFieldTable>
                  <c15:showDataLabelsRange val="0"/>
                </c:ext>
                <c:ext xmlns:c16="http://schemas.microsoft.com/office/drawing/2014/chart" uri="{C3380CC4-5D6E-409C-BE32-E72D297353CC}">
                  <c16:uniqueId val="{00000031-86D6-4AF8-AAE7-2EFE8430B23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{A4FC32ED-9476-49F9-8312-46C89F11BF27}</c15:txfldGUID>
                      <c15:f>Diagramm!$J$50</c15:f>
                      <c15:dlblFieldTableCache>
                        <c:ptCount val="1"/>
                      </c15:dlblFieldTableCache>
                    </c15:dlblFTEntry>
                  </c15:dlblFieldTable>
                  <c15:showDataLabelsRange val="0"/>
                </c:ext>
                <c:ext xmlns:c16="http://schemas.microsoft.com/office/drawing/2014/chart" uri="{C3380CC4-5D6E-409C-BE32-E72D297353CC}">
                  <c16:uniqueId val="{00000032-86D6-4AF8-AAE7-2EFE8430B23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{D71CD066-F254-4EB0-84E0-51DAB0A92B41}</c15:txfldGUID>
                      <c15:f>Diagramm!$J$51</c15:f>
                      <c15:dlblFieldTableCache>
                        <c:ptCount val="1"/>
                      </c15:dlblFieldTableCache>
                    </c15:dlblFTEntry>
                  </c15:dlblFieldTable>
                  <c15:showDataLabelsRange val="0"/>
                </c:ext>
                <c:ext xmlns:c16="http://schemas.microsoft.com/office/drawing/2014/chart" uri="{C3380CC4-5D6E-409C-BE32-E72D297353CC}">
                  <c16:uniqueId val="{00000033-86D6-4AF8-AAE7-2EFE8430B23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{F5F8A38C-423A-4580-8BB7-ABED73652623}</c15:txfldGUID>
                      <c15:f>Diagramm!$J$52</c15:f>
                      <c15:dlblFieldTableCache>
                        <c:ptCount val="1"/>
                      </c15:dlblFieldTableCache>
                    </c15:dlblFTEntry>
                  </c15:dlblFieldTable>
                  <c15:showDataLabelsRange val="0"/>
                </c:ext>
                <c:ext xmlns:c16="http://schemas.microsoft.com/office/drawing/2014/chart" uri="{C3380CC4-5D6E-409C-BE32-E72D297353CC}">
                  <c16:uniqueId val="{00000034-86D6-4AF8-AAE7-2EFE8430B23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{36FC5257-4609-446C-BBB7-1B46B34BD97A}</c15:txfldGUID>
                      <c15:f>Diagramm!$J$53</c15:f>
                      <c15:dlblFieldTableCache>
                        <c:ptCount val="1"/>
                      </c15:dlblFieldTableCache>
                    </c15:dlblFTEntry>
                  </c15:dlblFieldTable>
                  <c15:showDataLabelsRange val="0"/>
                </c:ext>
                <c:ext xmlns:c16="http://schemas.microsoft.com/office/drawing/2014/chart" uri="{C3380CC4-5D6E-409C-BE32-E72D297353CC}">
                  <c16:uniqueId val="{00000035-86D6-4AF8-AAE7-2EFE8430B23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{D37830ED-1FE7-41FE-BF97-99C27DE032AF}</c15:txfldGUID>
                      <c15:f>Diagramm!$J$54</c15:f>
                      <c15:dlblFieldTableCache>
                        <c:ptCount val="1"/>
                      </c15:dlblFieldTableCache>
                    </c15:dlblFTEntry>
                  </c15:dlblFieldTable>
                  <c15:showDataLabelsRange val="0"/>
                </c:ext>
                <c:ext xmlns:c16="http://schemas.microsoft.com/office/drawing/2014/chart" uri="{C3380CC4-5D6E-409C-BE32-E72D297353CC}">
                  <c16:uniqueId val="{00000036-86D6-4AF8-AAE7-2EFE8430B23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{64C69E08-A971-4339-9921-A5DF948F02EF}</c15:txfldGUID>
                      <c15:f>Diagramm!$J$55</c15:f>
                      <c15:dlblFieldTableCache>
                        <c:ptCount val="1"/>
                      </c15:dlblFieldTableCache>
                    </c15:dlblFTEntry>
                  </c15:dlblFieldTable>
                  <c15:showDataLabelsRange val="0"/>
                </c:ext>
                <c:ext xmlns:c16="http://schemas.microsoft.com/office/drawing/2014/chart" uri="{C3380CC4-5D6E-409C-BE32-E72D297353CC}">
                  <c16:uniqueId val="{00000037-86D6-4AF8-AAE7-2EFE8430B23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{C3389D8B-B6CF-49A6-9657-0D868BF3EAA8}</c15:txfldGUID>
                      <c15:f>Diagramm!$J$56</c15:f>
                      <c15:dlblFieldTableCache>
                        <c:ptCount val="1"/>
                      </c15:dlblFieldTableCache>
                    </c15:dlblFTEntry>
                  </c15:dlblFieldTable>
                  <c15:showDataLabelsRange val="0"/>
                </c:ext>
                <c:ext xmlns:c16="http://schemas.microsoft.com/office/drawing/2014/chart" uri="{C3380CC4-5D6E-409C-BE32-E72D297353CC}">
                  <c16:uniqueId val="{00000038-86D6-4AF8-AAE7-2EFE8430B23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{3ABDBC2F-D585-4F76-8523-C2F6AAD48985}</c15:txfldGUID>
                      <c15:f>Diagramm!$J$57</c15:f>
                      <c15:dlblFieldTableCache>
                        <c:ptCount val="1"/>
                      </c15:dlblFieldTableCache>
                    </c15:dlblFTEntry>
                  </c15:dlblFieldTable>
                  <c15:showDataLabelsRange val="0"/>
                </c:ext>
                <c:ext xmlns:c16="http://schemas.microsoft.com/office/drawing/2014/chart" uri="{C3380CC4-5D6E-409C-BE32-E72D297353CC}">
                  <c16:uniqueId val="{00000039-86D6-4AF8-AAE7-2EFE8430B23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{C12C6C03-A10F-4262-9A9F-77AA27CBF4FA}</c15:txfldGUID>
                      <c15:f>Diagramm!$J$58</c15:f>
                      <c15:dlblFieldTableCache>
                        <c:ptCount val="1"/>
                      </c15:dlblFieldTableCache>
                    </c15:dlblFTEntry>
                  </c15:dlblFieldTable>
                  <c15:showDataLabelsRange val="0"/>
                </c:ext>
                <c:ext xmlns:c16="http://schemas.microsoft.com/office/drawing/2014/chart" uri="{C3380CC4-5D6E-409C-BE32-E72D297353CC}">
                  <c16:uniqueId val="{0000003A-86D6-4AF8-AAE7-2EFE8430B23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{D72F6EB9-4AE6-4A0F-9276-0BBFE6C52ABE}</c15:txfldGUID>
                      <c15:f>Diagramm!$J$59</c15:f>
                      <c15:dlblFieldTableCache>
                        <c:ptCount val="1"/>
                      </c15:dlblFieldTableCache>
                    </c15:dlblFTEntry>
                  </c15:dlblFieldTable>
                  <c15:showDataLabelsRange val="0"/>
                </c:ext>
                <c:ext xmlns:c16="http://schemas.microsoft.com/office/drawing/2014/chart" uri="{C3380CC4-5D6E-409C-BE32-E72D297353CC}">
                  <c16:uniqueId val="{0000003B-86D6-4AF8-AAE7-2EFE8430B23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{A7907331-BB6A-427F-B8F1-745E860BB5CE}</c15:txfldGUID>
                      <c15:f>Diagramm!$J$60</c15:f>
                      <c15:dlblFieldTableCache>
                        <c:ptCount val="1"/>
                      </c15:dlblFieldTableCache>
                    </c15:dlblFTEntry>
                  </c15:dlblFieldTable>
                  <c15:showDataLabelsRange val="0"/>
                </c:ext>
                <c:ext xmlns:c16="http://schemas.microsoft.com/office/drawing/2014/chart" uri="{C3380CC4-5D6E-409C-BE32-E72D297353CC}">
                  <c16:uniqueId val="{0000003C-86D6-4AF8-AAE7-2EFE8430B23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{6DEAE4D0-BDDA-4D58-93BB-2782B91F2E5C}</c15:txfldGUID>
                      <c15:f>Diagramm!$J$61</c15:f>
                      <c15:dlblFieldTableCache>
                        <c:ptCount val="1"/>
                      </c15:dlblFieldTableCache>
                    </c15:dlblFTEntry>
                  </c15:dlblFieldTable>
                  <c15:showDataLabelsRange val="0"/>
                </c:ext>
                <c:ext xmlns:c16="http://schemas.microsoft.com/office/drawing/2014/chart" uri="{C3380CC4-5D6E-409C-BE32-E72D297353CC}">
                  <c16:uniqueId val="{0000003D-86D6-4AF8-AAE7-2EFE8430B23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{203EF30C-ADF3-46B9-B4A1-65A390E6145B}</c15:txfldGUID>
                      <c15:f>Diagramm!$J$62</c15:f>
                      <c15:dlblFieldTableCache>
                        <c:ptCount val="1"/>
                      </c15:dlblFieldTableCache>
                    </c15:dlblFTEntry>
                  </c15:dlblFieldTable>
                  <c15:showDataLabelsRange val="0"/>
                </c:ext>
                <c:ext xmlns:c16="http://schemas.microsoft.com/office/drawing/2014/chart" uri="{C3380CC4-5D6E-409C-BE32-E72D297353CC}">
                  <c16:uniqueId val="{0000003E-86D6-4AF8-AAE7-2EFE8430B23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{F2351198-6427-49FB-8E28-A863BD2DD969}</c15:txfldGUID>
                      <c15:f>Diagramm!$J$63</c15:f>
                      <c15:dlblFieldTableCache>
                        <c:ptCount val="1"/>
                      </c15:dlblFieldTableCache>
                    </c15:dlblFTEntry>
                  </c15:dlblFieldTable>
                  <c15:showDataLabelsRange val="0"/>
                </c:ext>
                <c:ext xmlns:c16="http://schemas.microsoft.com/office/drawing/2014/chart" uri="{C3380CC4-5D6E-409C-BE32-E72D297353CC}">
                  <c16:uniqueId val="{0000003F-86D6-4AF8-AAE7-2EFE8430B23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{486EFBF7-59EA-4029-8116-51318CACDABC}</c15:txfldGUID>
                      <c15:f>Diagramm!$J$64</c15:f>
                      <c15:dlblFieldTableCache>
                        <c:ptCount val="1"/>
                      </c15:dlblFieldTableCache>
                    </c15:dlblFTEntry>
                  </c15:dlblFieldTable>
                  <c15:showDataLabelsRange val="0"/>
                </c:ext>
                <c:ext xmlns:c16="http://schemas.microsoft.com/office/drawing/2014/chart" uri="{C3380CC4-5D6E-409C-BE32-E72D297353CC}">
                  <c16:uniqueId val="{00000040-86D6-4AF8-AAE7-2EFE8430B23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{D2F50555-C469-471B-9417-38BA2EB4E6E1}</c15:txfldGUID>
                      <c15:f>Diagramm!$J$65</c15:f>
                      <c15:dlblFieldTableCache>
                        <c:ptCount val="1"/>
                      </c15:dlblFieldTableCache>
                    </c15:dlblFTEntry>
                  </c15:dlblFieldTable>
                  <c15:showDataLabelsRange val="0"/>
                </c:ext>
                <c:ext xmlns:c16="http://schemas.microsoft.com/office/drawing/2014/chart" uri="{C3380CC4-5D6E-409C-BE32-E72D297353CC}">
                  <c16:uniqueId val="{00000041-86D6-4AF8-AAE7-2EFE8430B23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{EF2D198E-B1BF-4019-BF22-E93FD64AB0FA}</c15:txfldGUID>
                      <c15:f>Diagramm!$J$66</c15:f>
                      <c15:dlblFieldTableCache>
                        <c:ptCount val="1"/>
                      </c15:dlblFieldTableCache>
                    </c15:dlblFTEntry>
                  </c15:dlblFieldTable>
                  <c15:showDataLabelsRange val="0"/>
                </c:ext>
                <c:ext xmlns:c16="http://schemas.microsoft.com/office/drawing/2014/chart" uri="{C3380CC4-5D6E-409C-BE32-E72D297353CC}">
                  <c16:uniqueId val="{00000042-86D6-4AF8-AAE7-2EFE8430B23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{84AFEC70-364D-47DB-BC55-B7217BB29895}</c15:txfldGUID>
                      <c15:f>Diagramm!$J$67</c15:f>
                      <c15:dlblFieldTableCache>
                        <c:ptCount val="1"/>
                      </c15:dlblFieldTableCache>
                    </c15:dlblFTEntry>
                  </c15:dlblFieldTable>
                  <c15:showDataLabelsRange val="0"/>
                </c:ext>
                <c:ext xmlns:c16="http://schemas.microsoft.com/office/drawing/2014/chart" uri="{C3380CC4-5D6E-409C-BE32-E72D297353CC}">
                  <c16:uniqueId val="{00000043-86D6-4AF8-AAE7-2EFE8430B23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6D6-4AF8-AAE7-2EFE8430B23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866-4ECD-A322-59BA3F3F6C4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66-4ECD-A322-59BA3F3F6C4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66-4ECD-A322-59BA3F3F6C4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66-4ECD-A322-59BA3F3F6C4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66-4ECD-A322-59BA3F3F6C4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66-4ECD-A322-59BA3F3F6C4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66-4ECD-A322-59BA3F3F6C4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66-4ECD-A322-59BA3F3F6C4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866-4ECD-A322-59BA3F3F6C4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866-4ECD-A322-59BA3F3F6C4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866-4ECD-A322-59BA3F3F6C4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866-4ECD-A322-59BA3F3F6C4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866-4ECD-A322-59BA3F3F6C4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866-4ECD-A322-59BA3F3F6C4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866-4ECD-A322-59BA3F3F6C4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866-4ECD-A322-59BA3F3F6C4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866-4ECD-A322-59BA3F3F6C4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866-4ECD-A322-59BA3F3F6C4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866-4ECD-A322-59BA3F3F6C4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866-4ECD-A322-59BA3F3F6C4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866-4ECD-A322-59BA3F3F6C4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866-4ECD-A322-59BA3F3F6C4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866-4ECD-A322-59BA3F3F6C4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866-4ECD-A322-59BA3F3F6C4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866-4ECD-A322-59BA3F3F6C4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866-4ECD-A322-59BA3F3F6C4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866-4ECD-A322-59BA3F3F6C4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866-4ECD-A322-59BA3F3F6C4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866-4ECD-A322-59BA3F3F6C4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866-4ECD-A322-59BA3F3F6C4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866-4ECD-A322-59BA3F3F6C4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866-4ECD-A322-59BA3F3F6C4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866-4ECD-A322-59BA3F3F6C4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866-4ECD-A322-59BA3F3F6C4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866-4ECD-A322-59BA3F3F6C4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866-4ECD-A322-59BA3F3F6C4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866-4ECD-A322-59BA3F3F6C4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866-4ECD-A322-59BA3F3F6C4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866-4ECD-A322-59BA3F3F6C4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866-4ECD-A322-59BA3F3F6C4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866-4ECD-A322-59BA3F3F6C4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866-4ECD-A322-59BA3F3F6C4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866-4ECD-A322-59BA3F3F6C4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866-4ECD-A322-59BA3F3F6C4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866-4ECD-A322-59BA3F3F6C4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866-4ECD-A322-59BA3F3F6C4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866-4ECD-A322-59BA3F3F6C4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866-4ECD-A322-59BA3F3F6C4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866-4ECD-A322-59BA3F3F6C4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866-4ECD-A322-59BA3F3F6C4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866-4ECD-A322-59BA3F3F6C4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866-4ECD-A322-59BA3F3F6C4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866-4ECD-A322-59BA3F3F6C4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866-4ECD-A322-59BA3F3F6C4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866-4ECD-A322-59BA3F3F6C4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866-4ECD-A322-59BA3F3F6C4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866-4ECD-A322-59BA3F3F6C4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866-4ECD-A322-59BA3F3F6C4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866-4ECD-A322-59BA3F3F6C4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866-4ECD-A322-59BA3F3F6C4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866-4ECD-A322-59BA3F3F6C4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866-4ECD-A322-59BA3F3F6C4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866-4ECD-A322-59BA3F3F6C4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866-4ECD-A322-59BA3F3F6C4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866-4ECD-A322-59BA3F3F6C4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866-4ECD-A322-59BA3F3F6C4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866-4ECD-A322-59BA3F3F6C4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866-4ECD-A322-59BA3F3F6C4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866-4ECD-A322-59BA3F3F6C4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100.11226780975709</c:v>
                </c:pt>
                <c:pt idx="2">
                  <c:v>101.50642988364973</c:v>
                </c:pt>
                <c:pt idx="3">
                  <c:v>101.06756480914471</c:v>
                </c:pt>
                <c:pt idx="4">
                  <c:v>102.03102674015105</c:v>
                </c:pt>
                <c:pt idx="5">
                  <c:v>102.14533578281282</c:v>
                </c:pt>
                <c:pt idx="6">
                  <c:v>103.87017758726272</c:v>
                </c:pt>
                <c:pt idx="7">
                  <c:v>103.44355991018574</c:v>
                </c:pt>
                <c:pt idx="8">
                  <c:v>103.59256991222698</c:v>
                </c:pt>
                <c:pt idx="9">
                  <c:v>104.05592978158809</c:v>
                </c:pt>
                <c:pt idx="10">
                  <c:v>105.19697897530109</c:v>
                </c:pt>
                <c:pt idx="11">
                  <c:v>104.87650540926721</c:v>
                </c:pt>
                <c:pt idx="12">
                  <c:v>105.57868952847519</c:v>
                </c:pt>
                <c:pt idx="13">
                  <c:v>106.3604817309655</c:v>
                </c:pt>
                <c:pt idx="14">
                  <c:v>108.64053888548683</c:v>
                </c:pt>
                <c:pt idx="15">
                  <c:v>108.63441518677281</c:v>
                </c:pt>
                <c:pt idx="16">
                  <c:v>108.83241477852623</c:v>
                </c:pt>
                <c:pt idx="17">
                  <c:v>108.62012655644008</c:v>
                </c:pt>
                <c:pt idx="18">
                  <c:v>110.0244947948561</c:v>
                </c:pt>
                <c:pt idx="19">
                  <c:v>109.80608287405593</c:v>
                </c:pt>
                <c:pt idx="20">
                  <c:v>110.03878342518883</c:v>
                </c:pt>
                <c:pt idx="21">
                  <c:v>110.09185548071034</c:v>
                </c:pt>
                <c:pt idx="22">
                  <c:v>111.75341906511534</c:v>
                </c:pt>
                <c:pt idx="23">
                  <c:v>110.73076137987343</c:v>
                </c:pt>
                <c:pt idx="24">
                  <c:v>109.67136150234742</c:v>
                </c:pt>
              </c:numCache>
            </c:numRef>
          </c:val>
          <c:smooth val="0"/>
          <c:extLst>
            <c:ext xmlns:c16="http://schemas.microsoft.com/office/drawing/2014/chart" uri="{C3380CC4-5D6E-409C-BE32-E72D297353CC}">
              <c16:uniqueId val="{00000000-4763-4556-9863-50E9A5C375E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101.12027055590784</c:v>
                </c:pt>
                <c:pt idx="2">
                  <c:v>102.87465652082012</c:v>
                </c:pt>
                <c:pt idx="3">
                  <c:v>103.29740012682309</c:v>
                </c:pt>
                <c:pt idx="4">
                  <c:v>100.99344747410694</c:v>
                </c:pt>
                <c:pt idx="5">
                  <c:v>102.55759881631789</c:v>
                </c:pt>
                <c:pt idx="6">
                  <c:v>105.00951173113506</c:v>
                </c:pt>
                <c:pt idx="7">
                  <c:v>103.80469245402664</c:v>
                </c:pt>
                <c:pt idx="8">
                  <c:v>102.95920524202072</c:v>
                </c:pt>
                <c:pt idx="9">
                  <c:v>105.1997463538364</c:v>
                </c:pt>
                <c:pt idx="10">
                  <c:v>105.87613612344113</c:v>
                </c:pt>
                <c:pt idx="11">
                  <c:v>106.25660536884381</c:v>
                </c:pt>
                <c:pt idx="12">
                  <c:v>106.23546818854366</c:v>
                </c:pt>
                <c:pt idx="13">
                  <c:v>108.3280490382583</c:v>
                </c:pt>
                <c:pt idx="14">
                  <c:v>112.53434791798773</c:v>
                </c:pt>
                <c:pt idx="15">
                  <c:v>111.58317480448108</c:v>
                </c:pt>
                <c:pt idx="16">
                  <c:v>109.63855421686748</c:v>
                </c:pt>
                <c:pt idx="17">
                  <c:v>111.03360811667724</c:v>
                </c:pt>
                <c:pt idx="18">
                  <c:v>114.60579158740225</c:v>
                </c:pt>
                <c:pt idx="19">
                  <c:v>113.4432466708941</c:v>
                </c:pt>
                <c:pt idx="20">
                  <c:v>113.8871274571972</c:v>
                </c:pt>
                <c:pt idx="21">
                  <c:v>114.33100824350031</c:v>
                </c:pt>
                <c:pt idx="22">
                  <c:v>117.39589938702177</c:v>
                </c:pt>
                <c:pt idx="23">
                  <c:v>117.18452758402029</c:v>
                </c:pt>
                <c:pt idx="24">
                  <c:v>115.1130839146058</c:v>
                </c:pt>
              </c:numCache>
            </c:numRef>
          </c:val>
          <c:smooth val="0"/>
          <c:extLst>
            <c:ext xmlns:c16="http://schemas.microsoft.com/office/drawing/2014/chart" uri="{C3380CC4-5D6E-409C-BE32-E72D297353CC}">
              <c16:uniqueId val="{00000001-4763-4556-9863-50E9A5C375E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102.06359233522846</c:v>
                </c:pt>
                <c:pt idx="2">
                  <c:v>99.568330174773635</c:v>
                </c:pt>
                <c:pt idx="3">
                  <c:v>98.894504106127599</c:v>
                </c:pt>
                <c:pt idx="4">
                  <c:v>95.493788165929672</c:v>
                </c:pt>
                <c:pt idx="5">
                  <c:v>95.241103390187405</c:v>
                </c:pt>
                <c:pt idx="6">
                  <c:v>93.135396925668559</c:v>
                </c:pt>
                <c:pt idx="7">
                  <c:v>93.230153716571905</c:v>
                </c:pt>
                <c:pt idx="8">
                  <c:v>93.430195830701194</c:v>
                </c:pt>
                <c:pt idx="9">
                  <c:v>93.746051800379021</c:v>
                </c:pt>
                <c:pt idx="10">
                  <c:v>91.356074963150135</c:v>
                </c:pt>
                <c:pt idx="11">
                  <c:v>90.713834491471886</c:v>
                </c:pt>
                <c:pt idx="12">
                  <c:v>90.587492103600752</c:v>
                </c:pt>
                <c:pt idx="13">
                  <c:v>91.798273320699096</c:v>
                </c:pt>
                <c:pt idx="14">
                  <c:v>91.49294588334385</c:v>
                </c:pt>
                <c:pt idx="15">
                  <c:v>92.777426826700363</c:v>
                </c:pt>
                <c:pt idx="16">
                  <c:v>91.745630659086117</c:v>
                </c:pt>
                <c:pt idx="17">
                  <c:v>92.36681406611919</c:v>
                </c:pt>
                <c:pt idx="18">
                  <c:v>89.671509791535058</c:v>
                </c:pt>
                <c:pt idx="19">
                  <c:v>90.040008422825863</c:v>
                </c:pt>
                <c:pt idx="20">
                  <c:v>88.839755738050115</c:v>
                </c:pt>
                <c:pt idx="21">
                  <c:v>89.155611707727942</c:v>
                </c:pt>
                <c:pt idx="22">
                  <c:v>87.313118551273945</c:v>
                </c:pt>
                <c:pt idx="23">
                  <c:v>88.176458201726689</c:v>
                </c:pt>
                <c:pt idx="24">
                  <c:v>84.417772162560539</c:v>
                </c:pt>
              </c:numCache>
            </c:numRef>
          </c:val>
          <c:smooth val="0"/>
          <c:extLst>
            <c:ext xmlns:c16="http://schemas.microsoft.com/office/drawing/2014/chart" uri="{C3380CC4-5D6E-409C-BE32-E72D297353CC}">
              <c16:uniqueId val="{00000002-4763-4556-9863-50E9A5C375E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763-4556-9863-50E9A5C375E9}"/>
                </c:ext>
              </c:extLst>
            </c:dLbl>
            <c:dLbl>
              <c:idx val="1"/>
              <c:delete val="1"/>
              <c:extLst>
                <c:ext xmlns:c15="http://schemas.microsoft.com/office/drawing/2012/chart" uri="{CE6537A1-D6FC-4f65-9D91-7224C49458BB}"/>
                <c:ext xmlns:c16="http://schemas.microsoft.com/office/drawing/2014/chart" uri="{C3380CC4-5D6E-409C-BE32-E72D297353CC}">
                  <c16:uniqueId val="{00000004-4763-4556-9863-50E9A5C375E9}"/>
                </c:ext>
              </c:extLst>
            </c:dLbl>
            <c:dLbl>
              <c:idx val="2"/>
              <c:delete val="1"/>
              <c:extLst>
                <c:ext xmlns:c15="http://schemas.microsoft.com/office/drawing/2012/chart" uri="{CE6537A1-D6FC-4f65-9D91-7224C49458BB}"/>
                <c:ext xmlns:c16="http://schemas.microsoft.com/office/drawing/2014/chart" uri="{C3380CC4-5D6E-409C-BE32-E72D297353CC}">
                  <c16:uniqueId val="{00000005-4763-4556-9863-50E9A5C375E9}"/>
                </c:ext>
              </c:extLst>
            </c:dLbl>
            <c:dLbl>
              <c:idx val="3"/>
              <c:delete val="1"/>
              <c:extLst>
                <c:ext xmlns:c15="http://schemas.microsoft.com/office/drawing/2012/chart" uri="{CE6537A1-D6FC-4f65-9D91-7224C49458BB}"/>
                <c:ext xmlns:c16="http://schemas.microsoft.com/office/drawing/2014/chart" uri="{C3380CC4-5D6E-409C-BE32-E72D297353CC}">
                  <c16:uniqueId val="{00000006-4763-4556-9863-50E9A5C375E9}"/>
                </c:ext>
              </c:extLst>
            </c:dLbl>
            <c:dLbl>
              <c:idx val="4"/>
              <c:delete val="1"/>
              <c:extLst>
                <c:ext xmlns:c15="http://schemas.microsoft.com/office/drawing/2012/chart" uri="{CE6537A1-D6FC-4f65-9D91-7224C49458BB}"/>
                <c:ext xmlns:c16="http://schemas.microsoft.com/office/drawing/2014/chart" uri="{C3380CC4-5D6E-409C-BE32-E72D297353CC}">
                  <c16:uniqueId val="{00000007-4763-4556-9863-50E9A5C375E9}"/>
                </c:ext>
              </c:extLst>
            </c:dLbl>
            <c:dLbl>
              <c:idx val="5"/>
              <c:delete val="1"/>
              <c:extLst>
                <c:ext xmlns:c15="http://schemas.microsoft.com/office/drawing/2012/chart" uri="{CE6537A1-D6FC-4f65-9D91-7224C49458BB}"/>
                <c:ext xmlns:c16="http://schemas.microsoft.com/office/drawing/2014/chart" uri="{C3380CC4-5D6E-409C-BE32-E72D297353CC}">
                  <c16:uniqueId val="{00000008-4763-4556-9863-50E9A5C375E9}"/>
                </c:ext>
              </c:extLst>
            </c:dLbl>
            <c:dLbl>
              <c:idx val="6"/>
              <c:delete val="1"/>
              <c:extLst>
                <c:ext xmlns:c15="http://schemas.microsoft.com/office/drawing/2012/chart" uri="{CE6537A1-D6FC-4f65-9D91-7224C49458BB}"/>
                <c:ext xmlns:c16="http://schemas.microsoft.com/office/drawing/2014/chart" uri="{C3380CC4-5D6E-409C-BE32-E72D297353CC}">
                  <c16:uniqueId val="{00000009-4763-4556-9863-50E9A5C375E9}"/>
                </c:ext>
              </c:extLst>
            </c:dLbl>
            <c:dLbl>
              <c:idx val="7"/>
              <c:delete val="1"/>
              <c:extLst>
                <c:ext xmlns:c15="http://schemas.microsoft.com/office/drawing/2012/chart" uri="{CE6537A1-D6FC-4f65-9D91-7224C49458BB}"/>
                <c:ext xmlns:c16="http://schemas.microsoft.com/office/drawing/2014/chart" uri="{C3380CC4-5D6E-409C-BE32-E72D297353CC}">
                  <c16:uniqueId val="{0000000A-4763-4556-9863-50E9A5C375E9}"/>
                </c:ext>
              </c:extLst>
            </c:dLbl>
            <c:dLbl>
              <c:idx val="8"/>
              <c:delete val="1"/>
              <c:extLst>
                <c:ext xmlns:c15="http://schemas.microsoft.com/office/drawing/2012/chart" uri="{CE6537A1-D6FC-4f65-9D91-7224C49458BB}"/>
                <c:ext xmlns:c16="http://schemas.microsoft.com/office/drawing/2014/chart" uri="{C3380CC4-5D6E-409C-BE32-E72D297353CC}">
                  <c16:uniqueId val="{0000000B-4763-4556-9863-50E9A5C375E9}"/>
                </c:ext>
              </c:extLst>
            </c:dLbl>
            <c:dLbl>
              <c:idx val="9"/>
              <c:delete val="1"/>
              <c:extLst>
                <c:ext xmlns:c15="http://schemas.microsoft.com/office/drawing/2012/chart" uri="{CE6537A1-D6FC-4f65-9D91-7224C49458BB}"/>
                <c:ext xmlns:c16="http://schemas.microsoft.com/office/drawing/2014/chart" uri="{C3380CC4-5D6E-409C-BE32-E72D297353CC}">
                  <c16:uniqueId val="{0000000C-4763-4556-9863-50E9A5C375E9}"/>
                </c:ext>
              </c:extLst>
            </c:dLbl>
            <c:dLbl>
              <c:idx val="10"/>
              <c:delete val="1"/>
              <c:extLst>
                <c:ext xmlns:c15="http://schemas.microsoft.com/office/drawing/2012/chart" uri="{CE6537A1-D6FC-4f65-9D91-7224C49458BB}"/>
                <c:ext xmlns:c16="http://schemas.microsoft.com/office/drawing/2014/chart" uri="{C3380CC4-5D6E-409C-BE32-E72D297353CC}">
                  <c16:uniqueId val="{0000000D-4763-4556-9863-50E9A5C375E9}"/>
                </c:ext>
              </c:extLst>
            </c:dLbl>
            <c:dLbl>
              <c:idx val="11"/>
              <c:delete val="1"/>
              <c:extLst>
                <c:ext xmlns:c15="http://schemas.microsoft.com/office/drawing/2012/chart" uri="{CE6537A1-D6FC-4f65-9D91-7224C49458BB}"/>
                <c:ext xmlns:c16="http://schemas.microsoft.com/office/drawing/2014/chart" uri="{C3380CC4-5D6E-409C-BE32-E72D297353CC}">
                  <c16:uniqueId val="{0000000E-4763-4556-9863-50E9A5C375E9}"/>
                </c:ext>
              </c:extLst>
            </c:dLbl>
            <c:dLbl>
              <c:idx val="12"/>
              <c:delete val="1"/>
              <c:extLst>
                <c:ext xmlns:c15="http://schemas.microsoft.com/office/drawing/2012/chart" uri="{CE6537A1-D6FC-4f65-9D91-7224C49458BB}"/>
                <c:ext xmlns:c16="http://schemas.microsoft.com/office/drawing/2014/chart" uri="{C3380CC4-5D6E-409C-BE32-E72D297353CC}">
                  <c16:uniqueId val="{0000000F-4763-4556-9863-50E9A5C375E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763-4556-9863-50E9A5C375E9}"/>
                </c:ext>
              </c:extLst>
            </c:dLbl>
            <c:dLbl>
              <c:idx val="14"/>
              <c:delete val="1"/>
              <c:extLst>
                <c:ext xmlns:c15="http://schemas.microsoft.com/office/drawing/2012/chart" uri="{CE6537A1-D6FC-4f65-9D91-7224C49458BB}"/>
                <c:ext xmlns:c16="http://schemas.microsoft.com/office/drawing/2014/chart" uri="{C3380CC4-5D6E-409C-BE32-E72D297353CC}">
                  <c16:uniqueId val="{00000011-4763-4556-9863-50E9A5C375E9}"/>
                </c:ext>
              </c:extLst>
            </c:dLbl>
            <c:dLbl>
              <c:idx val="15"/>
              <c:delete val="1"/>
              <c:extLst>
                <c:ext xmlns:c15="http://schemas.microsoft.com/office/drawing/2012/chart" uri="{CE6537A1-D6FC-4f65-9D91-7224C49458BB}"/>
                <c:ext xmlns:c16="http://schemas.microsoft.com/office/drawing/2014/chart" uri="{C3380CC4-5D6E-409C-BE32-E72D297353CC}">
                  <c16:uniqueId val="{00000012-4763-4556-9863-50E9A5C375E9}"/>
                </c:ext>
              </c:extLst>
            </c:dLbl>
            <c:dLbl>
              <c:idx val="16"/>
              <c:delete val="1"/>
              <c:extLst>
                <c:ext xmlns:c15="http://schemas.microsoft.com/office/drawing/2012/chart" uri="{CE6537A1-D6FC-4f65-9D91-7224C49458BB}"/>
                <c:ext xmlns:c16="http://schemas.microsoft.com/office/drawing/2014/chart" uri="{C3380CC4-5D6E-409C-BE32-E72D297353CC}">
                  <c16:uniqueId val="{00000013-4763-4556-9863-50E9A5C375E9}"/>
                </c:ext>
              </c:extLst>
            </c:dLbl>
            <c:dLbl>
              <c:idx val="17"/>
              <c:delete val="1"/>
              <c:extLst>
                <c:ext xmlns:c15="http://schemas.microsoft.com/office/drawing/2012/chart" uri="{CE6537A1-D6FC-4f65-9D91-7224C49458BB}"/>
                <c:ext xmlns:c16="http://schemas.microsoft.com/office/drawing/2014/chart" uri="{C3380CC4-5D6E-409C-BE32-E72D297353CC}">
                  <c16:uniqueId val="{00000014-4763-4556-9863-50E9A5C375E9}"/>
                </c:ext>
              </c:extLst>
            </c:dLbl>
            <c:dLbl>
              <c:idx val="18"/>
              <c:delete val="1"/>
              <c:extLst>
                <c:ext xmlns:c15="http://schemas.microsoft.com/office/drawing/2012/chart" uri="{CE6537A1-D6FC-4f65-9D91-7224C49458BB}"/>
                <c:ext xmlns:c16="http://schemas.microsoft.com/office/drawing/2014/chart" uri="{C3380CC4-5D6E-409C-BE32-E72D297353CC}">
                  <c16:uniqueId val="{00000015-4763-4556-9863-50E9A5C375E9}"/>
                </c:ext>
              </c:extLst>
            </c:dLbl>
            <c:dLbl>
              <c:idx val="19"/>
              <c:delete val="1"/>
              <c:extLst>
                <c:ext xmlns:c15="http://schemas.microsoft.com/office/drawing/2012/chart" uri="{CE6537A1-D6FC-4f65-9D91-7224C49458BB}"/>
                <c:ext xmlns:c16="http://schemas.microsoft.com/office/drawing/2014/chart" uri="{C3380CC4-5D6E-409C-BE32-E72D297353CC}">
                  <c16:uniqueId val="{00000016-4763-4556-9863-50E9A5C375E9}"/>
                </c:ext>
              </c:extLst>
            </c:dLbl>
            <c:dLbl>
              <c:idx val="20"/>
              <c:delete val="1"/>
              <c:extLst>
                <c:ext xmlns:c15="http://schemas.microsoft.com/office/drawing/2012/chart" uri="{CE6537A1-D6FC-4f65-9D91-7224C49458BB}"/>
                <c:ext xmlns:c16="http://schemas.microsoft.com/office/drawing/2014/chart" uri="{C3380CC4-5D6E-409C-BE32-E72D297353CC}">
                  <c16:uniqueId val="{00000017-4763-4556-9863-50E9A5C375E9}"/>
                </c:ext>
              </c:extLst>
            </c:dLbl>
            <c:dLbl>
              <c:idx val="21"/>
              <c:delete val="1"/>
              <c:extLst>
                <c:ext xmlns:c15="http://schemas.microsoft.com/office/drawing/2012/chart" uri="{CE6537A1-D6FC-4f65-9D91-7224C49458BB}"/>
                <c:ext xmlns:c16="http://schemas.microsoft.com/office/drawing/2014/chart" uri="{C3380CC4-5D6E-409C-BE32-E72D297353CC}">
                  <c16:uniqueId val="{00000018-4763-4556-9863-50E9A5C375E9}"/>
                </c:ext>
              </c:extLst>
            </c:dLbl>
            <c:dLbl>
              <c:idx val="22"/>
              <c:delete val="1"/>
              <c:extLst>
                <c:ext xmlns:c15="http://schemas.microsoft.com/office/drawing/2012/chart" uri="{CE6537A1-D6FC-4f65-9D91-7224C49458BB}"/>
                <c:ext xmlns:c16="http://schemas.microsoft.com/office/drawing/2014/chart" uri="{C3380CC4-5D6E-409C-BE32-E72D297353CC}">
                  <c16:uniqueId val="{00000019-4763-4556-9863-50E9A5C375E9}"/>
                </c:ext>
              </c:extLst>
            </c:dLbl>
            <c:dLbl>
              <c:idx val="23"/>
              <c:delete val="1"/>
              <c:extLst>
                <c:ext xmlns:c15="http://schemas.microsoft.com/office/drawing/2012/chart" uri="{CE6537A1-D6FC-4f65-9D91-7224C49458BB}"/>
                <c:ext xmlns:c16="http://schemas.microsoft.com/office/drawing/2014/chart" uri="{C3380CC4-5D6E-409C-BE32-E72D297353CC}">
                  <c16:uniqueId val="{0000001A-4763-4556-9863-50E9A5C375E9}"/>
                </c:ext>
              </c:extLst>
            </c:dLbl>
            <c:dLbl>
              <c:idx val="24"/>
              <c:delete val="1"/>
              <c:extLst>
                <c:ext xmlns:c15="http://schemas.microsoft.com/office/drawing/2012/chart" uri="{CE6537A1-D6FC-4f65-9D91-7224C49458BB}"/>
                <c:ext xmlns:c16="http://schemas.microsoft.com/office/drawing/2014/chart" uri="{C3380CC4-5D6E-409C-BE32-E72D297353CC}">
                  <c16:uniqueId val="{0000001B-4763-4556-9863-50E9A5C375E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763-4556-9863-50E9A5C375E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Solingen, Klingenstadt (05122)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53728</v>
      </c>
      <c r="F11" s="238">
        <v>54247</v>
      </c>
      <c r="G11" s="238">
        <v>54748</v>
      </c>
      <c r="H11" s="238">
        <v>53934</v>
      </c>
      <c r="I11" s="265">
        <v>53908</v>
      </c>
      <c r="J11" s="263">
        <v>-180</v>
      </c>
      <c r="K11" s="266">
        <v>-0.33390220375454477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21.988534842167958</v>
      </c>
      <c r="E13" s="115">
        <v>11814</v>
      </c>
      <c r="F13" s="114">
        <v>12164</v>
      </c>
      <c r="G13" s="114">
        <v>12472</v>
      </c>
      <c r="H13" s="114">
        <v>12480</v>
      </c>
      <c r="I13" s="140">
        <v>12222</v>
      </c>
      <c r="J13" s="115">
        <v>-408</v>
      </c>
      <c r="K13" s="116">
        <v>-3.3382425135002456</v>
      </c>
    </row>
    <row r="14" spans="1:255" ht="14.1" customHeight="1" x14ac:dyDescent="0.2">
      <c r="A14" s="306" t="s">
        <v>230</v>
      </c>
      <c r="B14" s="307"/>
      <c r="C14" s="308"/>
      <c r="D14" s="113">
        <v>57.074523525908276</v>
      </c>
      <c r="E14" s="115">
        <v>30665</v>
      </c>
      <c r="F14" s="114">
        <v>30849</v>
      </c>
      <c r="G14" s="114">
        <v>30992</v>
      </c>
      <c r="H14" s="114">
        <v>30261</v>
      </c>
      <c r="I14" s="140">
        <v>30451</v>
      </c>
      <c r="J14" s="115">
        <v>214</v>
      </c>
      <c r="K14" s="116">
        <v>0.70276838199073921</v>
      </c>
    </row>
    <row r="15" spans="1:255" ht="14.1" customHeight="1" x14ac:dyDescent="0.2">
      <c r="A15" s="306" t="s">
        <v>231</v>
      </c>
      <c r="B15" s="307"/>
      <c r="C15" s="308"/>
      <c r="D15" s="113">
        <v>10.845369267421084</v>
      </c>
      <c r="E15" s="115">
        <v>5827</v>
      </c>
      <c r="F15" s="114">
        <v>5844</v>
      </c>
      <c r="G15" s="114">
        <v>5857</v>
      </c>
      <c r="H15" s="114">
        <v>5799</v>
      </c>
      <c r="I15" s="140">
        <v>5820</v>
      </c>
      <c r="J15" s="115">
        <v>7</v>
      </c>
      <c r="K15" s="116">
        <v>0.12027491408934708</v>
      </c>
    </row>
    <row r="16" spans="1:255" ht="14.1" customHeight="1" x14ac:dyDescent="0.2">
      <c r="A16" s="306" t="s">
        <v>232</v>
      </c>
      <c r="B16" s="307"/>
      <c r="C16" s="308"/>
      <c r="D16" s="113">
        <v>10.09157236450268</v>
      </c>
      <c r="E16" s="115">
        <v>5422</v>
      </c>
      <c r="F16" s="114">
        <v>5390</v>
      </c>
      <c r="G16" s="114">
        <v>5427</v>
      </c>
      <c r="H16" s="114">
        <v>5394</v>
      </c>
      <c r="I16" s="140">
        <v>5415</v>
      </c>
      <c r="J16" s="115">
        <v>7</v>
      </c>
      <c r="K16" s="116">
        <v>0.12927054478301014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0.17309410363311495</v>
      </c>
      <c r="E18" s="115">
        <v>93</v>
      </c>
      <c r="F18" s="114">
        <v>91</v>
      </c>
      <c r="G18" s="114">
        <v>92</v>
      </c>
      <c r="H18" s="114">
        <v>85</v>
      </c>
      <c r="I18" s="140">
        <v>86</v>
      </c>
      <c r="J18" s="115">
        <v>7</v>
      </c>
      <c r="K18" s="116">
        <v>8.1395348837209305</v>
      </c>
    </row>
    <row r="19" spans="1:255" ht="14.1" customHeight="1" x14ac:dyDescent="0.2">
      <c r="A19" s="306" t="s">
        <v>235</v>
      </c>
      <c r="B19" s="307" t="s">
        <v>236</v>
      </c>
      <c r="C19" s="308"/>
      <c r="D19" s="113">
        <v>4.4669446098868373E-2</v>
      </c>
      <c r="E19" s="115">
        <v>24</v>
      </c>
      <c r="F19" s="114">
        <v>22</v>
      </c>
      <c r="G19" s="114">
        <v>26</v>
      </c>
      <c r="H19" s="114">
        <v>24</v>
      </c>
      <c r="I19" s="140">
        <v>24</v>
      </c>
      <c r="J19" s="115">
        <v>0</v>
      </c>
      <c r="K19" s="116">
        <v>0</v>
      </c>
    </row>
    <row r="20" spans="1:255" ht="14.1" customHeight="1" x14ac:dyDescent="0.2">
      <c r="A20" s="306">
        <v>12</v>
      </c>
      <c r="B20" s="307" t="s">
        <v>237</v>
      </c>
      <c r="C20" s="308"/>
      <c r="D20" s="113">
        <v>0.97528290649195948</v>
      </c>
      <c r="E20" s="115">
        <v>524</v>
      </c>
      <c r="F20" s="114">
        <v>509</v>
      </c>
      <c r="G20" s="114">
        <v>515</v>
      </c>
      <c r="H20" s="114">
        <v>522</v>
      </c>
      <c r="I20" s="140">
        <v>478</v>
      </c>
      <c r="J20" s="115">
        <v>46</v>
      </c>
      <c r="K20" s="116">
        <v>9.6234309623430967</v>
      </c>
    </row>
    <row r="21" spans="1:255" ht="14.1" customHeight="1" x14ac:dyDescent="0.2">
      <c r="A21" s="306">
        <v>21</v>
      </c>
      <c r="B21" s="307" t="s">
        <v>238</v>
      </c>
      <c r="C21" s="308"/>
      <c r="D21" s="113">
        <v>8.747766527695057E-2</v>
      </c>
      <c r="E21" s="115">
        <v>47</v>
      </c>
      <c r="F21" s="114">
        <v>49</v>
      </c>
      <c r="G21" s="114">
        <v>49</v>
      </c>
      <c r="H21" s="114">
        <v>49</v>
      </c>
      <c r="I21" s="140">
        <v>52</v>
      </c>
      <c r="J21" s="115">
        <v>-5</v>
      </c>
      <c r="K21" s="116">
        <v>-9.615384615384615</v>
      </c>
    </row>
    <row r="22" spans="1:255" ht="14.1" customHeight="1" x14ac:dyDescent="0.2">
      <c r="A22" s="306">
        <v>22</v>
      </c>
      <c r="B22" s="307" t="s">
        <v>239</v>
      </c>
      <c r="C22" s="308"/>
      <c r="D22" s="113">
        <v>2.2241661703394877</v>
      </c>
      <c r="E22" s="115">
        <v>1195</v>
      </c>
      <c r="F22" s="114">
        <v>1209</v>
      </c>
      <c r="G22" s="114">
        <v>1271</v>
      </c>
      <c r="H22" s="114">
        <v>1278</v>
      </c>
      <c r="I22" s="140">
        <v>1230</v>
      </c>
      <c r="J22" s="115">
        <v>-35</v>
      </c>
      <c r="K22" s="116">
        <v>-2.845528455284553</v>
      </c>
    </row>
    <row r="23" spans="1:255" ht="14.1" customHeight="1" x14ac:dyDescent="0.2">
      <c r="A23" s="306">
        <v>23</v>
      </c>
      <c r="B23" s="307" t="s">
        <v>240</v>
      </c>
      <c r="C23" s="308"/>
      <c r="D23" s="113">
        <v>0.74449076831447292</v>
      </c>
      <c r="E23" s="115">
        <v>400</v>
      </c>
      <c r="F23" s="114">
        <v>408</v>
      </c>
      <c r="G23" s="114">
        <v>427</v>
      </c>
      <c r="H23" s="114">
        <v>419</v>
      </c>
      <c r="I23" s="140">
        <v>425</v>
      </c>
      <c r="J23" s="115">
        <v>-25</v>
      </c>
      <c r="K23" s="116">
        <v>-5.882352941176471</v>
      </c>
    </row>
    <row r="24" spans="1:255" ht="14.1" customHeight="1" x14ac:dyDescent="0.2">
      <c r="A24" s="306">
        <v>24</v>
      </c>
      <c r="B24" s="307" t="s">
        <v>241</v>
      </c>
      <c r="C24" s="308"/>
      <c r="D24" s="113">
        <v>11.878350208457416</v>
      </c>
      <c r="E24" s="115">
        <v>6382</v>
      </c>
      <c r="F24" s="114">
        <v>6608</v>
      </c>
      <c r="G24" s="114">
        <v>6840</v>
      </c>
      <c r="H24" s="114">
        <v>6901</v>
      </c>
      <c r="I24" s="140">
        <v>6972</v>
      </c>
      <c r="J24" s="115">
        <v>-590</v>
      </c>
      <c r="K24" s="116">
        <v>-8.4624211130235221</v>
      </c>
    </row>
    <row r="25" spans="1:255" ht="14.1" customHeight="1" x14ac:dyDescent="0.2">
      <c r="A25" s="306">
        <v>25</v>
      </c>
      <c r="B25" s="307" t="s">
        <v>242</v>
      </c>
      <c r="C25" s="308"/>
      <c r="D25" s="113">
        <v>4.7777695056581297</v>
      </c>
      <c r="E25" s="115">
        <v>2567</v>
      </c>
      <c r="F25" s="114">
        <v>2627</v>
      </c>
      <c r="G25" s="114">
        <v>2679</v>
      </c>
      <c r="H25" s="114">
        <v>2625</v>
      </c>
      <c r="I25" s="140">
        <v>2633</v>
      </c>
      <c r="J25" s="115">
        <v>-66</v>
      </c>
      <c r="K25" s="116">
        <v>-2.5066464109380933</v>
      </c>
    </row>
    <row r="26" spans="1:255" ht="14.1" customHeight="1" x14ac:dyDescent="0.2">
      <c r="A26" s="306">
        <v>26</v>
      </c>
      <c r="B26" s="307" t="s">
        <v>243</v>
      </c>
      <c r="C26" s="308"/>
      <c r="D26" s="113">
        <v>2.2837254318046458</v>
      </c>
      <c r="E26" s="115">
        <v>1227</v>
      </c>
      <c r="F26" s="114">
        <v>1249</v>
      </c>
      <c r="G26" s="114">
        <v>1287</v>
      </c>
      <c r="H26" s="114">
        <v>1303</v>
      </c>
      <c r="I26" s="140">
        <v>1322</v>
      </c>
      <c r="J26" s="115">
        <v>-95</v>
      </c>
      <c r="K26" s="116">
        <v>-7.1860816944024206</v>
      </c>
    </row>
    <row r="27" spans="1:255" ht="14.1" customHeight="1" x14ac:dyDescent="0.2">
      <c r="A27" s="306">
        <v>27</v>
      </c>
      <c r="B27" s="307" t="s">
        <v>244</v>
      </c>
      <c r="C27" s="308"/>
      <c r="D27" s="113">
        <v>3.3557921381774864</v>
      </c>
      <c r="E27" s="115">
        <v>1803</v>
      </c>
      <c r="F27" s="114">
        <v>1833</v>
      </c>
      <c r="G27" s="114">
        <v>1870</v>
      </c>
      <c r="H27" s="114">
        <v>1875</v>
      </c>
      <c r="I27" s="140">
        <v>1900</v>
      </c>
      <c r="J27" s="115">
        <v>-97</v>
      </c>
      <c r="K27" s="116">
        <v>-5.1052631578947372</v>
      </c>
    </row>
    <row r="28" spans="1:255" ht="14.1" customHeight="1" x14ac:dyDescent="0.2">
      <c r="A28" s="306">
        <v>28</v>
      </c>
      <c r="B28" s="307" t="s">
        <v>245</v>
      </c>
      <c r="C28" s="308"/>
      <c r="D28" s="113">
        <v>0.17123287671232876</v>
      </c>
      <c r="E28" s="115">
        <v>92</v>
      </c>
      <c r="F28" s="114">
        <v>92</v>
      </c>
      <c r="G28" s="114">
        <v>94</v>
      </c>
      <c r="H28" s="114">
        <v>98</v>
      </c>
      <c r="I28" s="140">
        <v>107</v>
      </c>
      <c r="J28" s="115">
        <v>-15</v>
      </c>
      <c r="K28" s="116">
        <v>-14.018691588785046</v>
      </c>
    </row>
    <row r="29" spans="1:255" ht="14.1" customHeight="1" x14ac:dyDescent="0.2">
      <c r="A29" s="306">
        <v>29</v>
      </c>
      <c r="B29" s="307" t="s">
        <v>246</v>
      </c>
      <c r="C29" s="308"/>
      <c r="D29" s="113">
        <v>2.3674806432400239</v>
      </c>
      <c r="E29" s="115">
        <v>1272</v>
      </c>
      <c r="F29" s="114">
        <v>1264</v>
      </c>
      <c r="G29" s="114">
        <v>1260</v>
      </c>
      <c r="H29" s="114">
        <v>1245</v>
      </c>
      <c r="I29" s="140">
        <v>1213</v>
      </c>
      <c r="J29" s="115">
        <v>59</v>
      </c>
      <c r="K29" s="116">
        <v>4.8639736191261331</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1.2954139368671829</v>
      </c>
      <c r="E31" s="115">
        <v>696</v>
      </c>
      <c r="F31" s="114">
        <v>689</v>
      </c>
      <c r="G31" s="114">
        <v>700</v>
      </c>
      <c r="H31" s="114">
        <v>692</v>
      </c>
      <c r="I31" s="140">
        <v>683</v>
      </c>
      <c r="J31" s="115">
        <v>13</v>
      </c>
      <c r="K31" s="116">
        <v>1.9033674963396778</v>
      </c>
    </row>
    <row r="32" spans="1:255" ht="14.1" customHeight="1" x14ac:dyDescent="0.2">
      <c r="A32" s="306">
        <v>31</v>
      </c>
      <c r="B32" s="307" t="s">
        <v>251</v>
      </c>
      <c r="C32" s="308"/>
      <c r="D32" s="113">
        <v>0.56395175699821321</v>
      </c>
      <c r="E32" s="115">
        <v>303</v>
      </c>
      <c r="F32" s="114">
        <v>300</v>
      </c>
      <c r="G32" s="114">
        <v>300</v>
      </c>
      <c r="H32" s="114">
        <v>291</v>
      </c>
      <c r="I32" s="140">
        <v>289</v>
      </c>
      <c r="J32" s="115">
        <v>14</v>
      </c>
      <c r="K32" s="116">
        <v>4.844290657439446</v>
      </c>
    </row>
    <row r="33" spans="1:11" ht="14.1" customHeight="1" x14ac:dyDescent="0.2">
      <c r="A33" s="306">
        <v>32</v>
      </c>
      <c r="B33" s="307" t="s">
        <v>252</v>
      </c>
      <c r="C33" s="308"/>
      <c r="D33" s="113">
        <v>1.2377159023228113</v>
      </c>
      <c r="E33" s="115">
        <v>665</v>
      </c>
      <c r="F33" s="114">
        <v>674</v>
      </c>
      <c r="G33" s="114">
        <v>663</v>
      </c>
      <c r="H33" s="114">
        <v>650</v>
      </c>
      <c r="I33" s="140">
        <v>649</v>
      </c>
      <c r="J33" s="115">
        <v>16</v>
      </c>
      <c r="K33" s="116">
        <v>2.4653312788906008</v>
      </c>
    </row>
    <row r="34" spans="1:11" ht="14.1" customHeight="1" x14ac:dyDescent="0.2">
      <c r="A34" s="306">
        <v>33</v>
      </c>
      <c r="B34" s="307" t="s">
        <v>253</v>
      </c>
      <c r="C34" s="308"/>
      <c r="D34" s="113">
        <v>0.86733174508636091</v>
      </c>
      <c r="E34" s="115">
        <v>466</v>
      </c>
      <c r="F34" s="114">
        <v>482</v>
      </c>
      <c r="G34" s="114">
        <v>511</v>
      </c>
      <c r="H34" s="114">
        <v>510</v>
      </c>
      <c r="I34" s="140">
        <v>495</v>
      </c>
      <c r="J34" s="115">
        <v>-29</v>
      </c>
      <c r="K34" s="116">
        <v>-5.858585858585859</v>
      </c>
    </row>
    <row r="35" spans="1:11" ht="14.1" customHeight="1" x14ac:dyDescent="0.2">
      <c r="A35" s="306">
        <v>34</v>
      </c>
      <c r="B35" s="307" t="s">
        <v>254</v>
      </c>
      <c r="C35" s="308"/>
      <c r="D35" s="113">
        <v>1.9077575938058369</v>
      </c>
      <c r="E35" s="115">
        <v>1025</v>
      </c>
      <c r="F35" s="114">
        <v>1041</v>
      </c>
      <c r="G35" s="114">
        <v>1044</v>
      </c>
      <c r="H35" s="114">
        <v>1015</v>
      </c>
      <c r="I35" s="140">
        <v>1006</v>
      </c>
      <c r="J35" s="115">
        <v>19</v>
      </c>
      <c r="K35" s="116">
        <v>1.8886679920477136</v>
      </c>
    </row>
    <row r="36" spans="1:11" ht="14.1" customHeight="1" x14ac:dyDescent="0.2">
      <c r="A36" s="306">
        <v>41</v>
      </c>
      <c r="B36" s="307" t="s">
        <v>255</v>
      </c>
      <c r="C36" s="308"/>
      <c r="D36" s="113">
        <v>0.38713519952352593</v>
      </c>
      <c r="E36" s="115">
        <v>208</v>
      </c>
      <c r="F36" s="114">
        <v>213</v>
      </c>
      <c r="G36" s="114">
        <v>216</v>
      </c>
      <c r="H36" s="114">
        <v>204</v>
      </c>
      <c r="I36" s="140">
        <v>203</v>
      </c>
      <c r="J36" s="115">
        <v>5</v>
      </c>
      <c r="K36" s="116">
        <v>2.4630541871921183</v>
      </c>
    </row>
    <row r="37" spans="1:11" ht="14.1" customHeight="1" x14ac:dyDescent="0.2">
      <c r="A37" s="306">
        <v>42</v>
      </c>
      <c r="B37" s="307" t="s">
        <v>256</v>
      </c>
      <c r="C37" s="308"/>
      <c r="D37" s="113">
        <v>0.10795116140559857</v>
      </c>
      <c r="E37" s="115">
        <v>58</v>
      </c>
      <c r="F37" s="114">
        <v>53</v>
      </c>
      <c r="G37" s="114">
        <v>52</v>
      </c>
      <c r="H37" s="114">
        <v>49</v>
      </c>
      <c r="I37" s="140">
        <v>49</v>
      </c>
      <c r="J37" s="115">
        <v>9</v>
      </c>
      <c r="K37" s="116">
        <v>18.367346938775512</v>
      </c>
    </row>
    <row r="38" spans="1:11" ht="14.1" customHeight="1" x14ac:dyDescent="0.2">
      <c r="A38" s="306">
        <v>43</v>
      </c>
      <c r="B38" s="307" t="s">
        <v>257</v>
      </c>
      <c r="C38" s="308"/>
      <c r="D38" s="113">
        <v>2.2409172126265635</v>
      </c>
      <c r="E38" s="115">
        <v>1204</v>
      </c>
      <c r="F38" s="114">
        <v>1192</v>
      </c>
      <c r="G38" s="114">
        <v>1179</v>
      </c>
      <c r="H38" s="114">
        <v>1118</v>
      </c>
      <c r="I38" s="140">
        <v>1101</v>
      </c>
      <c r="J38" s="115">
        <v>103</v>
      </c>
      <c r="K38" s="116">
        <v>9.3551316984559492</v>
      </c>
    </row>
    <row r="39" spans="1:11" ht="14.1" customHeight="1" x14ac:dyDescent="0.2">
      <c r="A39" s="306">
        <v>51</v>
      </c>
      <c r="B39" s="307" t="s">
        <v>258</v>
      </c>
      <c r="C39" s="308"/>
      <c r="D39" s="113">
        <v>6.8065068493150687</v>
      </c>
      <c r="E39" s="115">
        <v>3657</v>
      </c>
      <c r="F39" s="114">
        <v>3779</v>
      </c>
      <c r="G39" s="114">
        <v>3910</v>
      </c>
      <c r="H39" s="114">
        <v>3884</v>
      </c>
      <c r="I39" s="140">
        <v>3756</v>
      </c>
      <c r="J39" s="115">
        <v>-99</v>
      </c>
      <c r="K39" s="116">
        <v>-2.6357827476038338</v>
      </c>
    </row>
    <row r="40" spans="1:11" ht="14.1" customHeight="1" x14ac:dyDescent="0.2">
      <c r="A40" s="306" t="s">
        <v>259</v>
      </c>
      <c r="B40" s="307" t="s">
        <v>260</v>
      </c>
      <c r="C40" s="308"/>
      <c r="D40" s="113">
        <v>6.0694609886837405</v>
      </c>
      <c r="E40" s="115">
        <v>3261</v>
      </c>
      <c r="F40" s="114">
        <v>3413</v>
      </c>
      <c r="G40" s="114">
        <v>3534</v>
      </c>
      <c r="H40" s="114">
        <v>3503</v>
      </c>
      <c r="I40" s="140">
        <v>3388</v>
      </c>
      <c r="J40" s="115">
        <v>-127</v>
      </c>
      <c r="K40" s="116">
        <v>-3.7485242030696577</v>
      </c>
    </row>
    <row r="41" spans="1:11" ht="14.1" customHeight="1" x14ac:dyDescent="0.2">
      <c r="A41" s="306"/>
      <c r="B41" s="307" t="s">
        <v>261</v>
      </c>
      <c r="C41" s="308"/>
      <c r="D41" s="113">
        <v>5.5929868969624774</v>
      </c>
      <c r="E41" s="115">
        <v>3005</v>
      </c>
      <c r="F41" s="114">
        <v>3150</v>
      </c>
      <c r="G41" s="114">
        <v>3276</v>
      </c>
      <c r="H41" s="114">
        <v>3242</v>
      </c>
      <c r="I41" s="140">
        <v>3125</v>
      </c>
      <c r="J41" s="115">
        <v>-120</v>
      </c>
      <c r="K41" s="116">
        <v>-3.84</v>
      </c>
    </row>
    <row r="42" spans="1:11" ht="14.1" customHeight="1" x14ac:dyDescent="0.2">
      <c r="A42" s="306">
        <v>52</v>
      </c>
      <c r="B42" s="307" t="s">
        <v>262</v>
      </c>
      <c r="C42" s="308"/>
      <c r="D42" s="113">
        <v>2.5387135199523527</v>
      </c>
      <c r="E42" s="115">
        <v>1364</v>
      </c>
      <c r="F42" s="114">
        <v>1386</v>
      </c>
      <c r="G42" s="114">
        <v>1387</v>
      </c>
      <c r="H42" s="114">
        <v>1330</v>
      </c>
      <c r="I42" s="140">
        <v>1345</v>
      </c>
      <c r="J42" s="115">
        <v>19</v>
      </c>
      <c r="K42" s="116">
        <v>1.4126394052044611</v>
      </c>
    </row>
    <row r="43" spans="1:11" ht="14.1" customHeight="1" x14ac:dyDescent="0.2">
      <c r="A43" s="306" t="s">
        <v>263</v>
      </c>
      <c r="B43" s="307" t="s">
        <v>264</v>
      </c>
      <c r="C43" s="308"/>
      <c r="D43" s="113">
        <v>2.265113162596784</v>
      </c>
      <c r="E43" s="115">
        <v>1217</v>
      </c>
      <c r="F43" s="114">
        <v>1210</v>
      </c>
      <c r="G43" s="114">
        <v>1200</v>
      </c>
      <c r="H43" s="114">
        <v>1152</v>
      </c>
      <c r="I43" s="140">
        <v>1163</v>
      </c>
      <c r="J43" s="115">
        <v>54</v>
      </c>
      <c r="K43" s="116">
        <v>4.6431642304385212</v>
      </c>
    </row>
    <row r="44" spans="1:11" ht="14.1" customHeight="1" x14ac:dyDescent="0.2">
      <c r="A44" s="306">
        <v>53</v>
      </c>
      <c r="B44" s="307" t="s">
        <v>265</v>
      </c>
      <c r="C44" s="308"/>
      <c r="D44" s="113">
        <v>0.53975580702799286</v>
      </c>
      <c r="E44" s="115">
        <v>290</v>
      </c>
      <c r="F44" s="114">
        <v>294</v>
      </c>
      <c r="G44" s="114">
        <v>282</v>
      </c>
      <c r="H44" s="114">
        <v>300</v>
      </c>
      <c r="I44" s="140">
        <v>312</v>
      </c>
      <c r="J44" s="115">
        <v>-22</v>
      </c>
      <c r="K44" s="116">
        <v>-7.0512820512820511</v>
      </c>
    </row>
    <row r="45" spans="1:11" ht="14.1" customHeight="1" x14ac:dyDescent="0.2">
      <c r="A45" s="306" t="s">
        <v>266</v>
      </c>
      <c r="B45" s="307" t="s">
        <v>267</v>
      </c>
      <c r="C45" s="308"/>
      <c r="D45" s="113">
        <v>0.439249553305539</v>
      </c>
      <c r="E45" s="115">
        <v>236</v>
      </c>
      <c r="F45" s="114">
        <v>238</v>
      </c>
      <c r="G45" s="114">
        <v>231</v>
      </c>
      <c r="H45" s="114">
        <v>254</v>
      </c>
      <c r="I45" s="140">
        <v>265</v>
      </c>
      <c r="J45" s="115">
        <v>-29</v>
      </c>
      <c r="K45" s="116">
        <v>-10.943396226415095</v>
      </c>
    </row>
    <row r="46" spans="1:11" ht="14.1" customHeight="1" x14ac:dyDescent="0.2">
      <c r="A46" s="306">
        <v>54</v>
      </c>
      <c r="B46" s="307" t="s">
        <v>268</v>
      </c>
      <c r="C46" s="308"/>
      <c r="D46" s="113">
        <v>2.2074151280524124</v>
      </c>
      <c r="E46" s="115">
        <v>1186</v>
      </c>
      <c r="F46" s="114">
        <v>1207</v>
      </c>
      <c r="G46" s="114">
        <v>1226</v>
      </c>
      <c r="H46" s="114">
        <v>1197</v>
      </c>
      <c r="I46" s="140">
        <v>1190</v>
      </c>
      <c r="J46" s="115">
        <v>-4</v>
      </c>
      <c r="K46" s="116">
        <v>-0.33613445378151263</v>
      </c>
    </row>
    <row r="47" spans="1:11" ht="14.1" customHeight="1" x14ac:dyDescent="0.2">
      <c r="A47" s="306">
        <v>61</v>
      </c>
      <c r="B47" s="307" t="s">
        <v>269</v>
      </c>
      <c r="C47" s="308"/>
      <c r="D47" s="113">
        <v>3.175253126861227</v>
      </c>
      <c r="E47" s="115">
        <v>1706</v>
      </c>
      <c r="F47" s="114">
        <v>1732</v>
      </c>
      <c r="G47" s="114">
        <v>1721</v>
      </c>
      <c r="H47" s="114">
        <v>1698</v>
      </c>
      <c r="I47" s="140">
        <v>1686</v>
      </c>
      <c r="J47" s="115">
        <v>20</v>
      </c>
      <c r="K47" s="116">
        <v>1.1862396204033214</v>
      </c>
    </row>
    <row r="48" spans="1:11" ht="14.1" customHeight="1" x14ac:dyDescent="0.2">
      <c r="A48" s="306">
        <v>62</v>
      </c>
      <c r="B48" s="307" t="s">
        <v>270</v>
      </c>
      <c r="C48" s="308"/>
      <c r="D48" s="113">
        <v>5.9987343656938652</v>
      </c>
      <c r="E48" s="115">
        <v>3223</v>
      </c>
      <c r="F48" s="114">
        <v>3236</v>
      </c>
      <c r="G48" s="114">
        <v>3225</v>
      </c>
      <c r="H48" s="114">
        <v>3133</v>
      </c>
      <c r="I48" s="140">
        <v>3170</v>
      </c>
      <c r="J48" s="115">
        <v>53</v>
      </c>
      <c r="K48" s="116">
        <v>1.6719242902208202</v>
      </c>
    </row>
    <row r="49" spans="1:11" ht="14.1" customHeight="1" x14ac:dyDescent="0.2">
      <c r="A49" s="306">
        <v>63</v>
      </c>
      <c r="B49" s="307" t="s">
        <v>271</v>
      </c>
      <c r="C49" s="308"/>
      <c r="D49" s="113">
        <v>1.5317897558070279</v>
      </c>
      <c r="E49" s="115">
        <v>823</v>
      </c>
      <c r="F49" s="114">
        <v>843</v>
      </c>
      <c r="G49" s="114">
        <v>857</v>
      </c>
      <c r="H49" s="114">
        <v>853</v>
      </c>
      <c r="I49" s="140">
        <v>858</v>
      </c>
      <c r="J49" s="115">
        <v>-35</v>
      </c>
      <c r="K49" s="116">
        <v>-4.0792540792540795</v>
      </c>
    </row>
    <row r="50" spans="1:11" ht="14.1" customHeight="1" x14ac:dyDescent="0.2">
      <c r="A50" s="306" t="s">
        <v>272</v>
      </c>
      <c r="B50" s="307" t="s">
        <v>273</v>
      </c>
      <c r="C50" s="308"/>
      <c r="D50" s="113">
        <v>0.11167361524717094</v>
      </c>
      <c r="E50" s="115">
        <v>60</v>
      </c>
      <c r="F50" s="114">
        <v>59</v>
      </c>
      <c r="G50" s="114">
        <v>61</v>
      </c>
      <c r="H50" s="114">
        <v>62</v>
      </c>
      <c r="I50" s="140">
        <v>66</v>
      </c>
      <c r="J50" s="115">
        <v>-6</v>
      </c>
      <c r="K50" s="116">
        <v>-9.0909090909090917</v>
      </c>
    </row>
    <row r="51" spans="1:11" ht="14.1" customHeight="1" x14ac:dyDescent="0.2">
      <c r="A51" s="306" t="s">
        <v>274</v>
      </c>
      <c r="B51" s="307" t="s">
        <v>275</v>
      </c>
      <c r="C51" s="308"/>
      <c r="D51" s="113">
        <v>1.1800178677784396</v>
      </c>
      <c r="E51" s="115">
        <v>634</v>
      </c>
      <c r="F51" s="114">
        <v>657</v>
      </c>
      <c r="G51" s="114">
        <v>667</v>
      </c>
      <c r="H51" s="114">
        <v>677</v>
      </c>
      <c r="I51" s="140">
        <v>673</v>
      </c>
      <c r="J51" s="115">
        <v>-39</v>
      </c>
      <c r="K51" s="116">
        <v>-5.7949479940564634</v>
      </c>
    </row>
    <row r="52" spans="1:11" ht="14.1" customHeight="1" x14ac:dyDescent="0.2">
      <c r="A52" s="306">
        <v>71</v>
      </c>
      <c r="B52" s="307" t="s">
        <v>276</v>
      </c>
      <c r="C52" s="308"/>
      <c r="D52" s="113">
        <v>10.962626563430613</v>
      </c>
      <c r="E52" s="115">
        <v>5890</v>
      </c>
      <c r="F52" s="114">
        <v>5926</v>
      </c>
      <c r="G52" s="114">
        <v>5974</v>
      </c>
      <c r="H52" s="114">
        <v>5851</v>
      </c>
      <c r="I52" s="140">
        <v>5867</v>
      </c>
      <c r="J52" s="115">
        <v>23</v>
      </c>
      <c r="K52" s="116">
        <v>0.3920231805011079</v>
      </c>
    </row>
    <row r="53" spans="1:11" ht="14.1" customHeight="1" x14ac:dyDescent="0.2">
      <c r="A53" s="306" t="s">
        <v>277</v>
      </c>
      <c r="B53" s="307" t="s">
        <v>278</v>
      </c>
      <c r="C53" s="308"/>
      <c r="D53" s="113">
        <v>4.5413936867182843</v>
      </c>
      <c r="E53" s="115">
        <v>2440</v>
      </c>
      <c r="F53" s="114">
        <v>2440</v>
      </c>
      <c r="G53" s="114">
        <v>2439</v>
      </c>
      <c r="H53" s="114">
        <v>2385</v>
      </c>
      <c r="I53" s="140">
        <v>2417</v>
      </c>
      <c r="J53" s="115">
        <v>23</v>
      </c>
      <c r="K53" s="116">
        <v>0.95159288374017381</v>
      </c>
    </row>
    <row r="54" spans="1:11" ht="14.1" customHeight="1" x14ac:dyDescent="0.2">
      <c r="A54" s="306" t="s">
        <v>279</v>
      </c>
      <c r="B54" s="307" t="s">
        <v>280</v>
      </c>
      <c r="C54" s="308"/>
      <c r="D54" s="113">
        <v>5.1425699821322217</v>
      </c>
      <c r="E54" s="115">
        <v>2763</v>
      </c>
      <c r="F54" s="114">
        <v>2798</v>
      </c>
      <c r="G54" s="114">
        <v>2842</v>
      </c>
      <c r="H54" s="114">
        <v>2784</v>
      </c>
      <c r="I54" s="140">
        <v>2756</v>
      </c>
      <c r="J54" s="115">
        <v>7</v>
      </c>
      <c r="K54" s="116">
        <v>0.2539912917271408</v>
      </c>
    </row>
    <row r="55" spans="1:11" ht="14.1" customHeight="1" x14ac:dyDescent="0.2">
      <c r="A55" s="306">
        <v>72</v>
      </c>
      <c r="B55" s="307" t="s">
        <v>281</v>
      </c>
      <c r="C55" s="308"/>
      <c r="D55" s="113">
        <v>3.3353186420488385</v>
      </c>
      <c r="E55" s="115">
        <v>1792</v>
      </c>
      <c r="F55" s="114">
        <v>1820</v>
      </c>
      <c r="G55" s="114">
        <v>1827</v>
      </c>
      <c r="H55" s="114">
        <v>1802</v>
      </c>
      <c r="I55" s="140">
        <v>1816</v>
      </c>
      <c r="J55" s="115">
        <v>-24</v>
      </c>
      <c r="K55" s="116">
        <v>-1.3215859030837005</v>
      </c>
    </row>
    <row r="56" spans="1:11" ht="14.1" customHeight="1" x14ac:dyDescent="0.2">
      <c r="A56" s="306" t="s">
        <v>282</v>
      </c>
      <c r="B56" s="307" t="s">
        <v>283</v>
      </c>
      <c r="C56" s="308"/>
      <c r="D56" s="113">
        <v>1.4647855866587254</v>
      </c>
      <c r="E56" s="115">
        <v>787</v>
      </c>
      <c r="F56" s="114">
        <v>793</v>
      </c>
      <c r="G56" s="114">
        <v>795</v>
      </c>
      <c r="H56" s="114">
        <v>785</v>
      </c>
      <c r="I56" s="140">
        <v>789</v>
      </c>
      <c r="J56" s="115">
        <v>-2</v>
      </c>
      <c r="K56" s="116">
        <v>-0.25348542458808621</v>
      </c>
    </row>
    <row r="57" spans="1:11" ht="14.1" customHeight="1" x14ac:dyDescent="0.2">
      <c r="A57" s="306" t="s">
        <v>284</v>
      </c>
      <c r="B57" s="307" t="s">
        <v>285</v>
      </c>
      <c r="C57" s="308"/>
      <c r="D57" s="113">
        <v>1.2563281715306731</v>
      </c>
      <c r="E57" s="115">
        <v>675</v>
      </c>
      <c r="F57" s="114">
        <v>691</v>
      </c>
      <c r="G57" s="114">
        <v>694</v>
      </c>
      <c r="H57" s="114">
        <v>686</v>
      </c>
      <c r="I57" s="140">
        <v>694</v>
      </c>
      <c r="J57" s="115">
        <v>-19</v>
      </c>
      <c r="K57" s="116">
        <v>-2.7377521613832854</v>
      </c>
    </row>
    <row r="58" spans="1:11" ht="14.1" customHeight="1" x14ac:dyDescent="0.2">
      <c r="A58" s="306">
        <v>73</v>
      </c>
      <c r="B58" s="307" t="s">
        <v>286</v>
      </c>
      <c r="C58" s="308"/>
      <c r="D58" s="113">
        <v>2.5275461584276355</v>
      </c>
      <c r="E58" s="115">
        <v>1358</v>
      </c>
      <c r="F58" s="114">
        <v>1342</v>
      </c>
      <c r="G58" s="114">
        <v>1342</v>
      </c>
      <c r="H58" s="114">
        <v>1313</v>
      </c>
      <c r="I58" s="140">
        <v>1309</v>
      </c>
      <c r="J58" s="115">
        <v>49</v>
      </c>
      <c r="K58" s="116">
        <v>3.7433155080213902</v>
      </c>
    </row>
    <row r="59" spans="1:11" ht="14.1" customHeight="1" x14ac:dyDescent="0.2">
      <c r="A59" s="306" t="s">
        <v>287</v>
      </c>
      <c r="B59" s="307" t="s">
        <v>288</v>
      </c>
      <c r="C59" s="308"/>
      <c r="D59" s="113">
        <v>2.0901578320428826</v>
      </c>
      <c r="E59" s="115">
        <v>1123</v>
      </c>
      <c r="F59" s="114">
        <v>1106</v>
      </c>
      <c r="G59" s="114">
        <v>1102</v>
      </c>
      <c r="H59" s="114">
        <v>1081</v>
      </c>
      <c r="I59" s="140">
        <v>1078</v>
      </c>
      <c r="J59" s="115">
        <v>45</v>
      </c>
      <c r="K59" s="116">
        <v>4.1743970315398888</v>
      </c>
    </row>
    <row r="60" spans="1:11" ht="14.1" customHeight="1" x14ac:dyDescent="0.2">
      <c r="A60" s="306">
        <v>81</v>
      </c>
      <c r="B60" s="307" t="s">
        <v>289</v>
      </c>
      <c r="C60" s="308"/>
      <c r="D60" s="113">
        <v>8.9785586658725425</v>
      </c>
      <c r="E60" s="115">
        <v>4824</v>
      </c>
      <c r="F60" s="114">
        <v>4756</v>
      </c>
      <c r="G60" s="114">
        <v>4708</v>
      </c>
      <c r="H60" s="114">
        <v>4575</v>
      </c>
      <c r="I60" s="140">
        <v>4617</v>
      </c>
      <c r="J60" s="115">
        <v>207</v>
      </c>
      <c r="K60" s="116">
        <v>4.4834307992202733</v>
      </c>
    </row>
    <row r="61" spans="1:11" ht="14.1" customHeight="1" x14ac:dyDescent="0.2">
      <c r="A61" s="306" t="s">
        <v>290</v>
      </c>
      <c r="B61" s="307" t="s">
        <v>291</v>
      </c>
      <c r="C61" s="308"/>
      <c r="D61" s="113">
        <v>2.2539458010720668</v>
      </c>
      <c r="E61" s="115">
        <v>1211</v>
      </c>
      <c r="F61" s="114">
        <v>1202</v>
      </c>
      <c r="G61" s="114">
        <v>1202</v>
      </c>
      <c r="H61" s="114">
        <v>1152</v>
      </c>
      <c r="I61" s="140">
        <v>1174</v>
      </c>
      <c r="J61" s="115">
        <v>37</v>
      </c>
      <c r="K61" s="116">
        <v>3.151618398637138</v>
      </c>
    </row>
    <row r="62" spans="1:11" ht="14.1" customHeight="1" x14ac:dyDescent="0.2">
      <c r="A62" s="306" t="s">
        <v>292</v>
      </c>
      <c r="B62" s="307" t="s">
        <v>293</v>
      </c>
      <c r="C62" s="308"/>
      <c r="D62" s="113">
        <v>4.1356462179868974</v>
      </c>
      <c r="E62" s="115">
        <v>2222</v>
      </c>
      <c r="F62" s="114">
        <v>2189</v>
      </c>
      <c r="G62" s="114">
        <v>2152</v>
      </c>
      <c r="H62" s="114">
        <v>2094</v>
      </c>
      <c r="I62" s="140">
        <v>2089</v>
      </c>
      <c r="J62" s="115">
        <v>133</v>
      </c>
      <c r="K62" s="116">
        <v>6.3666826232647198</v>
      </c>
    </row>
    <row r="63" spans="1:11" ht="14.1" customHeight="1" x14ac:dyDescent="0.2">
      <c r="A63" s="306"/>
      <c r="B63" s="307" t="s">
        <v>294</v>
      </c>
      <c r="C63" s="308"/>
      <c r="D63" s="113">
        <v>3.7094252531268612</v>
      </c>
      <c r="E63" s="115">
        <v>1993</v>
      </c>
      <c r="F63" s="114">
        <v>1959</v>
      </c>
      <c r="G63" s="114">
        <v>1924</v>
      </c>
      <c r="H63" s="114">
        <v>1852</v>
      </c>
      <c r="I63" s="140">
        <v>1854</v>
      </c>
      <c r="J63" s="115">
        <v>139</v>
      </c>
      <c r="K63" s="116">
        <v>7.4973031283710894</v>
      </c>
    </row>
    <row r="64" spans="1:11" ht="14.1" customHeight="1" x14ac:dyDescent="0.2">
      <c r="A64" s="306" t="s">
        <v>295</v>
      </c>
      <c r="B64" s="307" t="s">
        <v>296</v>
      </c>
      <c r="C64" s="308"/>
      <c r="D64" s="113">
        <v>0.96039309112567006</v>
      </c>
      <c r="E64" s="115">
        <v>516</v>
      </c>
      <c r="F64" s="114">
        <v>493</v>
      </c>
      <c r="G64" s="114">
        <v>497</v>
      </c>
      <c r="H64" s="114">
        <v>489</v>
      </c>
      <c r="I64" s="140">
        <v>505</v>
      </c>
      <c r="J64" s="115">
        <v>11</v>
      </c>
      <c r="K64" s="116">
        <v>2.1782178217821784</v>
      </c>
    </row>
    <row r="65" spans="1:11" ht="14.1" customHeight="1" x14ac:dyDescent="0.2">
      <c r="A65" s="306" t="s">
        <v>297</v>
      </c>
      <c r="B65" s="307" t="s">
        <v>298</v>
      </c>
      <c r="C65" s="308"/>
      <c r="D65" s="113">
        <v>0.90083382966051218</v>
      </c>
      <c r="E65" s="115">
        <v>484</v>
      </c>
      <c r="F65" s="114">
        <v>482</v>
      </c>
      <c r="G65" s="114">
        <v>464</v>
      </c>
      <c r="H65" s="114">
        <v>451</v>
      </c>
      <c r="I65" s="140">
        <v>461</v>
      </c>
      <c r="J65" s="115">
        <v>23</v>
      </c>
      <c r="K65" s="116">
        <v>4.9891540130151846</v>
      </c>
    </row>
    <row r="66" spans="1:11" ht="14.1" customHeight="1" x14ac:dyDescent="0.2">
      <c r="A66" s="306">
        <v>82</v>
      </c>
      <c r="B66" s="307" t="s">
        <v>299</v>
      </c>
      <c r="C66" s="308"/>
      <c r="D66" s="113">
        <v>3.6926742108397854</v>
      </c>
      <c r="E66" s="115">
        <v>1984</v>
      </c>
      <c r="F66" s="114">
        <v>2018</v>
      </c>
      <c r="G66" s="114">
        <v>1979</v>
      </c>
      <c r="H66" s="114">
        <v>1901</v>
      </c>
      <c r="I66" s="140">
        <v>1894</v>
      </c>
      <c r="J66" s="115">
        <v>90</v>
      </c>
      <c r="K66" s="116">
        <v>4.7518479408658925</v>
      </c>
    </row>
    <row r="67" spans="1:11" ht="14.1" customHeight="1" x14ac:dyDescent="0.2">
      <c r="A67" s="306" t="s">
        <v>300</v>
      </c>
      <c r="B67" s="307" t="s">
        <v>301</v>
      </c>
      <c r="C67" s="308"/>
      <c r="D67" s="113">
        <v>2.6857504466944611</v>
      </c>
      <c r="E67" s="115">
        <v>1443</v>
      </c>
      <c r="F67" s="114">
        <v>1472</v>
      </c>
      <c r="G67" s="114">
        <v>1429</v>
      </c>
      <c r="H67" s="114">
        <v>1394</v>
      </c>
      <c r="I67" s="140">
        <v>1380</v>
      </c>
      <c r="J67" s="115">
        <v>63</v>
      </c>
      <c r="K67" s="116">
        <v>4.5652173913043477</v>
      </c>
    </row>
    <row r="68" spans="1:11" ht="14.1" customHeight="1" x14ac:dyDescent="0.2">
      <c r="A68" s="306" t="s">
        <v>302</v>
      </c>
      <c r="B68" s="307" t="s">
        <v>303</v>
      </c>
      <c r="C68" s="308"/>
      <c r="D68" s="113">
        <v>0.45972304943418701</v>
      </c>
      <c r="E68" s="115">
        <v>247</v>
      </c>
      <c r="F68" s="114">
        <v>260</v>
      </c>
      <c r="G68" s="114">
        <v>258</v>
      </c>
      <c r="H68" s="114">
        <v>241</v>
      </c>
      <c r="I68" s="140">
        <v>249</v>
      </c>
      <c r="J68" s="115">
        <v>-2</v>
      </c>
      <c r="K68" s="116">
        <v>-0.80321285140562249</v>
      </c>
    </row>
    <row r="69" spans="1:11" ht="14.1" customHeight="1" x14ac:dyDescent="0.2">
      <c r="A69" s="306">
        <v>83</v>
      </c>
      <c r="B69" s="307" t="s">
        <v>304</v>
      </c>
      <c r="C69" s="308"/>
      <c r="D69" s="113">
        <v>6.6929720071471115</v>
      </c>
      <c r="E69" s="115">
        <v>3596</v>
      </c>
      <c r="F69" s="114">
        <v>3615</v>
      </c>
      <c r="G69" s="114">
        <v>3565</v>
      </c>
      <c r="H69" s="114">
        <v>3483</v>
      </c>
      <c r="I69" s="140">
        <v>3481</v>
      </c>
      <c r="J69" s="115">
        <v>115</v>
      </c>
      <c r="K69" s="116">
        <v>3.3036483769031886</v>
      </c>
    </row>
    <row r="70" spans="1:11" ht="14.1" customHeight="1" x14ac:dyDescent="0.2">
      <c r="A70" s="306" t="s">
        <v>305</v>
      </c>
      <c r="B70" s="307" t="s">
        <v>306</v>
      </c>
      <c r="C70" s="308"/>
      <c r="D70" s="113">
        <v>5.6953543776057174</v>
      </c>
      <c r="E70" s="115">
        <v>3060</v>
      </c>
      <c r="F70" s="114">
        <v>3079</v>
      </c>
      <c r="G70" s="114">
        <v>3039</v>
      </c>
      <c r="H70" s="114">
        <v>2953</v>
      </c>
      <c r="I70" s="140">
        <v>2941</v>
      </c>
      <c r="J70" s="115">
        <v>119</v>
      </c>
      <c r="K70" s="116">
        <v>4.0462427745664744</v>
      </c>
    </row>
    <row r="71" spans="1:11" ht="14.1" customHeight="1" x14ac:dyDescent="0.2">
      <c r="A71" s="306"/>
      <c r="B71" s="307" t="s">
        <v>307</v>
      </c>
      <c r="C71" s="308"/>
      <c r="D71" s="113">
        <v>3.1566408576533651</v>
      </c>
      <c r="E71" s="115">
        <v>1696</v>
      </c>
      <c r="F71" s="114">
        <v>1713</v>
      </c>
      <c r="G71" s="114">
        <v>1703</v>
      </c>
      <c r="H71" s="114">
        <v>1650</v>
      </c>
      <c r="I71" s="140">
        <v>1654</v>
      </c>
      <c r="J71" s="115">
        <v>42</v>
      </c>
      <c r="K71" s="116">
        <v>2.5392986698911728</v>
      </c>
    </row>
    <row r="72" spans="1:11" ht="14.1" customHeight="1" x14ac:dyDescent="0.2">
      <c r="A72" s="306">
        <v>84</v>
      </c>
      <c r="B72" s="307" t="s">
        <v>308</v>
      </c>
      <c r="C72" s="308"/>
      <c r="D72" s="113">
        <v>1.4461733174508635</v>
      </c>
      <c r="E72" s="115">
        <v>777</v>
      </c>
      <c r="F72" s="114">
        <v>764</v>
      </c>
      <c r="G72" s="114">
        <v>768</v>
      </c>
      <c r="H72" s="114">
        <v>775</v>
      </c>
      <c r="I72" s="140">
        <v>770</v>
      </c>
      <c r="J72" s="115">
        <v>7</v>
      </c>
      <c r="K72" s="116">
        <v>0.90909090909090906</v>
      </c>
    </row>
    <row r="73" spans="1:11" ht="14.1" customHeight="1" x14ac:dyDescent="0.2">
      <c r="A73" s="306" t="s">
        <v>309</v>
      </c>
      <c r="B73" s="307" t="s">
        <v>310</v>
      </c>
      <c r="C73" s="308"/>
      <c r="D73" s="113">
        <v>0.71098868374032165</v>
      </c>
      <c r="E73" s="115">
        <v>382</v>
      </c>
      <c r="F73" s="114">
        <v>388</v>
      </c>
      <c r="G73" s="114">
        <v>386</v>
      </c>
      <c r="H73" s="114">
        <v>390</v>
      </c>
      <c r="I73" s="140">
        <v>388</v>
      </c>
      <c r="J73" s="115">
        <v>-6</v>
      </c>
      <c r="K73" s="116">
        <v>-1.5463917525773196</v>
      </c>
    </row>
    <row r="74" spans="1:11" ht="14.1" customHeight="1" x14ac:dyDescent="0.2">
      <c r="A74" s="306" t="s">
        <v>311</v>
      </c>
      <c r="B74" s="307" t="s">
        <v>312</v>
      </c>
      <c r="C74" s="308"/>
      <c r="D74" s="113">
        <v>0.2531268612269208</v>
      </c>
      <c r="E74" s="115">
        <v>136</v>
      </c>
      <c r="F74" s="114">
        <v>132</v>
      </c>
      <c r="G74" s="114">
        <v>136</v>
      </c>
      <c r="H74" s="114">
        <v>137</v>
      </c>
      <c r="I74" s="140">
        <v>133</v>
      </c>
      <c r="J74" s="115">
        <v>3</v>
      </c>
      <c r="K74" s="116">
        <v>2.255639097744361</v>
      </c>
    </row>
    <row r="75" spans="1:11" ht="14.1" customHeight="1" x14ac:dyDescent="0.2">
      <c r="A75" s="306" t="s">
        <v>313</v>
      </c>
      <c r="B75" s="307" t="s">
        <v>314</v>
      </c>
      <c r="C75" s="308"/>
      <c r="D75" s="113">
        <v>2.2334723049434187E-2</v>
      </c>
      <c r="E75" s="115">
        <v>12</v>
      </c>
      <c r="F75" s="114">
        <v>15</v>
      </c>
      <c r="G75" s="114">
        <v>14</v>
      </c>
      <c r="H75" s="114">
        <v>16</v>
      </c>
      <c r="I75" s="140">
        <v>12</v>
      </c>
      <c r="J75" s="115">
        <v>0</v>
      </c>
      <c r="K75" s="116">
        <v>0</v>
      </c>
    </row>
    <row r="76" spans="1:11" ht="14.1" customHeight="1" x14ac:dyDescent="0.2">
      <c r="A76" s="306">
        <v>91</v>
      </c>
      <c r="B76" s="307" t="s">
        <v>315</v>
      </c>
      <c r="C76" s="308"/>
      <c r="D76" s="113">
        <v>0.14703692674210839</v>
      </c>
      <c r="E76" s="115">
        <v>79</v>
      </c>
      <c r="F76" s="114">
        <v>81</v>
      </c>
      <c r="G76" s="114">
        <v>83</v>
      </c>
      <c r="H76" s="114">
        <v>85</v>
      </c>
      <c r="I76" s="140">
        <v>87</v>
      </c>
      <c r="J76" s="115">
        <v>-8</v>
      </c>
      <c r="K76" s="116">
        <v>-9.1954022988505741</v>
      </c>
    </row>
    <row r="77" spans="1:11" ht="14.1" customHeight="1" x14ac:dyDescent="0.2">
      <c r="A77" s="306">
        <v>92</v>
      </c>
      <c r="B77" s="307" t="s">
        <v>316</v>
      </c>
      <c r="C77" s="308"/>
      <c r="D77" s="113">
        <v>2.4028439547349612</v>
      </c>
      <c r="E77" s="115">
        <v>1291</v>
      </c>
      <c r="F77" s="114">
        <v>1202</v>
      </c>
      <c r="G77" s="114">
        <v>1180</v>
      </c>
      <c r="H77" s="114">
        <v>1155</v>
      </c>
      <c r="I77" s="140">
        <v>1157</v>
      </c>
      <c r="J77" s="115">
        <v>134</v>
      </c>
      <c r="K77" s="116">
        <v>11.581676750216076</v>
      </c>
    </row>
    <row r="78" spans="1:11" ht="14.1" customHeight="1" x14ac:dyDescent="0.2">
      <c r="A78" s="306">
        <v>93</v>
      </c>
      <c r="B78" s="307" t="s">
        <v>317</v>
      </c>
      <c r="C78" s="308"/>
      <c r="D78" s="113">
        <v>0.30896366885050625</v>
      </c>
      <c r="E78" s="115">
        <v>166</v>
      </c>
      <c r="F78" s="114">
        <v>166</v>
      </c>
      <c r="G78" s="114">
        <v>169</v>
      </c>
      <c r="H78" s="114">
        <v>167</v>
      </c>
      <c r="I78" s="140">
        <v>161</v>
      </c>
      <c r="J78" s="115">
        <v>5</v>
      </c>
      <c r="K78" s="116">
        <v>3.1055900621118013</v>
      </c>
    </row>
    <row r="79" spans="1:11" ht="14.1" customHeight="1" x14ac:dyDescent="0.2">
      <c r="A79" s="306">
        <v>94</v>
      </c>
      <c r="B79" s="307" t="s">
        <v>318</v>
      </c>
      <c r="C79" s="308"/>
      <c r="D79" s="113">
        <v>0.34432698034544373</v>
      </c>
      <c r="E79" s="115">
        <v>185</v>
      </c>
      <c r="F79" s="114">
        <v>182</v>
      </c>
      <c r="G79" s="114">
        <v>192</v>
      </c>
      <c r="H79" s="114">
        <v>192</v>
      </c>
      <c r="I79" s="140">
        <v>219</v>
      </c>
      <c r="J79" s="115">
        <v>-34</v>
      </c>
      <c r="K79" s="116">
        <v>-15.525114155251142</v>
      </c>
    </row>
    <row r="80" spans="1:11" ht="14.1" customHeight="1" x14ac:dyDescent="0.2">
      <c r="A80" s="306" t="s">
        <v>319</v>
      </c>
      <c r="B80" s="307" t="s">
        <v>320</v>
      </c>
      <c r="C80" s="308"/>
      <c r="D80" s="113">
        <v>1.1167361524717093E-2</v>
      </c>
      <c r="E80" s="115">
        <v>6</v>
      </c>
      <c r="F80" s="114">
        <v>4</v>
      </c>
      <c r="G80" s="114">
        <v>4</v>
      </c>
      <c r="H80" s="114">
        <v>3</v>
      </c>
      <c r="I80" s="140">
        <v>3</v>
      </c>
      <c r="J80" s="115">
        <v>3</v>
      </c>
      <c r="K80" s="116">
        <v>100</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13464</v>
      </c>
      <c r="E12" s="114">
        <v>13919</v>
      </c>
      <c r="F12" s="114">
        <v>13847</v>
      </c>
      <c r="G12" s="114">
        <v>13877</v>
      </c>
      <c r="H12" s="140">
        <v>13826</v>
      </c>
      <c r="I12" s="115">
        <v>-362</v>
      </c>
      <c r="J12" s="116">
        <v>-2.6182554607261679</v>
      </c>
      <c r="K12"/>
      <c r="L12"/>
      <c r="M12"/>
      <c r="N12"/>
      <c r="O12"/>
      <c r="P12"/>
    </row>
    <row r="13" spans="1:16" s="110" customFormat="1" ht="14.45" customHeight="1" x14ac:dyDescent="0.2">
      <c r="A13" s="120" t="s">
        <v>105</v>
      </c>
      <c r="B13" s="119" t="s">
        <v>106</v>
      </c>
      <c r="C13" s="113">
        <v>42.127153891859777</v>
      </c>
      <c r="D13" s="115">
        <v>5672</v>
      </c>
      <c r="E13" s="114">
        <v>5804</v>
      </c>
      <c r="F13" s="114">
        <v>5768</v>
      </c>
      <c r="G13" s="114">
        <v>5790</v>
      </c>
      <c r="H13" s="140">
        <v>5778</v>
      </c>
      <c r="I13" s="115">
        <v>-106</v>
      </c>
      <c r="J13" s="116">
        <v>-1.8345448251990308</v>
      </c>
      <c r="K13"/>
      <c r="L13"/>
      <c r="M13"/>
      <c r="N13"/>
      <c r="O13"/>
      <c r="P13"/>
    </row>
    <row r="14" spans="1:16" s="110" customFormat="1" ht="14.45" customHeight="1" x14ac:dyDescent="0.2">
      <c r="A14" s="120"/>
      <c r="B14" s="119" t="s">
        <v>107</v>
      </c>
      <c r="C14" s="113">
        <v>57.872846108140223</v>
      </c>
      <c r="D14" s="115">
        <v>7792</v>
      </c>
      <c r="E14" s="114">
        <v>8115</v>
      </c>
      <c r="F14" s="114">
        <v>8079</v>
      </c>
      <c r="G14" s="114">
        <v>8087</v>
      </c>
      <c r="H14" s="140">
        <v>8048</v>
      </c>
      <c r="I14" s="115">
        <v>-256</v>
      </c>
      <c r="J14" s="116">
        <v>-3.1809145129224654</v>
      </c>
      <c r="K14"/>
      <c r="L14"/>
      <c r="M14"/>
      <c r="N14"/>
      <c r="O14"/>
      <c r="P14"/>
    </row>
    <row r="15" spans="1:16" s="110" customFormat="1" ht="14.45" customHeight="1" x14ac:dyDescent="0.2">
      <c r="A15" s="118" t="s">
        <v>105</v>
      </c>
      <c r="B15" s="121" t="s">
        <v>108</v>
      </c>
      <c r="C15" s="113">
        <v>16.703802733214498</v>
      </c>
      <c r="D15" s="115">
        <v>2249</v>
      </c>
      <c r="E15" s="114">
        <v>2350</v>
      </c>
      <c r="F15" s="114">
        <v>2308</v>
      </c>
      <c r="G15" s="114">
        <v>2354</v>
      </c>
      <c r="H15" s="140">
        <v>2245</v>
      </c>
      <c r="I15" s="115">
        <v>4</v>
      </c>
      <c r="J15" s="116">
        <v>0.17817371937639198</v>
      </c>
      <c r="K15"/>
      <c r="L15"/>
      <c r="M15"/>
      <c r="N15"/>
      <c r="O15"/>
      <c r="P15"/>
    </row>
    <row r="16" spans="1:16" s="110" customFormat="1" ht="14.45" customHeight="1" x14ac:dyDescent="0.2">
      <c r="A16" s="118"/>
      <c r="B16" s="121" t="s">
        <v>109</v>
      </c>
      <c r="C16" s="113">
        <v>50.594177064765297</v>
      </c>
      <c r="D16" s="115">
        <v>6812</v>
      </c>
      <c r="E16" s="114">
        <v>7088</v>
      </c>
      <c r="F16" s="114">
        <v>7049</v>
      </c>
      <c r="G16" s="114">
        <v>7042</v>
      </c>
      <c r="H16" s="140">
        <v>7148</v>
      </c>
      <c r="I16" s="115">
        <v>-336</v>
      </c>
      <c r="J16" s="116">
        <v>-4.7006155567991046</v>
      </c>
      <c r="K16"/>
      <c r="L16"/>
      <c r="M16"/>
      <c r="N16"/>
      <c r="O16"/>
      <c r="P16"/>
    </row>
    <row r="17" spans="1:16" s="110" customFormat="1" ht="14.45" customHeight="1" x14ac:dyDescent="0.2">
      <c r="A17" s="118"/>
      <c r="B17" s="121" t="s">
        <v>110</v>
      </c>
      <c r="C17" s="113">
        <v>18.196672608437314</v>
      </c>
      <c r="D17" s="115">
        <v>2450</v>
      </c>
      <c r="E17" s="114">
        <v>2472</v>
      </c>
      <c r="F17" s="114">
        <v>2482</v>
      </c>
      <c r="G17" s="114">
        <v>2494</v>
      </c>
      <c r="H17" s="140">
        <v>2473</v>
      </c>
      <c r="I17" s="115">
        <v>-23</v>
      </c>
      <c r="J17" s="116">
        <v>-0.93004448038819243</v>
      </c>
      <c r="K17"/>
      <c r="L17"/>
      <c r="M17"/>
      <c r="N17"/>
      <c r="O17"/>
      <c r="P17"/>
    </row>
    <row r="18" spans="1:16" s="110" customFormat="1" ht="14.45" customHeight="1" x14ac:dyDescent="0.2">
      <c r="A18" s="120"/>
      <c r="B18" s="121" t="s">
        <v>111</v>
      </c>
      <c r="C18" s="113">
        <v>14.505347593582888</v>
      </c>
      <c r="D18" s="115">
        <v>1953</v>
      </c>
      <c r="E18" s="114">
        <v>2009</v>
      </c>
      <c r="F18" s="114">
        <v>2008</v>
      </c>
      <c r="G18" s="114">
        <v>1987</v>
      </c>
      <c r="H18" s="140">
        <v>1960</v>
      </c>
      <c r="I18" s="115">
        <v>-7</v>
      </c>
      <c r="J18" s="116">
        <v>-0.35714285714285715</v>
      </c>
      <c r="K18"/>
      <c r="L18"/>
      <c r="M18"/>
      <c r="N18"/>
      <c r="O18"/>
      <c r="P18"/>
    </row>
    <row r="19" spans="1:16" s="110" customFormat="1" ht="14.45" customHeight="1" x14ac:dyDescent="0.2">
      <c r="A19" s="120"/>
      <c r="B19" s="121" t="s">
        <v>112</v>
      </c>
      <c r="C19" s="113">
        <v>1.4854426619132501</v>
      </c>
      <c r="D19" s="115">
        <v>200</v>
      </c>
      <c r="E19" s="114">
        <v>214</v>
      </c>
      <c r="F19" s="114">
        <v>190</v>
      </c>
      <c r="G19" s="114">
        <v>145</v>
      </c>
      <c r="H19" s="140">
        <v>127</v>
      </c>
      <c r="I19" s="115">
        <v>73</v>
      </c>
      <c r="J19" s="116">
        <v>57.480314960629919</v>
      </c>
      <c r="K19"/>
      <c r="L19"/>
      <c r="M19"/>
      <c r="N19"/>
      <c r="O19"/>
      <c r="P19"/>
    </row>
    <row r="20" spans="1:16" s="110" customFormat="1" ht="14.45" customHeight="1" x14ac:dyDescent="0.2">
      <c r="A20" s="120" t="s">
        <v>113</v>
      </c>
      <c r="B20" s="119" t="s">
        <v>116</v>
      </c>
      <c r="C20" s="113">
        <v>82.612893642305409</v>
      </c>
      <c r="D20" s="115">
        <v>11123</v>
      </c>
      <c r="E20" s="114">
        <v>11477</v>
      </c>
      <c r="F20" s="114">
        <v>11433</v>
      </c>
      <c r="G20" s="114">
        <v>11476</v>
      </c>
      <c r="H20" s="140">
        <v>11447</v>
      </c>
      <c r="I20" s="115">
        <v>-324</v>
      </c>
      <c r="J20" s="116">
        <v>-2.8304359220756532</v>
      </c>
      <c r="K20"/>
      <c r="L20"/>
      <c r="M20"/>
      <c r="N20"/>
      <c r="O20"/>
      <c r="P20"/>
    </row>
    <row r="21" spans="1:16" s="110" customFormat="1" ht="14.45" customHeight="1" x14ac:dyDescent="0.2">
      <c r="A21" s="123"/>
      <c r="B21" s="124" t="s">
        <v>117</v>
      </c>
      <c r="C21" s="125">
        <v>17.075163398692812</v>
      </c>
      <c r="D21" s="143">
        <v>2299</v>
      </c>
      <c r="E21" s="144">
        <v>2397</v>
      </c>
      <c r="F21" s="144">
        <v>2369</v>
      </c>
      <c r="G21" s="144">
        <v>2354</v>
      </c>
      <c r="H21" s="145">
        <v>2329</v>
      </c>
      <c r="I21" s="143">
        <v>-30</v>
      </c>
      <c r="J21" s="146">
        <v>-1.2881064834693001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15186</v>
      </c>
      <c r="E56" s="114">
        <v>15627</v>
      </c>
      <c r="F56" s="114">
        <v>15645</v>
      </c>
      <c r="G56" s="114">
        <v>15729</v>
      </c>
      <c r="H56" s="140">
        <v>15598</v>
      </c>
      <c r="I56" s="115">
        <v>-412</v>
      </c>
      <c r="J56" s="116">
        <v>-2.6413642774714705</v>
      </c>
      <c r="K56"/>
      <c r="L56"/>
      <c r="M56"/>
      <c r="N56"/>
      <c r="O56"/>
      <c r="P56"/>
    </row>
    <row r="57" spans="1:16" s="110" customFormat="1" ht="14.45" customHeight="1" x14ac:dyDescent="0.2">
      <c r="A57" s="120" t="s">
        <v>105</v>
      </c>
      <c r="B57" s="119" t="s">
        <v>106</v>
      </c>
      <c r="C57" s="113">
        <v>41.986039773475568</v>
      </c>
      <c r="D57" s="115">
        <v>6376</v>
      </c>
      <c r="E57" s="114">
        <v>6463</v>
      </c>
      <c r="F57" s="114">
        <v>6485</v>
      </c>
      <c r="G57" s="114">
        <v>6477</v>
      </c>
      <c r="H57" s="140">
        <v>6431</v>
      </c>
      <c r="I57" s="115">
        <v>-55</v>
      </c>
      <c r="J57" s="116">
        <v>-0.85523246773441142</v>
      </c>
    </row>
    <row r="58" spans="1:16" s="110" customFormat="1" ht="14.45" customHeight="1" x14ac:dyDescent="0.2">
      <c r="A58" s="120"/>
      <c r="B58" s="119" t="s">
        <v>107</v>
      </c>
      <c r="C58" s="113">
        <v>58.013960226524432</v>
      </c>
      <c r="D58" s="115">
        <v>8810</v>
      </c>
      <c r="E58" s="114">
        <v>9164</v>
      </c>
      <c r="F58" s="114">
        <v>9160</v>
      </c>
      <c r="G58" s="114">
        <v>9252</v>
      </c>
      <c r="H58" s="140">
        <v>9167</v>
      </c>
      <c r="I58" s="115">
        <v>-357</v>
      </c>
      <c r="J58" s="116">
        <v>-3.8944038398603689</v>
      </c>
    </row>
    <row r="59" spans="1:16" s="110" customFormat="1" ht="14.45" customHeight="1" x14ac:dyDescent="0.2">
      <c r="A59" s="118" t="s">
        <v>105</v>
      </c>
      <c r="B59" s="121" t="s">
        <v>108</v>
      </c>
      <c r="C59" s="113">
        <v>16.719346766758857</v>
      </c>
      <c r="D59" s="115">
        <v>2539</v>
      </c>
      <c r="E59" s="114">
        <v>2630</v>
      </c>
      <c r="F59" s="114">
        <v>2603</v>
      </c>
      <c r="G59" s="114">
        <v>2660</v>
      </c>
      <c r="H59" s="140">
        <v>2547</v>
      </c>
      <c r="I59" s="115">
        <v>-8</v>
      </c>
      <c r="J59" s="116">
        <v>-0.31409501374165683</v>
      </c>
    </row>
    <row r="60" spans="1:16" s="110" customFormat="1" ht="14.45" customHeight="1" x14ac:dyDescent="0.2">
      <c r="A60" s="118"/>
      <c r="B60" s="121" t="s">
        <v>109</v>
      </c>
      <c r="C60" s="113">
        <v>51.172132227051229</v>
      </c>
      <c r="D60" s="115">
        <v>7771</v>
      </c>
      <c r="E60" s="114">
        <v>8029</v>
      </c>
      <c r="F60" s="114">
        <v>8047</v>
      </c>
      <c r="G60" s="114">
        <v>8099</v>
      </c>
      <c r="H60" s="140">
        <v>8112</v>
      </c>
      <c r="I60" s="115">
        <v>-341</v>
      </c>
      <c r="J60" s="116">
        <v>-4.2036489151873768</v>
      </c>
    </row>
    <row r="61" spans="1:16" s="110" customFormat="1" ht="14.45" customHeight="1" x14ac:dyDescent="0.2">
      <c r="A61" s="118"/>
      <c r="B61" s="121" t="s">
        <v>110</v>
      </c>
      <c r="C61" s="113">
        <v>18.207559594363229</v>
      </c>
      <c r="D61" s="115">
        <v>2765</v>
      </c>
      <c r="E61" s="114">
        <v>2794</v>
      </c>
      <c r="F61" s="114">
        <v>2801</v>
      </c>
      <c r="G61" s="114">
        <v>2815</v>
      </c>
      <c r="H61" s="140">
        <v>2818</v>
      </c>
      <c r="I61" s="115">
        <v>-53</v>
      </c>
      <c r="J61" s="116">
        <v>-1.8807665010645849</v>
      </c>
    </row>
    <row r="62" spans="1:16" s="110" customFormat="1" ht="14.45" customHeight="1" x14ac:dyDescent="0.2">
      <c r="A62" s="120"/>
      <c r="B62" s="121" t="s">
        <v>111</v>
      </c>
      <c r="C62" s="113">
        <v>13.900961411826682</v>
      </c>
      <c r="D62" s="115">
        <v>2111</v>
      </c>
      <c r="E62" s="114">
        <v>2174</v>
      </c>
      <c r="F62" s="114">
        <v>2194</v>
      </c>
      <c r="G62" s="114">
        <v>2155</v>
      </c>
      <c r="H62" s="140">
        <v>2121</v>
      </c>
      <c r="I62" s="115">
        <v>-10</v>
      </c>
      <c r="J62" s="116">
        <v>-0.47147571900047147</v>
      </c>
    </row>
    <row r="63" spans="1:16" s="110" customFormat="1" ht="14.45" customHeight="1" x14ac:dyDescent="0.2">
      <c r="A63" s="120"/>
      <c r="B63" s="121" t="s">
        <v>112</v>
      </c>
      <c r="C63" s="113">
        <v>1.3499275648623732</v>
      </c>
      <c r="D63" s="115">
        <v>205</v>
      </c>
      <c r="E63" s="114">
        <v>220</v>
      </c>
      <c r="F63" s="114">
        <v>220</v>
      </c>
      <c r="G63" s="114">
        <v>170</v>
      </c>
      <c r="H63" s="140">
        <v>158</v>
      </c>
      <c r="I63" s="115">
        <v>47</v>
      </c>
      <c r="J63" s="116">
        <v>29.746835443037973</v>
      </c>
    </row>
    <row r="64" spans="1:16" s="110" customFormat="1" ht="14.45" customHeight="1" x14ac:dyDescent="0.2">
      <c r="A64" s="120" t="s">
        <v>113</v>
      </c>
      <c r="B64" s="119" t="s">
        <v>116</v>
      </c>
      <c r="C64" s="113">
        <v>81.101014091926771</v>
      </c>
      <c r="D64" s="115">
        <v>12316</v>
      </c>
      <c r="E64" s="114">
        <v>12686</v>
      </c>
      <c r="F64" s="114">
        <v>12714</v>
      </c>
      <c r="G64" s="114">
        <v>12834</v>
      </c>
      <c r="H64" s="140">
        <v>12749</v>
      </c>
      <c r="I64" s="115">
        <v>-433</v>
      </c>
      <c r="J64" s="116">
        <v>-3.3963448113577535</v>
      </c>
    </row>
    <row r="65" spans="1:10" s="110" customFormat="1" ht="14.45" customHeight="1" x14ac:dyDescent="0.2">
      <c r="A65" s="123"/>
      <c r="B65" s="124" t="s">
        <v>117</v>
      </c>
      <c r="C65" s="125">
        <v>18.615830370077703</v>
      </c>
      <c r="D65" s="143">
        <v>2827</v>
      </c>
      <c r="E65" s="144">
        <v>2897</v>
      </c>
      <c r="F65" s="144">
        <v>2888</v>
      </c>
      <c r="G65" s="144">
        <v>2849</v>
      </c>
      <c r="H65" s="145">
        <v>2802</v>
      </c>
      <c r="I65" s="143">
        <v>25</v>
      </c>
      <c r="J65" s="146">
        <v>0.89221984296930767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13464</v>
      </c>
      <c r="G11" s="114">
        <v>13919</v>
      </c>
      <c r="H11" s="114">
        <v>13847</v>
      </c>
      <c r="I11" s="114">
        <v>13877</v>
      </c>
      <c r="J11" s="140">
        <v>13826</v>
      </c>
      <c r="K11" s="114">
        <v>-362</v>
      </c>
      <c r="L11" s="116">
        <v>-2.6182554607261679</v>
      </c>
    </row>
    <row r="12" spans="1:17" s="110" customFormat="1" ht="24" customHeight="1" x14ac:dyDescent="0.2">
      <c r="A12" s="604" t="s">
        <v>185</v>
      </c>
      <c r="B12" s="605"/>
      <c r="C12" s="605"/>
      <c r="D12" s="606"/>
      <c r="E12" s="113">
        <v>42.127153891859777</v>
      </c>
      <c r="F12" s="115">
        <v>5672</v>
      </c>
      <c r="G12" s="114">
        <v>5804</v>
      </c>
      <c r="H12" s="114">
        <v>5768</v>
      </c>
      <c r="I12" s="114">
        <v>5790</v>
      </c>
      <c r="J12" s="140">
        <v>5778</v>
      </c>
      <c r="K12" s="114">
        <v>-106</v>
      </c>
      <c r="L12" s="116">
        <v>-1.8345448251990308</v>
      </c>
    </row>
    <row r="13" spans="1:17" s="110" customFormat="1" ht="15" customHeight="1" x14ac:dyDescent="0.2">
      <c r="A13" s="120"/>
      <c r="B13" s="612" t="s">
        <v>107</v>
      </c>
      <c r="C13" s="612"/>
      <c r="E13" s="113">
        <v>57.872846108140223</v>
      </c>
      <c r="F13" s="115">
        <v>7792</v>
      </c>
      <c r="G13" s="114">
        <v>8115</v>
      </c>
      <c r="H13" s="114">
        <v>8079</v>
      </c>
      <c r="I13" s="114">
        <v>8087</v>
      </c>
      <c r="J13" s="140">
        <v>8048</v>
      </c>
      <c r="K13" s="114">
        <v>-256</v>
      </c>
      <c r="L13" s="116">
        <v>-3.1809145129224654</v>
      </c>
    </row>
    <row r="14" spans="1:17" s="110" customFormat="1" ht="22.5" customHeight="1" x14ac:dyDescent="0.2">
      <c r="A14" s="604" t="s">
        <v>186</v>
      </c>
      <c r="B14" s="605"/>
      <c r="C14" s="605"/>
      <c r="D14" s="606"/>
      <c r="E14" s="113">
        <v>16.703802733214498</v>
      </c>
      <c r="F14" s="115">
        <v>2249</v>
      </c>
      <c r="G14" s="114">
        <v>2350</v>
      </c>
      <c r="H14" s="114">
        <v>2308</v>
      </c>
      <c r="I14" s="114">
        <v>2354</v>
      </c>
      <c r="J14" s="140">
        <v>2245</v>
      </c>
      <c r="K14" s="114">
        <v>4</v>
      </c>
      <c r="L14" s="116">
        <v>0.17817371937639198</v>
      </c>
    </row>
    <row r="15" spans="1:17" s="110" customFormat="1" ht="15" customHeight="1" x14ac:dyDescent="0.2">
      <c r="A15" s="120"/>
      <c r="B15" s="119"/>
      <c r="C15" s="258" t="s">
        <v>106</v>
      </c>
      <c r="E15" s="113">
        <v>49.710982658959537</v>
      </c>
      <c r="F15" s="115">
        <v>1118</v>
      </c>
      <c r="G15" s="114">
        <v>1128</v>
      </c>
      <c r="H15" s="114">
        <v>1092</v>
      </c>
      <c r="I15" s="114">
        <v>1129</v>
      </c>
      <c r="J15" s="140">
        <v>1077</v>
      </c>
      <c r="K15" s="114">
        <v>41</v>
      </c>
      <c r="L15" s="116">
        <v>3.8068709377901579</v>
      </c>
    </row>
    <row r="16" spans="1:17" s="110" customFormat="1" ht="15" customHeight="1" x14ac:dyDescent="0.2">
      <c r="A16" s="120"/>
      <c r="B16" s="119"/>
      <c r="C16" s="258" t="s">
        <v>107</v>
      </c>
      <c r="E16" s="113">
        <v>50.289017341040463</v>
      </c>
      <c r="F16" s="115">
        <v>1131</v>
      </c>
      <c r="G16" s="114">
        <v>1222</v>
      </c>
      <c r="H16" s="114">
        <v>1216</v>
      </c>
      <c r="I16" s="114">
        <v>1225</v>
      </c>
      <c r="J16" s="140">
        <v>1168</v>
      </c>
      <c r="K16" s="114">
        <v>-37</v>
      </c>
      <c r="L16" s="116">
        <v>-3.1678082191780823</v>
      </c>
    </row>
    <row r="17" spans="1:12" s="110" customFormat="1" ht="15" customHeight="1" x14ac:dyDescent="0.2">
      <c r="A17" s="120"/>
      <c r="B17" s="121" t="s">
        <v>109</v>
      </c>
      <c r="C17" s="258"/>
      <c r="E17" s="113">
        <v>50.594177064765297</v>
      </c>
      <c r="F17" s="115">
        <v>6812</v>
      </c>
      <c r="G17" s="114">
        <v>7088</v>
      </c>
      <c r="H17" s="114">
        <v>7049</v>
      </c>
      <c r="I17" s="114">
        <v>7042</v>
      </c>
      <c r="J17" s="140">
        <v>7148</v>
      </c>
      <c r="K17" s="114">
        <v>-336</v>
      </c>
      <c r="L17" s="116">
        <v>-4.7006155567991046</v>
      </c>
    </row>
    <row r="18" spans="1:12" s="110" customFormat="1" ht="15" customHeight="1" x14ac:dyDescent="0.2">
      <c r="A18" s="120"/>
      <c r="B18" s="119"/>
      <c r="C18" s="258" t="s">
        <v>106</v>
      </c>
      <c r="E18" s="113">
        <v>39.665296535525542</v>
      </c>
      <c r="F18" s="115">
        <v>2702</v>
      </c>
      <c r="G18" s="114">
        <v>2762</v>
      </c>
      <c r="H18" s="114">
        <v>2762</v>
      </c>
      <c r="I18" s="114">
        <v>2733</v>
      </c>
      <c r="J18" s="140">
        <v>2785</v>
      </c>
      <c r="K18" s="114">
        <v>-83</v>
      </c>
      <c r="L18" s="116">
        <v>-2.9802513464991023</v>
      </c>
    </row>
    <row r="19" spans="1:12" s="110" customFormat="1" ht="15" customHeight="1" x14ac:dyDescent="0.2">
      <c r="A19" s="120"/>
      <c r="B19" s="119"/>
      <c r="C19" s="258" t="s">
        <v>107</v>
      </c>
      <c r="E19" s="113">
        <v>60.334703464474458</v>
      </c>
      <c r="F19" s="115">
        <v>4110</v>
      </c>
      <c r="G19" s="114">
        <v>4326</v>
      </c>
      <c r="H19" s="114">
        <v>4287</v>
      </c>
      <c r="I19" s="114">
        <v>4309</v>
      </c>
      <c r="J19" s="140">
        <v>4363</v>
      </c>
      <c r="K19" s="114">
        <v>-253</v>
      </c>
      <c r="L19" s="116">
        <v>-5.7987623195049274</v>
      </c>
    </row>
    <row r="20" spans="1:12" s="110" customFormat="1" ht="15" customHeight="1" x14ac:dyDescent="0.2">
      <c r="A20" s="120"/>
      <c r="B20" s="121" t="s">
        <v>110</v>
      </c>
      <c r="C20" s="258"/>
      <c r="E20" s="113">
        <v>18.196672608437314</v>
      </c>
      <c r="F20" s="115">
        <v>2450</v>
      </c>
      <c r="G20" s="114">
        <v>2472</v>
      </c>
      <c r="H20" s="114">
        <v>2482</v>
      </c>
      <c r="I20" s="114">
        <v>2494</v>
      </c>
      <c r="J20" s="140">
        <v>2473</v>
      </c>
      <c r="K20" s="114">
        <v>-23</v>
      </c>
      <c r="L20" s="116">
        <v>-0.93004448038819243</v>
      </c>
    </row>
    <row r="21" spans="1:12" s="110" customFormat="1" ht="15" customHeight="1" x14ac:dyDescent="0.2">
      <c r="A21" s="120"/>
      <c r="B21" s="119"/>
      <c r="C21" s="258" t="s">
        <v>106</v>
      </c>
      <c r="E21" s="113">
        <v>35.224489795918366</v>
      </c>
      <c r="F21" s="115">
        <v>863</v>
      </c>
      <c r="G21" s="114">
        <v>887</v>
      </c>
      <c r="H21" s="114">
        <v>884</v>
      </c>
      <c r="I21" s="114">
        <v>906</v>
      </c>
      <c r="J21" s="140">
        <v>903</v>
      </c>
      <c r="K21" s="114">
        <v>-40</v>
      </c>
      <c r="L21" s="116">
        <v>-4.4296788482834994</v>
      </c>
    </row>
    <row r="22" spans="1:12" s="110" customFormat="1" ht="15" customHeight="1" x14ac:dyDescent="0.2">
      <c r="A22" s="120"/>
      <c r="B22" s="119"/>
      <c r="C22" s="258" t="s">
        <v>107</v>
      </c>
      <c r="E22" s="113">
        <v>64.775510204081627</v>
      </c>
      <c r="F22" s="115">
        <v>1587</v>
      </c>
      <c r="G22" s="114">
        <v>1585</v>
      </c>
      <c r="H22" s="114">
        <v>1598</v>
      </c>
      <c r="I22" s="114">
        <v>1588</v>
      </c>
      <c r="J22" s="140">
        <v>1570</v>
      </c>
      <c r="K22" s="114">
        <v>17</v>
      </c>
      <c r="L22" s="116">
        <v>1.0828025477707006</v>
      </c>
    </row>
    <row r="23" spans="1:12" s="110" customFormat="1" ht="15" customHeight="1" x14ac:dyDescent="0.2">
      <c r="A23" s="120"/>
      <c r="B23" s="121" t="s">
        <v>111</v>
      </c>
      <c r="C23" s="258"/>
      <c r="E23" s="113">
        <v>14.505347593582888</v>
      </c>
      <c r="F23" s="115">
        <v>1953</v>
      </c>
      <c r="G23" s="114">
        <v>2009</v>
      </c>
      <c r="H23" s="114">
        <v>2008</v>
      </c>
      <c r="I23" s="114">
        <v>1987</v>
      </c>
      <c r="J23" s="140">
        <v>1960</v>
      </c>
      <c r="K23" s="114">
        <v>-7</v>
      </c>
      <c r="L23" s="116">
        <v>-0.35714285714285715</v>
      </c>
    </row>
    <row r="24" spans="1:12" s="110" customFormat="1" ht="15" customHeight="1" x14ac:dyDescent="0.2">
      <c r="A24" s="120"/>
      <c r="B24" s="119"/>
      <c r="C24" s="258" t="s">
        <v>106</v>
      </c>
      <c r="E24" s="113">
        <v>50.640040962621605</v>
      </c>
      <c r="F24" s="115">
        <v>989</v>
      </c>
      <c r="G24" s="114">
        <v>1027</v>
      </c>
      <c r="H24" s="114">
        <v>1030</v>
      </c>
      <c r="I24" s="114">
        <v>1022</v>
      </c>
      <c r="J24" s="140">
        <v>1013</v>
      </c>
      <c r="K24" s="114">
        <v>-24</v>
      </c>
      <c r="L24" s="116">
        <v>-2.3692003948667324</v>
      </c>
    </row>
    <row r="25" spans="1:12" s="110" customFormat="1" ht="15" customHeight="1" x14ac:dyDescent="0.2">
      <c r="A25" s="120"/>
      <c r="B25" s="119"/>
      <c r="C25" s="258" t="s">
        <v>107</v>
      </c>
      <c r="E25" s="113">
        <v>49.359959037378395</v>
      </c>
      <c r="F25" s="115">
        <v>964</v>
      </c>
      <c r="G25" s="114">
        <v>982</v>
      </c>
      <c r="H25" s="114">
        <v>978</v>
      </c>
      <c r="I25" s="114">
        <v>965</v>
      </c>
      <c r="J25" s="140">
        <v>947</v>
      </c>
      <c r="K25" s="114">
        <v>17</v>
      </c>
      <c r="L25" s="116">
        <v>1.7951425554382259</v>
      </c>
    </row>
    <row r="26" spans="1:12" s="110" customFormat="1" ht="15" customHeight="1" x14ac:dyDescent="0.2">
      <c r="A26" s="120"/>
      <c r="C26" s="121" t="s">
        <v>187</v>
      </c>
      <c r="D26" s="110" t="s">
        <v>188</v>
      </c>
      <c r="E26" s="113">
        <v>1.4854426619132501</v>
      </c>
      <c r="F26" s="115">
        <v>200</v>
      </c>
      <c r="G26" s="114">
        <v>214</v>
      </c>
      <c r="H26" s="114">
        <v>190</v>
      </c>
      <c r="I26" s="114">
        <v>145</v>
      </c>
      <c r="J26" s="140">
        <v>127</v>
      </c>
      <c r="K26" s="114">
        <v>73</v>
      </c>
      <c r="L26" s="116">
        <v>57.480314960629919</v>
      </c>
    </row>
    <row r="27" spans="1:12" s="110" customFormat="1" ht="15" customHeight="1" x14ac:dyDescent="0.2">
      <c r="A27" s="120"/>
      <c r="B27" s="119"/>
      <c r="D27" s="259" t="s">
        <v>106</v>
      </c>
      <c r="E27" s="113">
        <v>47</v>
      </c>
      <c r="F27" s="115">
        <v>94</v>
      </c>
      <c r="G27" s="114">
        <v>99</v>
      </c>
      <c r="H27" s="114">
        <v>86</v>
      </c>
      <c r="I27" s="114">
        <v>62</v>
      </c>
      <c r="J27" s="140">
        <v>61</v>
      </c>
      <c r="K27" s="114">
        <v>33</v>
      </c>
      <c r="L27" s="116">
        <v>54.098360655737707</v>
      </c>
    </row>
    <row r="28" spans="1:12" s="110" customFormat="1" ht="15" customHeight="1" x14ac:dyDescent="0.2">
      <c r="A28" s="120"/>
      <c r="B28" s="119"/>
      <c r="D28" s="259" t="s">
        <v>107</v>
      </c>
      <c r="E28" s="113">
        <v>53</v>
      </c>
      <c r="F28" s="115">
        <v>106</v>
      </c>
      <c r="G28" s="114">
        <v>115</v>
      </c>
      <c r="H28" s="114">
        <v>104</v>
      </c>
      <c r="I28" s="114">
        <v>83</v>
      </c>
      <c r="J28" s="140">
        <v>66</v>
      </c>
      <c r="K28" s="114">
        <v>40</v>
      </c>
      <c r="L28" s="116">
        <v>60.606060606060609</v>
      </c>
    </row>
    <row r="29" spans="1:12" s="110" customFormat="1" ht="24" customHeight="1" x14ac:dyDescent="0.2">
      <c r="A29" s="604" t="s">
        <v>189</v>
      </c>
      <c r="B29" s="605"/>
      <c r="C29" s="605"/>
      <c r="D29" s="606"/>
      <c r="E29" s="113">
        <v>82.612893642305409</v>
      </c>
      <c r="F29" s="115">
        <v>11123</v>
      </c>
      <c r="G29" s="114">
        <v>11477</v>
      </c>
      <c r="H29" s="114">
        <v>11433</v>
      </c>
      <c r="I29" s="114">
        <v>11476</v>
      </c>
      <c r="J29" s="140">
        <v>11447</v>
      </c>
      <c r="K29" s="114">
        <v>-324</v>
      </c>
      <c r="L29" s="116">
        <v>-2.8304359220756532</v>
      </c>
    </row>
    <row r="30" spans="1:12" s="110" customFormat="1" ht="15" customHeight="1" x14ac:dyDescent="0.2">
      <c r="A30" s="120"/>
      <c r="B30" s="119"/>
      <c r="C30" s="258" t="s">
        <v>106</v>
      </c>
      <c r="E30" s="113">
        <v>41.598489616110761</v>
      </c>
      <c r="F30" s="115">
        <v>4627</v>
      </c>
      <c r="G30" s="114">
        <v>4743</v>
      </c>
      <c r="H30" s="114">
        <v>4716</v>
      </c>
      <c r="I30" s="114">
        <v>4726</v>
      </c>
      <c r="J30" s="140">
        <v>4712</v>
      </c>
      <c r="K30" s="114">
        <v>-85</v>
      </c>
      <c r="L30" s="116">
        <v>-1.803904923599321</v>
      </c>
    </row>
    <row r="31" spans="1:12" s="110" customFormat="1" ht="15" customHeight="1" x14ac:dyDescent="0.2">
      <c r="A31" s="120"/>
      <c r="B31" s="119"/>
      <c r="C31" s="258" t="s">
        <v>107</v>
      </c>
      <c r="E31" s="113">
        <v>58.401510383889239</v>
      </c>
      <c r="F31" s="115">
        <v>6496</v>
      </c>
      <c r="G31" s="114">
        <v>6734</v>
      </c>
      <c r="H31" s="114">
        <v>6717</v>
      </c>
      <c r="I31" s="114">
        <v>6750</v>
      </c>
      <c r="J31" s="140">
        <v>6735</v>
      </c>
      <c r="K31" s="114">
        <v>-239</v>
      </c>
      <c r="L31" s="116">
        <v>-3.5486265775798072</v>
      </c>
    </row>
    <row r="32" spans="1:12" s="110" customFormat="1" ht="15" customHeight="1" x14ac:dyDescent="0.2">
      <c r="A32" s="120"/>
      <c r="B32" s="119" t="s">
        <v>117</v>
      </c>
      <c r="C32" s="258"/>
      <c r="E32" s="113">
        <v>17.075163398692812</v>
      </c>
      <c r="F32" s="114">
        <v>2299</v>
      </c>
      <c r="G32" s="114">
        <v>2397</v>
      </c>
      <c r="H32" s="114">
        <v>2369</v>
      </c>
      <c r="I32" s="114">
        <v>2354</v>
      </c>
      <c r="J32" s="140">
        <v>2329</v>
      </c>
      <c r="K32" s="114">
        <v>-30</v>
      </c>
      <c r="L32" s="116">
        <v>-1.2881064834693001</v>
      </c>
    </row>
    <row r="33" spans="1:12" s="110" customFormat="1" ht="15" customHeight="1" x14ac:dyDescent="0.2">
      <c r="A33" s="120"/>
      <c r="B33" s="119"/>
      <c r="C33" s="258" t="s">
        <v>106</v>
      </c>
      <c r="E33" s="113">
        <v>44.758590691605043</v>
      </c>
      <c r="F33" s="114">
        <v>1029</v>
      </c>
      <c r="G33" s="114">
        <v>1043</v>
      </c>
      <c r="H33" s="114">
        <v>1038</v>
      </c>
      <c r="I33" s="114">
        <v>1050</v>
      </c>
      <c r="J33" s="140">
        <v>1048</v>
      </c>
      <c r="K33" s="114">
        <v>-19</v>
      </c>
      <c r="L33" s="116">
        <v>-1.8129770992366412</v>
      </c>
    </row>
    <row r="34" spans="1:12" s="110" customFormat="1" ht="15" customHeight="1" x14ac:dyDescent="0.2">
      <c r="A34" s="120"/>
      <c r="B34" s="119"/>
      <c r="C34" s="258" t="s">
        <v>107</v>
      </c>
      <c r="E34" s="113">
        <v>55.241409308394957</v>
      </c>
      <c r="F34" s="114">
        <v>1270</v>
      </c>
      <c r="G34" s="114">
        <v>1354</v>
      </c>
      <c r="H34" s="114">
        <v>1331</v>
      </c>
      <c r="I34" s="114">
        <v>1304</v>
      </c>
      <c r="J34" s="140">
        <v>1281</v>
      </c>
      <c r="K34" s="114">
        <v>-11</v>
      </c>
      <c r="L34" s="116">
        <v>-0.85870413739266194</v>
      </c>
    </row>
    <row r="35" spans="1:12" s="110" customFormat="1" ht="24" customHeight="1" x14ac:dyDescent="0.2">
      <c r="A35" s="604" t="s">
        <v>192</v>
      </c>
      <c r="B35" s="605"/>
      <c r="C35" s="605"/>
      <c r="D35" s="606"/>
      <c r="E35" s="113">
        <v>25.512477718360071</v>
      </c>
      <c r="F35" s="114">
        <v>3435</v>
      </c>
      <c r="G35" s="114">
        <v>3542</v>
      </c>
      <c r="H35" s="114">
        <v>3481</v>
      </c>
      <c r="I35" s="114">
        <v>3557</v>
      </c>
      <c r="J35" s="114">
        <v>3439</v>
      </c>
      <c r="K35" s="318">
        <v>-4</v>
      </c>
      <c r="L35" s="319">
        <v>-0.11631288165164291</v>
      </c>
    </row>
    <row r="36" spans="1:12" s="110" customFormat="1" ht="15" customHeight="1" x14ac:dyDescent="0.2">
      <c r="A36" s="120"/>
      <c r="B36" s="119"/>
      <c r="C36" s="258" t="s">
        <v>106</v>
      </c>
      <c r="E36" s="113">
        <v>45.705967976710333</v>
      </c>
      <c r="F36" s="114">
        <v>1570</v>
      </c>
      <c r="G36" s="114">
        <v>1600</v>
      </c>
      <c r="H36" s="114">
        <v>1554</v>
      </c>
      <c r="I36" s="114">
        <v>1601</v>
      </c>
      <c r="J36" s="114">
        <v>1559</v>
      </c>
      <c r="K36" s="318">
        <v>11</v>
      </c>
      <c r="L36" s="116">
        <v>0.7055805003207184</v>
      </c>
    </row>
    <row r="37" spans="1:12" s="110" customFormat="1" ht="15" customHeight="1" x14ac:dyDescent="0.2">
      <c r="A37" s="120"/>
      <c r="B37" s="119"/>
      <c r="C37" s="258" t="s">
        <v>107</v>
      </c>
      <c r="E37" s="113">
        <v>54.294032023289667</v>
      </c>
      <c r="F37" s="114">
        <v>1865</v>
      </c>
      <c r="G37" s="114">
        <v>1942</v>
      </c>
      <c r="H37" s="114">
        <v>1927</v>
      </c>
      <c r="I37" s="114">
        <v>1956</v>
      </c>
      <c r="J37" s="140">
        <v>1880</v>
      </c>
      <c r="K37" s="114">
        <v>-15</v>
      </c>
      <c r="L37" s="116">
        <v>-0.7978723404255319</v>
      </c>
    </row>
    <row r="38" spans="1:12" s="110" customFormat="1" ht="15" customHeight="1" x14ac:dyDescent="0.2">
      <c r="A38" s="120"/>
      <c r="B38" s="119" t="s">
        <v>328</v>
      </c>
      <c r="C38" s="258"/>
      <c r="E38" s="113">
        <v>47.289067142008321</v>
      </c>
      <c r="F38" s="114">
        <v>6367</v>
      </c>
      <c r="G38" s="114">
        <v>6538</v>
      </c>
      <c r="H38" s="114">
        <v>6509</v>
      </c>
      <c r="I38" s="114">
        <v>6465</v>
      </c>
      <c r="J38" s="140">
        <v>6511</v>
      </c>
      <c r="K38" s="114">
        <v>-144</v>
      </c>
      <c r="L38" s="116">
        <v>-2.2116418368914146</v>
      </c>
    </row>
    <row r="39" spans="1:12" s="110" customFormat="1" ht="15" customHeight="1" x14ac:dyDescent="0.2">
      <c r="A39" s="120"/>
      <c r="B39" s="119"/>
      <c r="C39" s="258" t="s">
        <v>106</v>
      </c>
      <c r="E39" s="113">
        <v>41.196795979268103</v>
      </c>
      <c r="F39" s="115">
        <v>2623</v>
      </c>
      <c r="G39" s="114">
        <v>2661</v>
      </c>
      <c r="H39" s="114">
        <v>2668</v>
      </c>
      <c r="I39" s="114">
        <v>2648</v>
      </c>
      <c r="J39" s="140">
        <v>2667</v>
      </c>
      <c r="K39" s="114">
        <v>-44</v>
      </c>
      <c r="L39" s="116">
        <v>-1.6497937757780277</v>
      </c>
    </row>
    <row r="40" spans="1:12" s="110" customFormat="1" ht="15" customHeight="1" x14ac:dyDescent="0.2">
      <c r="A40" s="120"/>
      <c r="B40" s="119"/>
      <c r="C40" s="258" t="s">
        <v>107</v>
      </c>
      <c r="E40" s="113">
        <v>58.803204020731897</v>
      </c>
      <c r="F40" s="115">
        <v>3744</v>
      </c>
      <c r="G40" s="114">
        <v>3877</v>
      </c>
      <c r="H40" s="114">
        <v>3841</v>
      </c>
      <c r="I40" s="114">
        <v>3817</v>
      </c>
      <c r="J40" s="140">
        <v>3844</v>
      </c>
      <c r="K40" s="114">
        <v>-100</v>
      </c>
      <c r="L40" s="116">
        <v>-2.6014568158168574</v>
      </c>
    </row>
    <row r="41" spans="1:12" s="110" customFormat="1" ht="15" customHeight="1" x14ac:dyDescent="0.2">
      <c r="A41" s="120"/>
      <c r="B41" s="320" t="s">
        <v>515</v>
      </c>
      <c r="C41" s="258"/>
      <c r="E41" s="113">
        <v>5.7560903149138447</v>
      </c>
      <c r="F41" s="115">
        <v>775</v>
      </c>
      <c r="G41" s="114">
        <v>822</v>
      </c>
      <c r="H41" s="114">
        <v>819</v>
      </c>
      <c r="I41" s="114">
        <v>802</v>
      </c>
      <c r="J41" s="140">
        <v>787</v>
      </c>
      <c r="K41" s="114">
        <v>-12</v>
      </c>
      <c r="L41" s="116">
        <v>-1.5247776365946633</v>
      </c>
    </row>
    <row r="42" spans="1:12" s="110" customFormat="1" ht="15" customHeight="1" x14ac:dyDescent="0.2">
      <c r="A42" s="120"/>
      <c r="B42" s="119"/>
      <c r="C42" s="268" t="s">
        <v>106</v>
      </c>
      <c r="D42" s="182"/>
      <c r="E42" s="113">
        <v>44.516129032258064</v>
      </c>
      <c r="F42" s="115">
        <v>345</v>
      </c>
      <c r="G42" s="114">
        <v>362</v>
      </c>
      <c r="H42" s="114">
        <v>363</v>
      </c>
      <c r="I42" s="114">
        <v>359</v>
      </c>
      <c r="J42" s="140">
        <v>359</v>
      </c>
      <c r="K42" s="114">
        <v>-14</v>
      </c>
      <c r="L42" s="116">
        <v>-3.8997214484679668</v>
      </c>
    </row>
    <row r="43" spans="1:12" s="110" customFormat="1" ht="15" customHeight="1" x14ac:dyDescent="0.2">
      <c r="A43" s="120"/>
      <c r="B43" s="119"/>
      <c r="C43" s="268" t="s">
        <v>107</v>
      </c>
      <c r="D43" s="182"/>
      <c r="E43" s="113">
        <v>55.483870967741936</v>
      </c>
      <c r="F43" s="115">
        <v>430</v>
      </c>
      <c r="G43" s="114">
        <v>460</v>
      </c>
      <c r="H43" s="114">
        <v>456</v>
      </c>
      <c r="I43" s="114">
        <v>443</v>
      </c>
      <c r="J43" s="140">
        <v>428</v>
      </c>
      <c r="K43" s="114">
        <v>2</v>
      </c>
      <c r="L43" s="116">
        <v>0.46728971962616822</v>
      </c>
    </row>
    <row r="44" spans="1:12" s="110" customFormat="1" ht="15" customHeight="1" x14ac:dyDescent="0.2">
      <c r="A44" s="120"/>
      <c r="B44" s="119" t="s">
        <v>205</v>
      </c>
      <c r="C44" s="268"/>
      <c r="D44" s="182"/>
      <c r="E44" s="113">
        <v>21.442364824717767</v>
      </c>
      <c r="F44" s="115">
        <v>2887</v>
      </c>
      <c r="G44" s="114">
        <v>3017</v>
      </c>
      <c r="H44" s="114">
        <v>3038</v>
      </c>
      <c r="I44" s="114">
        <v>3053</v>
      </c>
      <c r="J44" s="140">
        <v>3089</v>
      </c>
      <c r="K44" s="114">
        <v>-202</v>
      </c>
      <c r="L44" s="116">
        <v>-6.5393331175137588</v>
      </c>
    </row>
    <row r="45" spans="1:12" s="110" customFormat="1" ht="15" customHeight="1" x14ac:dyDescent="0.2">
      <c r="A45" s="120"/>
      <c r="B45" s="119"/>
      <c r="C45" s="268" t="s">
        <v>106</v>
      </c>
      <c r="D45" s="182"/>
      <c r="E45" s="113">
        <v>39.279528922757187</v>
      </c>
      <c r="F45" s="115">
        <v>1134</v>
      </c>
      <c r="G45" s="114">
        <v>1181</v>
      </c>
      <c r="H45" s="114">
        <v>1183</v>
      </c>
      <c r="I45" s="114">
        <v>1182</v>
      </c>
      <c r="J45" s="140">
        <v>1193</v>
      </c>
      <c r="K45" s="114">
        <v>-59</v>
      </c>
      <c r="L45" s="116">
        <v>-4.9455155071248953</v>
      </c>
    </row>
    <row r="46" spans="1:12" s="110" customFormat="1" ht="15" customHeight="1" x14ac:dyDescent="0.2">
      <c r="A46" s="123"/>
      <c r="B46" s="124"/>
      <c r="C46" s="260" t="s">
        <v>107</v>
      </c>
      <c r="D46" s="261"/>
      <c r="E46" s="125">
        <v>60.720471077242813</v>
      </c>
      <c r="F46" s="143">
        <v>1753</v>
      </c>
      <c r="G46" s="144">
        <v>1836</v>
      </c>
      <c r="H46" s="144">
        <v>1855</v>
      </c>
      <c r="I46" s="144">
        <v>1871</v>
      </c>
      <c r="J46" s="145">
        <v>1896</v>
      </c>
      <c r="K46" s="144">
        <v>-143</v>
      </c>
      <c r="L46" s="146">
        <v>-7.5421940928270041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13464</v>
      </c>
      <c r="E11" s="114">
        <v>13919</v>
      </c>
      <c r="F11" s="114">
        <v>13847</v>
      </c>
      <c r="G11" s="114">
        <v>13877</v>
      </c>
      <c r="H11" s="140">
        <v>13826</v>
      </c>
      <c r="I11" s="115">
        <v>-362</v>
      </c>
      <c r="J11" s="116">
        <v>-2.6182554607261679</v>
      </c>
    </row>
    <row r="12" spans="1:15" s="110" customFormat="1" ht="24.95" customHeight="1" x14ac:dyDescent="0.2">
      <c r="A12" s="193" t="s">
        <v>132</v>
      </c>
      <c r="B12" s="194" t="s">
        <v>133</v>
      </c>
      <c r="C12" s="113">
        <v>0.17825311942959002</v>
      </c>
      <c r="D12" s="115">
        <v>24</v>
      </c>
      <c r="E12" s="114">
        <v>26</v>
      </c>
      <c r="F12" s="114">
        <v>24</v>
      </c>
      <c r="G12" s="114">
        <v>24</v>
      </c>
      <c r="H12" s="140">
        <v>24</v>
      </c>
      <c r="I12" s="115">
        <v>0</v>
      </c>
      <c r="J12" s="116">
        <v>0</v>
      </c>
    </row>
    <row r="13" spans="1:15" s="110" customFormat="1" ht="24.95" customHeight="1" x14ac:dyDescent="0.2">
      <c r="A13" s="193" t="s">
        <v>134</v>
      </c>
      <c r="B13" s="199" t="s">
        <v>214</v>
      </c>
      <c r="C13" s="113">
        <v>0.31194295900178254</v>
      </c>
      <c r="D13" s="115">
        <v>42</v>
      </c>
      <c r="E13" s="114">
        <v>48</v>
      </c>
      <c r="F13" s="114">
        <v>41</v>
      </c>
      <c r="G13" s="114">
        <v>43</v>
      </c>
      <c r="H13" s="140">
        <v>38</v>
      </c>
      <c r="I13" s="115">
        <v>4</v>
      </c>
      <c r="J13" s="116">
        <v>10.526315789473685</v>
      </c>
    </row>
    <row r="14" spans="1:15" s="287" customFormat="1" ht="24.95" customHeight="1" x14ac:dyDescent="0.2">
      <c r="A14" s="193" t="s">
        <v>215</v>
      </c>
      <c r="B14" s="199" t="s">
        <v>137</v>
      </c>
      <c r="C14" s="113">
        <v>13.495246583481878</v>
      </c>
      <c r="D14" s="115">
        <v>1817</v>
      </c>
      <c r="E14" s="114">
        <v>1916</v>
      </c>
      <c r="F14" s="114">
        <v>1996</v>
      </c>
      <c r="G14" s="114">
        <v>2045</v>
      </c>
      <c r="H14" s="140">
        <v>2051</v>
      </c>
      <c r="I14" s="115">
        <v>-234</v>
      </c>
      <c r="J14" s="116">
        <v>-11.409068746952705</v>
      </c>
      <c r="K14" s="110"/>
      <c r="L14" s="110"/>
      <c r="M14" s="110"/>
      <c r="N14" s="110"/>
      <c r="O14" s="110"/>
    </row>
    <row r="15" spans="1:15" s="110" customFormat="1" ht="24.95" customHeight="1" x14ac:dyDescent="0.2">
      <c r="A15" s="193" t="s">
        <v>216</v>
      </c>
      <c r="B15" s="199" t="s">
        <v>217</v>
      </c>
      <c r="C15" s="113">
        <v>1.4705882352941178</v>
      </c>
      <c r="D15" s="115">
        <v>198</v>
      </c>
      <c r="E15" s="114">
        <v>240</v>
      </c>
      <c r="F15" s="114">
        <v>244</v>
      </c>
      <c r="G15" s="114">
        <v>243</v>
      </c>
      <c r="H15" s="140">
        <v>239</v>
      </c>
      <c r="I15" s="115">
        <v>-41</v>
      </c>
      <c r="J15" s="116">
        <v>-17.15481171548117</v>
      </c>
    </row>
    <row r="16" spans="1:15" s="287" customFormat="1" ht="24.95" customHeight="1" x14ac:dyDescent="0.2">
      <c r="A16" s="193" t="s">
        <v>218</v>
      </c>
      <c r="B16" s="199" t="s">
        <v>141</v>
      </c>
      <c r="C16" s="113">
        <v>10.992275698158052</v>
      </c>
      <c r="D16" s="115">
        <v>1480</v>
      </c>
      <c r="E16" s="114">
        <v>1546</v>
      </c>
      <c r="F16" s="114">
        <v>1615</v>
      </c>
      <c r="G16" s="114">
        <v>1669</v>
      </c>
      <c r="H16" s="140">
        <v>1663</v>
      </c>
      <c r="I16" s="115">
        <v>-183</v>
      </c>
      <c r="J16" s="116">
        <v>-11.00420926037282</v>
      </c>
      <c r="K16" s="110"/>
      <c r="L16" s="110"/>
      <c r="M16" s="110"/>
      <c r="N16" s="110"/>
      <c r="O16" s="110"/>
    </row>
    <row r="17" spans="1:15" s="110" customFormat="1" ht="24.95" customHeight="1" x14ac:dyDescent="0.2">
      <c r="A17" s="193" t="s">
        <v>142</v>
      </c>
      <c r="B17" s="199" t="s">
        <v>220</v>
      </c>
      <c r="C17" s="113">
        <v>1.0323826500297089</v>
      </c>
      <c r="D17" s="115">
        <v>139</v>
      </c>
      <c r="E17" s="114">
        <v>130</v>
      </c>
      <c r="F17" s="114">
        <v>137</v>
      </c>
      <c r="G17" s="114">
        <v>133</v>
      </c>
      <c r="H17" s="140">
        <v>149</v>
      </c>
      <c r="I17" s="115">
        <v>-10</v>
      </c>
      <c r="J17" s="116">
        <v>-6.7114093959731544</v>
      </c>
    </row>
    <row r="18" spans="1:15" s="287" customFormat="1" ht="24.95" customHeight="1" x14ac:dyDescent="0.2">
      <c r="A18" s="201" t="s">
        <v>144</v>
      </c>
      <c r="B18" s="202" t="s">
        <v>145</v>
      </c>
      <c r="C18" s="113">
        <v>3.6467617349970292</v>
      </c>
      <c r="D18" s="115">
        <v>491</v>
      </c>
      <c r="E18" s="114">
        <v>492</v>
      </c>
      <c r="F18" s="114">
        <v>478</v>
      </c>
      <c r="G18" s="114">
        <v>471</v>
      </c>
      <c r="H18" s="140">
        <v>490</v>
      </c>
      <c r="I18" s="115">
        <v>1</v>
      </c>
      <c r="J18" s="116">
        <v>0.20408163265306123</v>
      </c>
      <c r="K18" s="110"/>
      <c r="L18" s="110"/>
      <c r="M18" s="110"/>
      <c r="N18" s="110"/>
      <c r="O18" s="110"/>
    </row>
    <row r="19" spans="1:15" s="110" customFormat="1" ht="24.95" customHeight="1" x14ac:dyDescent="0.2">
      <c r="A19" s="193" t="s">
        <v>146</v>
      </c>
      <c r="B19" s="199" t="s">
        <v>147</v>
      </c>
      <c r="C19" s="113">
        <v>19.073083778966133</v>
      </c>
      <c r="D19" s="115">
        <v>2568</v>
      </c>
      <c r="E19" s="114">
        <v>2668</v>
      </c>
      <c r="F19" s="114">
        <v>2685</v>
      </c>
      <c r="G19" s="114">
        <v>2684</v>
      </c>
      <c r="H19" s="140">
        <v>2651</v>
      </c>
      <c r="I19" s="115">
        <v>-83</v>
      </c>
      <c r="J19" s="116">
        <v>-3.1308940022632967</v>
      </c>
    </row>
    <row r="20" spans="1:15" s="287" customFormat="1" ht="24.95" customHeight="1" x14ac:dyDescent="0.2">
      <c r="A20" s="193" t="s">
        <v>148</v>
      </c>
      <c r="B20" s="199" t="s">
        <v>149</v>
      </c>
      <c r="C20" s="113">
        <v>3.1639928698752229</v>
      </c>
      <c r="D20" s="115">
        <v>426</v>
      </c>
      <c r="E20" s="114">
        <v>416</v>
      </c>
      <c r="F20" s="114">
        <v>410</v>
      </c>
      <c r="G20" s="114">
        <v>414</v>
      </c>
      <c r="H20" s="140">
        <v>439</v>
      </c>
      <c r="I20" s="115">
        <v>-13</v>
      </c>
      <c r="J20" s="116">
        <v>-2.9612756264236904</v>
      </c>
      <c r="K20" s="110"/>
      <c r="L20" s="110"/>
      <c r="M20" s="110"/>
      <c r="N20" s="110"/>
      <c r="O20" s="110"/>
    </row>
    <row r="21" spans="1:15" s="110" customFormat="1" ht="24.95" customHeight="1" x14ac:dyDescent="0.2">
      <c r="A21" s="201" t="s">
        <v>150</v>
      </c>
      <c r="B21" s="202" t="s">
        <v>151</v>
      </c>
      <c r="C21" s="113">
        <v>9.9970291146761738</v>
      </c>
      <c r="D21" s="115">
        <v>1346</v>
      </c>
      <c r="E21" s="114">
        <v>1471</v>
      </c>
      <c r="F21" s="114">
        <v>1475</v>
      </c>
      <c r="G21" s="114">
        <v>1528</v>
      </c>
      <c r="H21" s="140">
        <v>1469</v>
      </c>
      <c r="I21" s="115">
        <v>-123</v>
      </c>
      <c r="J21" s="116">
        <v>-8.3730428863172222</v>
      </c>
    </row>
    <row r="22" spans="1:15" s="110" customFormat="1" ht="24.95" customHeight="1" x14ac:dyDescent="0.2">
      <c r="A22" s="201" t="s">
        <v>152</v>
      </c>
      <c r="B22" s="199" t="s">
        <v>153</v>
      </c>
      <c r="C22" s="113">
        <v>2.2281639928698751</v>
      </c>
      <c r="D22" s="115">
        <v>300</v>
      </c>
      <c r="E22" s="114">
        <v>300</v>
      </c>
      <c r="F22" s="114">
        <v>260</v>
      </c>
      <c r="G22" s="114">
        <v>249</v>
      </c>
      <c r="H22" s="140">
        <v>244</v>
      </c>
      <c r="I22" s="115">
        <v>56</v>
      </c>
      <c r="J22" s="116">
        <v>22.950819672131146</v>
      </c>
    </row>
    <row r="23" spans="1:15" s="110" customFormat="1" ht="24.95" customHeight="1" x14ac:dyDescent="0.2">
      <c r="A23" s="193" t="s">
        <v>154</v>
      </c>
      <c r="B23" s="199" t="s">
        <v>155</v>
      </c>
      <c r="C23" s="113">
        <v>0.86898395721925137</v>
      </c>
      <c r="D23" s="115">
        <v>117</v>
      </c>
      <c r="E23" s="114">
        <v>113</v>
      </c>
      <c r="F23" s="114">
        <v>111</v>
      </c>
      <c r="G23" s="114">
        <v>117</v>
      </c>
      <c r="H23" s="140">
        <v>128</v>
      </c>
      <c r="I23" s="115">
        <v>-11</v>
      </c>
      <c r="J23" s="116">
        <v>-8.59375</v>
      </c>
    </row>
    <row r="24" spans="1:15" s="110" customFormat="1" ht="24.95" customHeight="1" x14ac:dyDescent="0.2">
      <c r="A24" s="193" t="s">
        <v>156</v>
      </c>
      <c r="B24" s="199" t="s">
        <v>221</v>
      </c>
      <c r="C24" s="113">
        <v>8.2219251336898402</v>
      </c>
      <c r="D24" s="115">
        <v>1107</v>
      </c>
      <c r="E24" s="114">
        <v>1127</v>
      </c>
      <c r="F24" s="114">
        <v>1119</v>
      </c>
      <c r="G24" s="114">
        <v>1119</v>
      </c>
      <c r="H24" s="140">
        <v>1134</v>
      </c>
      <c r="I24" s="115">
        <v>-27</v>
      </c>
      <c r="J24" s="116">
        <v>-2.3809523809523809</v>
      </c>
    </row>
    <row r="25" spans="1:15" s="110" customFormat="1" ht="24.95" customHeight="1" x14ac:dyDescent="0.2">
      <c r="A25" s="193" t="s">
        <v>222</v>
      </c>
      <c r="B25" s="204" t="s">
        <v>159</v>
      </c>
      <c r="C25" s="113">
        <v>8.979500891265598</v>
      </c>
      <c r="D25" s="115">
        <v>1209</v>
      </c>
      <c r="E25" s="114">
        <v>1266</v>
      </c>
      <c r="F25" s="114">
        <v>1269</v>
      </c>
      <c r="G25" s="114">
        <v>1239</v>
      </c>
      <c r="H25" s="140">
        <v>1242</v>
      </c>
      <c r="I25" s="115">
        <v>-33</v>
      </c>
      <c r="J25" s="116">
        <v>-2.6570048309178742</v>
      </c>
    </row>
    <row r="26" spans="1:15" s="110" customFormat="1" ht="24.95" customHeight="1" x14ac:dyDescent="0.2">
      <c r="A26" s="201">
        <v>782.78300000000002</v>
      </c>
      <c r="B26" s="203" t="s">
        <v>160</v>
      </c>
      <c r="C26" s="113">
        <v>3.201128936423054</v>
      </c>
      <c r="D26" s="115">
        <v>431</v>
      </c>
      <c r="E26" s="114">
        <v>451</v>
      </c>
      <c r="F26" s="114">
        <v>408</v>
      </c>
      <c r="G26" s="114">
        <v>361</v>
      </c>
      <c r="H26" s="140">
        <v>359</v>
      </c>
      <c r="I26" s="115">
        <v>72</v>
      </c>
      <c r="J26" s="116">
        <v>20.055710306406684</v>
      </c>
    </row>
    <row r="27" spans="1:15" s="110" customFormat="1" ht="24.95" customHeight="1" x14ac:dyDescent="0.2">
      <c r="A27" s="193" t="s">
        <v>161</v>
      </c>
      <c r="B27" s="199" t="s">
        <v>162</v>
      </c>
      <c r="C27" s="113">
        <v>1.0546642899584076</v>
      </c>
      <c r="D27" s="115">
        <v>142</v>
      </c>
      <c r="E27" s="114">
        <v>145</v>
      </c>
      <c r="F27" s="114">
        <v>128</v>
      </c>
      <c r="G27" s="114">
        <v>125</v>
      </c>
      <c r="H27" s="140">
        <v>125</v>
      </c>
      <c r="I27" s="115">
        <v>17</v>
      </c>
      <c r="J27" s="116">
        <v>13.6</v>
      </c>
    </row>
    <row r="28" spans="1:15" s="110" customFormat="1" ht="24.95" customHeight="1" x14ac:dyDescent="0.2">
      <c r="A28" s="193" t="s">
        <v>163</v>
      </c>
      <c r="B28" s="199" t="s">
        <v>164</v>
      </c>
      <c r="C28" s="113">
        <v>2.3841354723707666</v>
      </c>
      <c r="D28" s="115">
        <v>321</v>
      </c>
      <c r="E28" s="114">
        <v>334</v>
      </c>
      <c r="F28" s="114">
        <v>329</v>
      </c>
      <c r="G28" s="114">
        <v>337</v>
      </c>
      <c r="H28" s="140">
        <v>331</v>
      </c>
      <c r="I28" s="115">
        <v>-10</v>
      </c>
      <c r="J28" s="116">
        <v>-3.0211480362537766</v>
      </c>
    </row>
    <row r="29" spans="1:15" s="110" customFormat="1" ht="24.95" customHeight="1" x14ac:dyDescent="0.2">
      <c r="A29" s="193">
        <v>86</v>
      </c>
      <c r="B29" s="199" t="s">
        <v>165</v>
      </c>
      <c r="C29" s="113">
        <v>5.3921568627450984</v>
      </c>
      <c r="D29" s="115">
        <v>726</v>
      </c>
      <c r="E29" s="114">
        <v>739</v>
      </c>
      <c r="F29" s="114">
        <v>746</v>
      </c>
      <c r="G29" s="114">
        <v>753</v>
      </c>
      <c r="H29" s="140">
        <v>776</v>
      </c>
      <c r="I29" s="115">
        <v>-50</v>
      </c>
      <c r="J29" s="116">
        <v>-6.4432989690721651</v>
      </c>
    </row>
    <row r="30" spans="1:15" s="110" customFormat="1" ht="24.95" customHeight="1" x14ac:dyDescent="0.2">
      <c r="A30" s="193">
        <v>87.88</v>
      </c>
      <c r="B30" s="204" t="s">
        <v>166</v>
      </c>
      <c r="C30" s="113">
        <v>6.5359477124183005</v>
      </c>
      <c r="D30" s="115">
        <v>880</v>
      </c>
      <c r="E30" s="114">
        <v>863</v>
      </c>
      <c r="F30" s="114">
        <v>836</v>
      </c>
      <c r="G30" s="114">
        <v>826</v>
      </c>
      <c r="H30" s="140">
        <v>836</v>
      </c>
      <c r="I30" s="115">
        <v>44</v>
      </c>
      <c r="J30" s="116">
        <v>5.2631578947368425</v>
      </c>
    </row>
    <row r="31" spans="1:15" s="110" customFormat="1" ht="24.95" customHeight="1" x14ac:dyDescent="0.2">
      <c r="A31" s="193" t="s">
        <v>167</v>
      </c>
      <c r="B31" s="199" t="s">
        <v>168</v>
      </c>
      <c r="C31" s="113">
        <v>11.267082590612002</v>
      </c>
      <c r="D31" s="115">
        <v>1517</v>
      </c>
      <c r="E31" s="114">
        <v>1544</v>
      </c>
      <c r="F31" s="114">
        <v>1532</v>
      </c>
      <c r="G31" s="114">
        <v>1542</v>
      </c>
      <c r="H31" s="140">
        <v>1489</v>
      </c>
      <c r="I31" s="115">
        <v>28</v>
      </c>
      <c r="J31" s="116">
        <v>1.8804566823371389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0.17825311942959002</v>
      </c>
      <c r="D34" s="115">
        <v>24</v>
      </c>
      <c r="E34" s="114">
        <v>26</v>
      </c>
      <c r="F34" s="114">
        <v>24</v>
      </c>
      <c r="G34" s="114">
        <v>24</v>
      </c>
      <c r="H34" s="140">
        <v>24</v>
      </c>
      <c r="I34" s="115">
        <v>0</v>
      </c>
      <c r="J34" s="116">
        <v>0</v>
      </c>
    </row>
    <row r="35" spans="1:10" s="110" customFormat="1" ht="24.95" customHeight="1" x14ac:dyDescent="0.2">
      <c r="A35" s="292" t="s">
        <v>171</v>
      </c>
      <c r="B35" s="293" t="s">
        <v>172</v>
      </c>
      <c r="C35" s="113">
        <v>17.453951277480691</v>
      </c>
      <c r="D35" s="115">
        <v>2350</v>
      </c>
      <c r="E35" s="114">
        <v>2456</v>
      </c>
      <c r="F35" s="114">
        <v>2515</v>
      </c>
      <c r="G35" s="114">
        <v>2559</v>
      </c>
      <c r="H35" s="140">
        <v>2579</v>
      </c>
      <c r="I35" s="115">
        <v>-229</v>
      </c>
      <c r="J35" s="116">
        <v>-8.8794106242729747</v>
      </c>
    </row>
    <row r="36" spans="1:10" s="110" customFormat="1" ht="24.95" customHeight="1" x14ac:dyDescent="0.2">
      <c r="A36" s="294" t="s">
        <v>173</v>
      </c>
      <c r="B36" s="295" t="s">
        <v>174</v>
      </c>
      <c r="C36" s="125">
        <v>82.367795603089718</v>
      </c>
      <c r="D36" s="143">
        <v>11090</v>
      </c>
      <c r="E36" s="144">
        <v>11437</v>
      </c>
      <c r="F36" s="144">
        <v>11308</v>
      </c>
      <c r="G36" s="144">
        <v>11294</v>
      </c>
      <c r="H36" s="145">
        <v>11223</v>
      </c>
      <c r="I36" s="143">
        <v>-133</v>
      </c>
      <c r="J36" s="146">
        <v>-1.1850663815379132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13464</v>
      </c>
      <c r="F11" s="264">
        <v>13919</v>
      </c>
      <c r="G11" s="264">
        <v>13847</v>
      </c>
      <c r="H11" s="264">
        <v>13877</v>
      </c>
      <c r="I11" s="265">
        <v>13826</v>
      </c>
      <c r="J11" s="263">
        <v>-362</v>
      </c>
      <c r="K11" s="266">
        <v>-2.6182554607261679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46.256684491978611</v>
      </c>
      <c r="E13" s="115">
        <v>6228</v>
      </c>
      <c r="F13" s="114">
        <v>6406</v>
      </c>
      <c r="G13" s="114">
        <v>6423</v>
      </c>
      <c r="H13" s="114">
        <v>6424</v>
      </c>
      <c r="I13" s="140">
        <v>6435</v>
      </c>
      <c r="J13" s="115">
        <v>-207</v>
      </c>
      <c r="K13" s="116">
        <v>-3.2167832167832167</v>
      </c>
    </row>
    <row r="14" spans="1:15" ht="15.95" customHeight="1" x14ac:dyDescent="0.2">
      <c r="A14" s="306" t="s">
        <v>230</v>
      </c>
      <c r="B14" s="307"/>
      <c r="C14" s="308"/>
      <c r="D14" s="113">
        <v>41.495840760546642</v>
      </c>
      <c r="E14" s="115">
        <v>5587</v>
      </c>
      <c r="F14" s="114">
        <v>5818</v>
      </c>
      <c r="G14" s="114">
        <v>5727</v>
      </c>
      <c r="H14" s="114">
        <v>5772</v>
      </c>
      <c r="I14" s="140">
        <v>5772</v>
      </c>
      <c r="J14" s="115">
        <v>-185</v>
      </c>
      <c r="K14" s="116">
        <v>-3.2051282051282053</v>
      </c>
    </row>
    <row r="15" spans="1:15" ht="15.95" customHeight="1" x14ac:dyDescent="0.2">
      <c r="A15" s="306" t="s">
        <v>231</v>
      </c>
      <c r="B15" s="307"/>
      <c r="C15" s="308"/>
      <c r="D15" s="113">
        <v>5.6149732620320858</v>
      </c>
      <c r="E15" s="115">
        <v>756</v>
      </c>
      <c r="F15" s="114">
        <v>750</v>
      </c>
      <c r="G15" s="114">
        <v>760</v>
      </c>
      <c r="H15" s="114">
        <v>706</v>
      </c>
      <c r="I15" s="140">
        <v>677</v>
      </c>
      <c r="J15" s="115">
        <v>79</v>
      </c>
      <c r="K15" s="116">
        <v>11.669128508124077</v>
      </c>
    </row>
    <row r="16" spans="1:15" ht="15.95" customHeight="1" x14ac:dyDescent="0.2">
      <c r="A16" s="306" t="s">
        <v>232</v>
      </c>
      <c r="B16" s="307"/>
      <c r="C16" s="308"/>
      <c r="D16" s="113">
        <v>2.3172905525846703</v>
      </c>
      <c r="E16" s="115">
        <v>312</v>
      </c>
      <c r="F16" s="114">
        <v>326</v>
      </c>
      <c r="G16" s="114">
        <v>321</v>
      </c>
      <c r="H16" s="114">
        <v>331</v>
      </c>
      <c r="I16" s="140">
        <v>327</v>
      </c>
      <c r="J16" s="115">
        <v>-15</v>
      </c>
      <c r="K16" s="116">
        <v>-4.5871559633027523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0.34907902554961379</v>
      </c>
      <c r="E18" s="115">
        <v>47</v>
      </c>
      <c r="F18" s="114">
        <v>47</v>
      </c>
      <c r="G18" s="114">
        <v>39</v>
      </c>
      <c r="H18" s="114">
        <v>41</v>
      </c>
      <c r="I18" s="140">
        <v>44</v>
      </c>
      <c r="J18" s="115">
        <v>3</v>
      </c>
      <c r="K18" s="116">
        <v>6.8181818181818183</v>
      </c>
    </row>
    <row r="19" spans="1:11" ht="14.1" customHeight="1" x14ac:dyDescent="0.2">
      <c r="A19" s="306" t="s">
        <v>235</v>
      </c>
      <c r="B19" s="307" t="s">
        <v>236</v>
      </c>
      <c r="C19" s="308"/>
      <c r="D19" s="113">
        <v>7.427213309566251E-2</v>
      </c>
      <c r="E19" s="115">
        <v>10</v>
      </c>
      <c r="F19" s="114">
        <v>10</v>
      </c>
      <c r="G19" s="114">
        <v>11</v>
      </c>
      <c r="H19" s="114">
        <v>9</v>
      </c>
      <c r="I19" s="140">
        <v>11</v>
      </c>
      <c r="J19" s="115">
        <v>-1</v>
      </c>
      <c r="K19" s="116">
        <v>-9.0909090909090917</v>
      </c>
    </row>
    <row r="20" spans="1:11" ht="14.1" customHeight="1" x14ac:dyDescent="0.2">
      <c r="A20" s="306">
        <v>12</v>
      </c>
      <c r="B20" s="307" t="s">
        <v>237</v>
      </c>
      <c r="C20" s="308"/>
      <c r="D20" s="113">
        <v>0.98039215686274506</v>
      </c>
      <c r="E20" s="115">
        <v>132</v>
      </c>
      <c r="F20" s="114">
        <v>149</v>
      </c>
      <c r="G20" s="114">
        <v>161</v>
      </c>
      <c r="H20" s="114">
        <v>181</v>
      </c>
      <c r="I20" s="140">
        <v>173</v>
      </c>
      <c r="J20" s="115">
        <v>-41</v>
      </c>
      <c r="K20" s="116">
        <v>-23.699421965317921</v>
      </c>
    </row>
    <row r="21" spans="1:11" ht="14.1" customHeight="1" x14ac:dyDescent="0.2">
      <c r="A21" s="306">
        <v>21</v>
      </c>
      <c r="B21" s="307" t="s">
        <v>238</v>
      </c>
      <c r="C21" s="308"/>
      <c r="D21" s="113">
        <v>8.9126559714795009E-2</v>
      </c>
      <c r="E21" s="115">
        <v>12</v>
      </c>
      <c r="F21" s="114">
        <v>12</v>
      </c>
      <c r="G21" s="114">
        <v>11</v>
      </c>
      <c r="H21" s="114">
        <v>10</v>
      </c>
      <c r="I21" s="140">
        <v>7</v>
      </c>
      <c r="J21" s="115">
        <v>5</v>
      </c>
      <c r="K21" s="116">
        <v>71.428571428571431</v>
      </c>
    </row>
    <row r="22" spans="1:11" ht="14.1" customHeight="1" x14ac:dyDescent="0.2">
      <c r="A22" s="306">
        <v>22</v>
      </c>
      <c r="B22" s="307" t="s">
        <v>239</v>
      </c>
      <c r="C22" s="308"/>
      <c r="D22" s="113">
        <v>0.55704099821746877</v>
      </c>
      <c r="E22" s="115">
        <v>75</v>
      </c>
      <c r="F22" s="114">
        <v>73</v>
      </c>
      <c r="G22" s="114">
        <v>77</v>
      </c>
      <c r="H22" s="114">
        <v>80</v>
      </c>
      <c r="I22" s="140">
        <v>87</v>
      </c>
      <c r="J22" s="115">
        <v>-12</v>
      </c>
      <c r="K22" s="116">
        <v>-13.793103448275861</v>
      </c>
    </row>
    <row r="23" spans="1:11" ht="14.1" customHeight="1" x14ac:dyDescent="0.2">
      <c r="A23" s="306">
        <v>23</v>
      </c>
      <c r="B23" s="307" t="s">
        <v>240</v>
      </c>
      <c r="C23" s="308"/>
      <c r="D23" s="113">
        <v>0.53475935828877008</v>
      </c>
      <c r="E23" s="115">
        <v>72</v>
      </c>
      <c r="F23" s="114">
        <v>81</v>
      </c>
      <c r="G23" s="114">
        <v>81</v>
      </c>
      <c r="H23" s="114">
        <v>76</v>
      </c>
      <c r="I23" s="140">
        <v>77</v>
      </c>
      <c r="J23" s="115">
        <v>-5</v>
      </c>
      <c r="K23" s="116">
        <v>-6.4935064935064934</v>
      </c>
    </row>
    <row r="24" spans="1:11" ht="14.1" customHeight="1" x14ac:dyDescent="0.2">
      <c r="A24" s="306">
        <v>24</v>
      </c>
      <c r="B24" s="307" t="s">
        <v>241</v>
      </c>
      <c r="C24" s="308"/>
      <c r="D24" s="113">
        <v>5.7709447415329764</v>
      </c>
      <c r="E24" s="115">
        <v>777</v>
      </c>
      <c r="F24" s="114">
        <v>798</v>
      </c>
      <c r="G24" s="114">
        <v>838</v>
      </c>
      <c r="H24" s="114">
        <v>870</v>
      </c>
      <c r="I24" s="140">
        <v>886</v>
      </c>
      <c r="J24" s="115">
        <v>-109</v>
      </c>
      <c r="K24" s="116">
        <v>-12.302483069977427</v>
      </c>
    </row>
    <row r="25" spans="1:11" ht="14.1" customHeight="1" x14ac:dyDescent="0.2">
      <c r="A25" s="306">
        <v>25</v>
      </c>
      <c r="B25" s="307" t="s">
        <v>242</v>
      </c>
      <c r="C25" s="308"/>
      <c r="D25" s="113">
        <v>1.7379679144385027</v>
      </c>
      <c r="E25" s="115">
        <v>234</v>
      </c>
      <c r="F25" s="114">
        <v>253</v>
      </c>
      <c r="G25" s="114">
        <v>266</v>
      </c>
      <c r="H25" s="114">
        <v>258</v>
      </c>
      <c r="I25" s="140">
        <v>257</v>
      </c>
      <c r="J25" s="115">
        <v>-23</v>
      </c>
      <c r="K25" s="116">
        <v>-8.9494163424124515</v>
      </c>
    </row>
    <row r="26" spans="1:11" ht="14.1" customHeight="1" x14ac:dyDescent="0.2">
      <c r="A26" s="306">
        <v>26</v>
      </c>
      <c r="B26" s="307" t="s">
        <v>243</v>
      </c>
      <c r="C26" s="308"/>
      <c r="D26" s="113">
        <v>0.64616755793226377</v>
      </c>
      <c r="E26" s="115">
        <v>87</v>
      </c>
      <c r="F26" s="114">
        <v>87</v>
      </c>
      <c r="G26" s="114">
        <v>89</v>
      </c>
      <c r="H26" s="114">
        <v>94</v>
      </c>
      <c r="I26" s="140">
        <v>101</v>
      </c>
      <c r="J26" s="115">
        <v>-14</v>
      </c>
      <c r="K26" s="116">
        <v>-13.861386138613861</v>
      </c>
    </row>
    <row r="27" spans="1:11" ht="14.1" customHeight="1" x14ac:dyDescent="0.2">
      <c r="A27" s="306">
        <v>27</v>
      </c>
      <c r="B27" s="307" t="s">
        <v>244</v>
      </c>
      <c r="C27" s="308"/>
      <c r="D27" s="113">
        <v>0.43820558526440878</v>
      </c>
      <c r="E27" s="115">
        <v>59</v>
      </c>
      <c r="F27" s="114">
        <v>57</v>
      </c>
      <c r="G27" s="114">
        <v>68</v>
      </c>
      <c r="H27" s="114">
        <v>58</v>
      </c>
      <c r="I27" s="140">
        <v>74</v>
      </c>
      <c r="J27" s="115">
        <v>-15</v>
      </c>
      <c r="K27" s="116">
        <v>-20.27027027027027</v>
      </c>
    </row>
    <row r="28" spans="1:11" ht="14.1" customHeight="1" x14ac:dyDescent="0.2">
      <c r="A28" s="306">
        <v>28</v>
      </c>
      <c r="B28" s="307" t="s">
        <v>245</v>
      </c>
      <c r="C28" s="308"/>
      <c r="D28" s="113">
        <v>0.18568033273915627</v>
      </c>
      <c r="E28" s="115">
        <v>25</v>
      </c>
      <c r="F28" s="114">
        <v>32</v>
      </c>
      <c r="G28" s="114">
        <v>36</v>
      </c>
      <c r="H28" s="114">
        <v>38</v>
      </c>
      <c r="I28" s="140">
        <v>38</v>
      </c>
      <c r="J28" s="115">
        <v>-13</v>
      </c>
      <c r="K28" s="116">
        <v>-34.210526315789473</v>
      </c>
    </row>
    <row r="29" spans="1:11" ht="14.1" customHeight="1" x14ac:dyDescent="0.2">
      <c r="A29" s="306">
        <v>29</v>
      </c>
      <c r="B29" s="307" t="s">
        <v>246</v>
      </c>
      <c r="C29" s="308"/>
      <c r="D29" s="113">
        <v>3.4462269756387403</v>
      </c>
      <c r="E29" s="115">
        <v>464</v>
      </c>
      <c r="F29" s="114">
        <v>530</v>
      </c>
      <c r="G29" s="114">
        <v>526</v>
      </c>
      <c r="H29" s="114">
        <v>533</v>
      </c>
      <c r="I29" s="140">
        <v>528</v>
      </c>
      <c r="J29" s="115">
        <v>-64</v>
      </c>
      <c r="K29" s="116">
        <v>-12.121212121212121</v>
      </c>
    </row>
    <row r="30" spans="1:11" ht="14.1" customHeight="1" x14ac:dyDescent="0.2">
      <c r="A30" s="306" t="s">
        <v>247</v>
      </c>
      <c r="B30" s="307" t="s">
        <v>248</v>
      </c>
      <c r="C30" s="308"/>
      <c r="D30" s="113">
        <v>0.42335115864527628</v>
      </c>
      <c r="E30" s="115">
        <v>57</v>
      </c>
      <c r="F30" s="114">
        <v>73</v>
      </c>
      <c r="G30" s="114">
        <v>64</v>
      </c>
      <c r="H30" s="114">
        <v>79</v>
      </c>
      <c r="I30" s="140">
        <v>80</v>
      </c>
      <c r="J30" s="115">
        <v>-23</v>
      </c>
      <c r="K30" s="116">
        <v>-28.75</v>
      </c>
    </row>
    <row r="31" spans="1:11" ht="14.1" customHeight="1" x14ac:dyDescent="0.2">
      <c r="A31" s="306" t="s">
        <v>249</v>
      </c>
      <c r="B31" s="307" t="s">
        <v>250</v>
      </c>
      <c r="C31" s="308"/>
      <c r="D31" s="113">
        <v>3.022875816993464</v>
      </c>
      <c r="E31" s="115">
        <v>407</v>
      </c>
      <c r="F31" s="114">
        <v>457</v>
      </c>
      <c r="G31" s="114">
        <v>462</v>
      </c>
      <c r="H31" s="114">
        <v>454</v>
      </c>
      <c r="I31" s="140">
        <v>448</v>
      </c>
      <c r="J31" s="115">
        <v>-41</v>
      </c>
      <c r="K31" s="116">
        <v>-9.1517857142857135</v>
      </c>
    </row>
    <row r="32" spans="1:11" ht="14.1" customHeight="1" x14ac:dyDescent="0.2">
      <c r="A32" s="306">
        <v>31</v>
      </c>
      <c r="B32" s="307" t="s">
        <v>251</v>
      </c>
      <c r="C32" s="308"/>
      <c r="D32" s="113">
        <v>0.18568033273915627</v>
      </c>
      <c r="E32" s="115">
        <v>25</v>
      </c>
      <c r="F32" s="114">
        <v>26</v>
      </c>
      <c r="G32" s="114">
        <v>23</v>
      </c>
      <c r="H32" s="114">
        <v>27</v>
      </c>
      <c r="I32" s="140">
        <v>24</v>
      </c>
      <c r="J32" s="115">
        <v>1</v>
      </c>
      <c r="K32" s="116">
        <v>4.166666666666667</v>
      </c>
    </row>
    <row r="33" spans="1:11" ht="14.1" customHeight="1" x14ac:dyDescent="0.2">
      <c r="A33" s="306">
        <v>32</v>
      </c>
      <c r="B33" s="307" t="s">
        <v>252</v>
      </c>
      <c r="C33" s="308"/>
      <c r="D33" s="113">
        <v>0.72043969102792638</v>
      </c>
      <c r="E33" s="115">
        <v>97</v>
      </c>
      <c r="F33" s="114">
        <v>99</v>
      </c>
      <c r="G33" s="114">
        <v>84</v>
      </c>
      <c r="H33" s="114">
        <v>85</v>
      </c>
      <c r="I33" s="140">
        <v>84</v>
      </c>
      <c r="J33" s="115">
        <v>13</v>
      </c>
      <c r="K33" s="116">
        <v>15.476190476190476</v>
      </c>
    </row>
    <row r="34" spans="1:11" ht="14.1" customHeight="1" x14ac:dyDescent="0.2">
      <c r="A34" s="306">
        <v>33</v>
      </c>
      <c r="B34" s="307" t="s">
        <v>253</v>
      </c>
      <c r="C34" s="308"/>
      <c r="D34" s="113">
        <v>0.54961378490790258</v>
      </c>
      <c r="E34" s="115">
        <v>74</v>
      </c>
      <c r="F34" s="114">
        <v>77</v>
      </c>
      <c r="G34" s="114">
        <v>82</v>
      </c>
      <c r="H34" s="114">
        <v>83</v>
      </c>
      <c r="I34" s="140">
        <v>88</v>
      </c>
      <c r="J34" s="115">
        <v>-14</v>
      </c>
      <c r="K34" s="116">
        <v>-15.909090909090908</v>
      </c>
    </row>
    <row r="35" spans="1:11" ht="14.1" customHeight="1" x14ac:dyDescent="0.2">
      <c r="A35" s="306">
        <v>34</v>
      </c>
      <c r="B35" s="307" t="s">
        <v>254</v>
      </c>
      <c r="C35" s="308"/>
      <c r="D35" s="113">
        <v>3.6616161616161618</v>
      </c>
      <c r="E35" s="115">
        <v>493</v>
      </c>
      <c r="F35" s="114">
        <v>506</v>
      </c>
      <c r="G35" s="114">
        <v>509</v>
      </c>
      <c r="H35" s="114">
        <v>493</v>
      </c>
      <c r="I35" s="140">
        <v>510</v>
      </c>
      <c r="J35" s="115">
        <v>-17</v>
      </c>
      <c r="K35" s="116">
        <v>-3.3333333333333335</v>
      </c>
    </row>
    <row r="36" spans="1:11" ht="14.1" customHeight="1" x14ac:dyDescent="0.2">
      <c r="A36" s="306">
        <v>41</v>
      </c>
      <c r="B36" s="307" t="s">
        <v>255</v>
      </c>
      <c r="C36" s="308"/>
      <c r="D36" s="113">
        <v>0.19310754604872252</v>
      </c>
      <c r="E36" s="115">
        <v>26</v>
      </c>
      <c r="F36" s="114">
        <v>18</v>
      </c>
      <c r="G36" s="114">
        <v>17</v>
      </c>
      <c r="H36" s="114">
        <v>18</v>
      </c>
      <c r="I36" s="140">
        <v>13</v>
      </c>
      <c r="J36" s="115">
        <v>13</v>
      </c>
      <c r="K36" s="116">
        <v>100</v>
      </c>
    </row>
    <row r="37" spans="1:11" ht="14.1" customHeight="1" x14ac:dyDescent="0.2">
      <c r="A37" s="306">
        <v>42</v>
      </c>
      <c r="B37" s="307" t="s">
        <v>256</v>
      </c>
      <c r="C37" s="308"/>
      <c r="D37" s="113" t="s">
        <v>513</v>
      </c>
      <c r="E37" s="115" t="s">
        <v>513</v>
      </c>
      <c r="F37" s="114">
        <v>3</v>
      </c>
      <c r="G37" s="114">
        <v>3</v>
      </c>
      <c r="H37" s="114">
        <v>3</v>
      </c>
      <c r="I37" s="140">
        <v>3</v>
      </c>
      <c r="J37" s="115" t="s">
        <v>513</v>
      </c>
      <c r="K37" s="116" t="s">
        <v>513</v>
      </c>
    </row>
    <row r="38" spans="1:11" ht="14.1" customHeight="1" x14ac:dyDescent="0.2">
      <c r="A38" s="306">
        <v>43</v>
      </c>
      <c r="B38" s="307" t="s">
        <v>257</v>
      </c>
      <c r="C38" s="308"/>
      <c r="D38" s="113">
        <v>0.31937017231134879</v>
      </c>
      <c r="E38" s="115">
        <v>43</v>
      </c>
      <c r="F38" s="114">
        <v>47</v>
      </c>
      <c r="G38" s="114">
        <v>50</v>
      </c>
      <c r="H38" s="114">
        <v>59</v>
      </c>
      <c r="I38" s="140">
        <v>57</v>
      </c>
      <c r="J38" s="115">
        <v>-14</v>
      </c>
      <c r="K38" s="116">
        <v>-24.561403508771932</v>
      </c>
    </row>
    <row r="39" spans="1:11" ht="14.1" customHeight="1" x14ac:dyDescent="0.2">
      <c r="A39" s="306">
        <v>51</v>
      </c>
      <c r="B39" s="307" t="s">
        <v>258</v>
      </c>
      <c r="C39" s="308"/>
      <c r="D39" s="113">
        <v>7.9545454545454541</v>
      </c>
      <c r="E39" s="115">
        <v>1071</v>
      </c>
      <c r="F39" s="114">
        <v>1116</v>
      </c>
      <c r="G39" s="114">
        <v>1113</v>
      </c>
      <c r="H39" s="114">
        <v>1115</v>
      </c>
      <c r="I39" s="140">
        <v>1101</v>
      </c>
      <c r="J39" s="115">
        <v>-30</v>
      </c>
      <c r="K39" s="116">
        <v>-2.7247956403269753</v>
      </c>
    </row>
    <row r="40" spans="1:11" ht="14.1" customHeight="1" x14ac:dyDescent="0.2">
      <c r="A40" s="306" t="s">
        <v>259</v>
      </c>
      <c r="B40" s="307" t="s">
        <v>260</v>
      </c>
      <c r="C40" s="308"/>
      <c r="D40" s="113">
        <v>7.7985739750445635</v>
      </c>
      <c r="E40" s="115">
        <v>1050</v>
      </c>
      <c r="F40" s="114">
        <v>1097</v>
      </c>
      <c r="G40" s="114">
        <v>1090</v>
      </c>
      <c r="H40" s="114">
        <v>1093</v>
      </c>
      <c r="I40" s="140">
        <v>1081</v>
      </c>
      <c r="J40" s="115">
        <v>-31</v>
      </c>
      <c r="K40" s="116">
        <v>-2.8677150786308974</v>
      </c>
    </row>
    <row r="41" spans="1:11" ht="14.1" customHeight="1" x14ac:dyDescent="0.2">
      <c r="A41" s="306"/>
      <c r="B41" s="307" t="s">
        <v>261</v>
      </c>
      <c r="C41" s="308"/>
      <c r="D41" s="113">
        <v>4.1518122400475344</v>
      </c>
      <c r="E41" s="115">
        <v>559</v>
      </c>
      <c r="F41" s="114">
        <v>590</v>
      </c>
      <c r="G41" s="114">
        <v>589</v>
      </c>
      <c r="H41" s="114">
        <v>592</v>
      </c>
      <c r="I41" s="140">
        <v>589</v>
      </c>
      <c r="J41" s="115">
        <v>-30</v>
      </c>
      <c r="K41" s="116">
        <v>-5.0933786078098473</v>
      </c>
    </row>
    <row r="42" spans="1:11" ht="14.1" customHeight="1" x14ac:dyDescent="0.2">
      <c r="A42" s="306">
        <v>52</v>
      </c>
      <c r="B42" s="307" t="s">
        <v>262</v>
      </c>
      <c r="C42" s="308"/>
      <c r="D42" s="113">
        <v>3.4982174688057039</v>
      </c>
      <c r="E42" s="115">
        <v>471</v>
      </c>
      <c r="F42" s="114">
        <v>476</v>
      </c>
      <c r="G42" s="114">
        <v>438</v>
      </c>
      <c r="H42" s="114">
        <v>433</v>
      </c>
      <c r="I42" s="140">
        <v>431</v>
      </c>
      <c r="J42" s="115">
        <v>40</v>
      </c>
      <c r="K42" s="116">
        <v>9.2807424593967518</v>
      </c>
    </row>
    <row r="43" spans="1:11" ht="14.1" customHeight="1" x14ac:dyDescent="0.2">
      <c r="A43" s="306" t="s">
        <v>263</v>
      </c>
      <c r="B43" s="307" t="s">
        <v>264</v>
      </c>
      <c r="C43" s="308"/>
      <c r="D43" s="113">
        <v>3.4759358288770055</v>
      </c>
      <c r="E43" s="115">
        <v>468</v>
      </c>
      <c r="F43" s="114">
        <v>473</v>
      </c>
      <c r="G43" s="114">
        <v>433</v>
      </c>
      <c r="H43" s="114">
        <v>425</v>
      </c>
      <c r="I43" s="140">
        <v>426</v>
      </c>
      <c r="J43" s="115">
        <v>42</v>
      </c>
      <c r="K43" s="116">
        <v>9.8591549295774641</v>
      </c>
    </row>
    <row r="44" spans="1:11" ht="14.1" customHeight="1" x14ac:dyDescent="0.2">
      <c r="A44" s="306">
        <v>53</v>
      </c>
      <c r="B44" s="307" t="s">
        <v>265</v>
      </c>
      <c r="C44" s="308"/>
      <c r="D44" s="113">
        <v>1.3368983957219251</v>
      </c>
      <c r="E44" s="115">
        <v>180</v>
      </c>
      <c r="F44" s="114">
        <v>184</v>
      </c>
      <c r="G44" s="114">
        <v>172</v>
      </c>
      <c r="H44" s="114">
        <v>173</v>
      </c>
      <c r="I44" s="140">
        <v>166</v>
      </c>
      <c r="J44" s="115">
        <v>14</v>
      </c>
      <c r="K44" s="116">
        <v>8.4337349397590362</v>
      </c>
    </row>
    <row r="45" spans="1:11" ht="14.1" customHeight="1" x14ac:dyDescent="0.2">
      <c r="A45" s="306" t="s">
        <v>266</v>
      </c>
      <c r="B45" s="307" t="s">
        <v>267</v>
      </c>
      <c r="C45" s="308"/>
      <c r="D45" s="113">
        <v>1.3146167557932265</v>
      </c>
      <c r="E45" s="115">
        <v>177</v>
      </c>
      <c r="F45" s="114">
        <v>179</v>
      </c>
      <c r="G45" s="114">
        <v>167</v>
      </c>
      <c r="H45" s="114">
        <v>168</v>
      </c>
      <c r="I45" s="140">
        <v>161</v>
      </c>
      <c r="J45" s="115">
        <v>16</v>
      </c>
      <c r="K45" s="116">
        <v>9.9378881987577632</v>
      </c>
    </row>
    <row r="46" spans="1:11" ht="14.1" customHeight="1" x14ac:dyDescent="0.2">
      <c r="A46" s="306">
        <v>54</v>
      </c>
      <c r="B46" s="307" t="s">
        <v>268</v>
      </c>
      <c r="C46" s="308"/>
      <c r="D46" s="113">
        <v>13.443256090314915</v>
      </c>
      <c r="E46" s="115">
        <v>1810</v>
      </c>
      <c r="F46" s="114">
        <v>1863</v>
      </c>
      <c r="G46" s="114">
        <v>1858</v>
      </c>
      <c r="H46" s="114">
        <v>1843</v>
      </c>
      <c r="I46" s="140">
        <v>1855</v>
      </c>
      <c r="J46" s="115">
        <v>-45</v>
      </c>
      <c r="K46" s="116">
        <v>-2.4258760107816713</v>
      </c>
    </row>
    <row r="47" spans="1:11" ht="14.1" customHeight="1" x14ac:dyDescent="0.2">
      <c r="A47" s="306">
        <v>61</v>
      </c>
      <c r="B47" s="307" t="s">
        <v>269</v>
      </c>
      <c r="C47" s="308"/>
      <c r="D47" s="113">
        <v>0.60160427807486627</v>
      </c>
      <c r="E47" s="115">
        <v>81</v>
      </c>
      <c r="F47" s="114">
        <v>84</v>
      </c>
      <c r="G47" s="114">
        <v>79</v>
      </c>
      <c r="H47" s="114">
        <v>86</v>
      </c>
      <c r="I47" s="140">
        <v>87</v>
      </c>
      <c r="J47" s="115">
        <v>-6</v>
      </c>
      <c r="K47" s="116">
        <v>-6.8965517241379306</v>
      </c>
    </row>
    <row r="48" spans="1:11" ht="14.1" customHeight="1" x14ac:dyDescent="0.2">
      <c r="A48" s="306">
        <v>62</v>
      </c>
      <c r="B48" s="307" t="s">
        <v>270</v>
      </c>
      <c r="C48" s="308"/>
      <c r="D48" s="113">
        <v>9.9153297682709454</v>
      </c>
      <c r="E48" s="115">
        <v>1335</v>
      </c>
      <c r="F48" s="114">
        <v>1387</v>
      </c>
      <c r="G48" s="114">
        <v>1399</v>
      </c>
      <c r="H48" s="114">
        <v>1418</v>
      </c>
      <c r="I48" s="140">
        <v>1388</v>
      </c>
      <c r="J48" s="115">
        <v>-53</v>
      </c>
      <c r="K48" s="116">
        <v>-3.8184438040345823</v>
      </c>
    </row>
    <row r="49" spans="1:11" ht="14.1" customHeight="1" x14ac:dyDescent="0.2">
      <c r="A49" s="306">
        <v>63</v>
      </c>
      <c r="B49" s="307" t="s">
        <v>271</v>
      </c>
      <c r="C49" s="308"/>
      <c r="D49" s="113">
        <v>7.0632798573975046</v>
      </c>
      <c r="E49" s="115">
        <v>951</v>
      </c>
      <c r="F49" s="114">
        <v>1054</v>
      </c>
      <c r="G49" s="114">
        <v>1076</v>
      </c>
      <c r="H49" s="114">
        <v>1100</v>
      </c>
      <c r="I49" s="140">
        <v>1061</v>
      </c>
      <c r="J49" s="115">
        <v>-110</v>
      </c>
      <c r="K49" s="116">
        <v>-10.367577756833176</v>
      </c>
    </row>
    <row r="50" spans="1:11" ht="14.1" customHeight="1" x14ac:dyDescent="0.2">
      <c r="A50" s="306" t="s">
        <v>272</v>
      </c>
      <c r="B50" s="307" t="s">
        <v>273</v>
      </c>
      <c r="C50" s="308"/>
      <c r="D50" s="113">
        <v>0.15597147950089127</v>
      </c>
      <c r="E50" s="115">
        <v>21</v>
      </c>
      <c r="F50" s="114">
        <v>23</v>
      </c>
      <c r="G50" s="114">
        <v>25</v>
      </c>
      <c r="H50" s="114">
        <v>23</v>
      </c>
      <c r="I50" s="140">
        <v>20</v>
      </c>
      <c r="J50" s="115">
        <v>1</v>
      </c>
      <c r="K50" s="116">
        <v>5</v>
      </c>
    </row>
    <row r="51" spans="1:11" ht="14.1" customHeight="1" x14ac:dyDescent="0.2">
      <c r="A51" s="306" t="s">
        <v>274</v>
      </c>
      <c r="B51" s="307" t="s">
        <v>275</v>
      </c>
      <c r="C51" s="308"/>
      <c r="D51" s="113">
        <v>6.6770647653000594</v>
      </c>
      <c r="E51" s="115">
        <v>899</v>
      </c>
      <c r="F51" s="114">
        <v>998</v>
      </c>
      <c r="G51" s="114">
        <v>1018</v>
      </c>
      <c r="H51" s="114">
        <v>1046</v>
      </c>
      <c r="I51" s="140">
        <v>1010</v>
      </c>
      <c r="J51" s="115">
        <v>-111</v>
      </c>
      <c r="K51" s="116">
        <v>-10.990099009900991</v>
      </c>
    </row>
    <row r="52" spans="1:11" ht="14.1" customHeight="1" x14ac:dyDescent="0.2">
      <c r="A52" s="306">
        <v>71</v>
      </c>
      <c r="B52" s="307" t="s">
        <v>276</v>
      </c>
      <c r="C52" s="308"/>
      <c r="D52" s="113">
        <v>13.472964943553178</v>
      </c>
      <c r="E52" s="115">
        <v>1814</v>
      </c>
      <c r="F52" s="114">
        <v>1827</v>
      </c>
      <c r="G52" s="114">
        <v>1820</v>
      </c>
      <c r="H52" s="114">
        <v>1842</v>
      </c>
      <c r="I52" s="140">
        <v>1868</v>
      </c>
      <c r="J52" s="115">
        <v>-54</v>
      </c>
      <c r="K52" s="116">
        <v>-2.8907922912205568</v>
      </c>
    </row>
    <row r="53" spans="1:11" ht="14.1" customHeight="1" x14ac:dyDescent="0.2">
      <c r="A53" s="306" t="s">
        <v>277</v>
      </c>
      <c r="B53" s="307" t="s">
        <v>278</v>
      </c>
      <c r="C53" s="308"/>
      <c r="D53" s="113">
        <v>1.2774806892453952</v>
      </c>
      <c r="E53" s="115">
        <v>172</v>
      </c>
      <c r="F53" s="114">
        <v>183</v>
      </c>
      <c r="G53" s="114">
        <v>167</v>
      </c>
      <c r="H53" s="114">
        <v>171</v>
      </c>
      <c r="I53" s="140">
        <v>174</v>
      </c>
      <c r="J53" s="115">
        <v>-2</v>
      </c>
      <c r="K53" s="116">
        <v>-1.1494252873563218</v>
      </c>
    </row>
    <row r="54" spans="1:11" ht="14.1" customHeight="1" x14ac:dyDescent="0.2">
      <c r="A54" s="306" t="s">
        <v>279</v>
      </c>
      <c r="B54" s="307" t="s">
        <v>280</v>
      </c>
      <c r="C54" s="308"/>
      <c r="D54" s="113">
        <v>11.764705882352942</v>
      </c>
      <c r="E54" s="115">
        <v>1584</v>
      </c>
      <c r="F54" s="114">
        <v>1584</v>
      </c>
      <c r="G54" s="114">
        <v>1592</v>
      </c>
      <c r="H54" s="114">
        <v>1607</v>
      </c>
      <c r="I54" s="140">
        <v>1629</v>
      </c>
      <c r="J54" s="115">
        <v>-45</v>
      </c>
      <c r="K54" s="116">
        <v>-2.7624309392265194</v>
      </c>
    </row>
    <row r="55" spans="1:11" ht="14.1" customHeight="1" x14ac:dyDescent="0.2">
      <c r="A55" s="306">
        <v>72</v>
      </c>
      <c r="B55" s="307" t="s">
        <v>281</v>
      </c>
      <c r="C55" s="308"/>
      <c r="D55" s="113">
        <v>1.4260249554367201</v>
      </c>
      <c r="E55" s="115">
        <v>192</v>
      </c>
      <c r="F55" s="114">
        <v>194</v>
      </c>
      <c r="G55" s="114">
        <v>197</v>
      </c>
      <c r="H55" s="114">
        <v>190</v>
      </c>
      <c r="I55" s="140">
        <v>190</v>
      </c>
      <c r="J55" s="115">
        <v>2</v>
      </c>
      <c r="K55" s="116">
        <v>1.0526315789473684</v>
      </c>
    </row>
    <row r="56" spans="1:11" ht="14.1" customHeight="1" x14ac:dyDescent="0.2">
      <c r="A56" s="306" t="s">
        <v>282</v>
      </c>
      <c r="B56" s="307" t="s">
        <v>283</v>
      </c>
      <c r="C56" s="308"/>
      <c r="D56" s="113">
        <v>0.20053475935828877</v>
      </c>
      <c r="E56" s="115">
        <v>27</v>
      </c>
      <c r="F56" s="114">
        <v>28</v>
      </c>
      <c r="G56" s="114">
        <v>27</v>
      </c>
      <c r="H56" s="114">
        <v>26</v>
      </c>
      <c r="I56" s="140">
        <v>26</v>
      </c>
      <c r="J56" s="115">
        <v>1</v>
      </c>
      <c r="K56" s="116">
        <v>3.8461538461538463</v>
      </c>
    </row>
    <row r="57" spans="1:11" ht="14.1" customHeight="1" x14ac:dyDescent="0.2">
      <c r="A57" s="306" t="s">
        <v>284</v>
      </c>
      <c r="B57" s="307" t="s">
        <v>285</v>
      </c>
      <c r="C57" s="308"/>
      <c r="D57" s="113">
        <v>0.91354723707664887</v>
      </c>
      <c r="E57" s="115">
        <v>123</v>
      </c>
      <c r="F57" s="114">
        <v>126</v>
      </c>
      <c r="G57" s="114">
        <v>130</v>
      </c>
      <c r="H57" s="114">
        <v>128</v>
      </c>
      <c r="I57" s="140">
        <v>123</v>
      </c>
      <c r="J57" s="115">
        <v>0</v>
      </c>
      <c r="K57" s="116">
        <v>0</v>
      </c>
    </row>
    <row r="58" spans="1:11" ht="14.1" customHeight="1" x14ac:dyDescent="0.2">
      <c r="A58" s="306">
        <v>73</v>
      </c>
      <c r="B58" s="307" t="s">
        <v>286</v>
      </c>
      <c r="C58" s="308"/>
      <c r="D58" s="113">
        <v>1.0026737967914439</v>
      </c>
      <c r="E58" s="115">
        <v>135</v>
      </c>
      <c r="F58" s="114">
        <v>134</v>
      </c>
      <c r="G58" s="114">
        <v>132</v>
      </c>
      <c r="H58" s="114">
        <v>129</v>
      </c>
      <c r="I58" s="140">
        <v>127</v>
      </c>
      <c r="J58" s="115">
        <v>8</v>
      </c>
      <c r="K58" s="116">
        <v>6.2992125984251972</v>
      </c>
    </row>
    <row r="59" spans="1:11" ht="14.1" customHeight="1" x14ac:dyDescent="0.2">
      <c r="A59" s="306" t="s">
        <v>287</v>
      </c>
      <c r="B59" s="307" t="s">
        <v>288</v>
      </c>
      <c r="C59" s="308"/>
      <c r="D59" s="113">
        <v>0.69073083778966127</v>
      </c>
      <c r="E59" s="115">
        <v>93</v>
      </c>
      <c r="F59" s="114">
        <v>93</v>
      </c>
      <c r="G59" s="114">
        <v>94</v>
      </c>
      <c r="H59" s="114">
        <v>90</v>
      </c>
      <c r="I59" s="140">
        <v>90</v>
      </c>
      <c r="J59" s="115">
        <v>3</v>
      </c>
      <c r="K59" s="116">
        <v>3.3333333333333335</v>
      </c>
    </row>
    <row r="60" spans="1:11" ht="14.1" customHeight="1" x14ac:dyDescent="0.2">
      <c r="A60" s="306">
        <v>81</v>
      </c>
      <c r="B60" s="307" t="s">
        <v>289</v>
      </c>
      <c r="C60" s="308"/>
      <c r="D60" s="113">
        <v>4.3300653594771239</v>
      </c>
      <c r="E60" s="115">
        <v>583</v>
      </c>
      <c r="F60" s="114">
        <v>582</v>
      </c>
      <c r="G60" s="114">
        <v>567</v>
      </c>
      <c r="H60" s="114">
        <v>526</v>
      </c>
      <c r="I60" s="140">
        <v>559</v>
      </c>
      <c r="J60" s="115">
        <v>24</v>
      </c>
      <c r="K60" s="116">
        <v>4.2933810375670838</v>
      </c>
    </row>
    <row r="61" spans="1:11" ht="14.1" customHeight="1" x14ac:dyDescent="0.2">
      <c r="A61" s="306" t="s">
        <v>290</v>
      </c>
      <c r="B61" s="307" t="s">
        <v>291</v>
      </c>
      <c r="C61" s="308"/>
      <c r="D61" s="113">
        <v>1.2032085561497325</v>
      </c>
      <c r="E61" s="115">
        <v>162</v>
      </c>
      <c r="F61" s="114">
        <v>160</v>
      </c>
      <c r="G61" s="114">
        <v>171</v>
      </c>
      <c r="H61" s="114">
        <v>176</v>
      </c>
      <c r="I61" s="140">
        <v>186</v>
      </c>
      <c r="J61" s="115">
        <v>-24</v>
      </c>
      <c r="K61" s="116">
        <v>-12.903225806451612</v>
      </c>
    </row>
    <row r="62" spans="1:11" ht="14.1" customHeight="1" x14ac:dyDescent="0.2">
      <c r="A62" s="306" t="s">
        <v>292</v>
      </c>
      <c r="B62" s="307" t="s">
        <v>293</v>
      </c>
      <c r="C62" s="308"/>
      <c r="D62" s="113">
        <v>2.131610219845514</v>
      </c>
      <c r="E62" s="115">
        <v>287</v>
      </c>
      <c r="F62" s="114">
        <v>284</v>
      </c>
      <c r="G62" s="114">
        <v>260</v>
      </c>
      <c r="H62" s="114">
        <v>208</v>
      </c>
      <c r="I62" s="140">
        <v>224</v>
      </c>
      <c r="J62" s="115">
        <v>63</v>
      </c>
      <c r="K62" s="116">
        <v>28.125</v>
      </c>
    </row>
    <row r="63" spans="1:11" ht="14.1" customHeight="1" x14ac:dyDescent="0.2">
      <c r="A63" s="306"/>
      <c r="B63" s="307" t="s">
        <v>294</v>
      </c>
      <c r="C63" s="308"/>
      <c r="D63" s="113">
        <v>2.0424836601307188</v>
      </c>
      <c r="E63" s="115">
        <v>275</v>
      </c>
      <c r="F63" s="114">
        <v>269</v>
      </c>
      <c r="G63" s="114">
        <v>245</v>
      </c>
      <c r="H63" s="114">
        <v>195</v>
      </c>
      <c r="I63" s="140">
        <v>211</v>
      </c>
      <c r="J63" s="115">
        <v>64</v>
      </c>
      <c r="K63" s="116">
        <v>30.33175355450237</v>
      </c>
    </row>
    <row r="64" spans="1:11" ht="14.1" customHeight="1" x14ac:dyDescent="0.2">
      <c r="A64" s="306" t="s">
        <v>295</v>
      </c>
      <c r="B64" s="307" t="s">
        <v>296</v>
      </c>
      <c r="C64" s="308"/>
      <c r="D64" s="113">
        <v>5.9417706476530004E-2</v>
      </c>
      <c r="E64" s="115">
        <v>8</v>
      </c>
      <c r="F64" s="114">
        <v>7</v>
      </c>
      <c r="G64" s="114">
        <v>6</v>
      </c>
      <c r="H64" s="114">
        <v>7</v>
      </c>
      <c r="I64" s="140">
        <v>7</v>
      </c>
      <c r="J64" s="115">
        <v>1</v>
      </c>
      <c r="K64" s="116">
        <v>14.285714285714286</v>
      </c>
    </row>
    <row r="65" spans="1:11" ht="14.1" customHeight="1" x14ac:dyDescent="0.2">
      <c r="A65" s="306" t="s">
        <v>297</v>
      </c>
      <c r="B65" s="307" t="s">
        <v>298</v>
      </c>
      <c r="C65" s="308"/>
      <c r="D65" s="113">
        <v>0.63131313131313127</v>
      </c>
      <c r="E65" s="115">
        <v>85</v>
      </c>
      <c r="F65" s="114">
        <v>85</v>
      </c>
      <c r="G65" s="114">
        <v>86</v>
      </c>
      <c r="H65" s="114">
        <v>92</v>
      </c>
      <c r="I65" s="140">
        <v>99</v>
      </c>
      <c r="J65" s="115">
        <v>-14</v>
      </c>
      <c r="K65" s="116">
        <v>-14.141414141414142</v>
      </c>
    </row>
    <row r="66" spans="1:11" ht="14.1" customHeight="1" x14ac:dyDescent="0.2">
      <c r="A66" s="306">
        <v>82</v>
      </c>
      <c r="B66" s="307" t="s">
        <v>299</v>
      </c>
      <c r="C66" s="308"/>
      <c r="D66" s="113">
        <v>3.2382650029708855</v>
      </c>
      <c r="E66" s="115">
        <v>436</v>
      </c>
      <c r="F66" s="114">
        <v>411</v>
      </c>
      <c r="G66" s="114">
        <v>394</v>
      </c>
      <c r="H66" s="114">
        <v>393</v>
      </c>
      <c r="I66" s="140">
        <v>390</v>
      </c>
      <c r="J66" s="115">
        <v>46</v>
      </c>
      <c r="K66" s="116">
        <v>11.794871794871796</v>
      </c>
    </row>
    <row r="67" spans="1:11" ht="14.1" customHeight="1" x14ac:dyDescent="0.2">
      <c r="A67" s="306" t="s">
        <v>300</v>
      </c>
      <c r="B67" s="307" t="s">
        <v>301</v>
      </c>
      <c r="C67" s="308"/>
      <c r="D67" s="113">
        <v>2.072192513368984</v>
      </c>
      <c r="E67" s="115">
        <v>279</v>
      </c>
      <c r="F67" s="114">
        <v>251</v>
      </c>
      <c r="G67" s="114">
        <v>241</v>
      </c>
      <c r="H67" s="114">
        <v>233</v>
      </c>
      <c r="I67" s="140">
        <v>237</v>
      </c>
      <c r="J67" s="115">
        <v>42</v>
      </c>
      <c r="K67" s="116">
        <v>17.721518987341771</v>
      </c>
    </row>
    <row r="68" spans="1:11" ht="14.1" customHeight="1" x14ac:dyDescent="0.2">
      <c r="A68" s="306" t="s">
        <v>302</v>
      </c>
      <c r="B68" s="307" t="s">
        <v>303</v>
      </c>
      <c r="C68" s="308"/>
      <c r="D68" s="113">
        <v>0.81699346405228757</v>
      </c>
      <c r="E68" s="115">
        <v>110</v>
      </c>
      <c r="F68" s="114">
        <v>111</v>
      </c>
      <c r="G68" s="114">
        <v>105</v>
      </c>
      <c r="H68" s="114">
        <v>108</v>
      </c>
      <c r="I68" s="140">
        <v>108</v>
      </c>
      <c r="J68" s="115">
        <v>2</v>
      </c>
      <c r="K68" s="116">
        <v>1.8518518518518519</v>
      </c>
    </row>
    <row r="69" spans="1:11" ht="14.1" customHeight="1" x14ac:dyDescent="0.2">
      <c r="A69" s="306">
        <v>83</v>
      </c>
      <c r="B69" s="307" t="s">
        <v>304</v>
      </c>
      <c r="C69" s="308"/>
      <c r="D69" s="113">
        <v>3.8770053475935828</v>
      </c>
      <c r="E69" s="115">
        <v>522</v>
      </c>
      <c r="F69" s="114">
        <v>517</v>
      </c>
      <c r="G69" s="114">
        <v>490</v>
      </c>
      <c r="H69" s="114">
        <v>491</v>
      </c>
      <c r="I69" s="140">
        <v>479</v>
      </c>
      <c r="J69" s="115">
        <v>43</v>
      </c>
      <c r="K69" s="116">
        <v>8.9770354906054273</v>
      </c>
    </row>
    <row r="70" spans="1:11" ht="14.1" customHeight="1" x14ac:dyDescent="0.2">
      <c r="A70" s="306" t="s">
        <v>305</v>
      </c>
      <c r="B70" s="307" t="s">
        <v>306</v>
      </c>
      <c r="C70" s="308"/>
      <c r="D70" s="113">
        <v>2.4806892453951277</v>
      </c>
      <c r="E70" s="115">
        <v>334</v>
      </c>
      <c r="F70" s="114">
        <v>334</v>
      </c>
      <c r="G70" s="114">
        <v>304</v>
      </c>
      <c r="H70" s="114">
        <v>298</v>
      </c>
      <c r="I70" s="140">
        <v>287</v>
      </c>
      <c r="J70" s="115">
        <v>47</v>
      </c>
      <c r="K70" s="116">
        <v>16.376306620209061</v>
      </c>
    </row>
    <row r="71" spans="1:11" ht="14.1" customHeight="1" x14ac:dyDescent="0.2">
      <c r="A71" s="306"/>
      <c r="B71" s="307" t="s">
        <v>307</v>
      </c>
      <c r="C71" s="308"/>
      <c r="D71" s="113">
        <v>1.5745692216280451</v>
      </c>
      <c r="E71" s="115">
        <v>212</v>
      </c>
      <c r="F71" s="114">
        <v>221</v>
      </c>
      <c r="G71" s="114">
        <v>205</v>
      </c>
      <c r="H71" s="114">
        <v>207</v>
      </c>
      <c r="I71" s="140">
        <v>213</v>
      </c>
      <c r="J71" s="115">
        <v>-1</v>
      </c>
      <c r="K71" s="116">
        <v>-0.46948356807511737</v>
      </c>
    </row>
    <row r="72" spans="1:11" ht="14.1" customHeight="1" x14ac:dyDescent="0.2">
      <c r="A72" s="306">
        <v>84</v>
      </c>
      <c r="B72" s="307" t="s">
        <v>308</v>
      </c>
      <c r="C72" s="308"/>
      <c r="D72" s="113">
        <v>1.5300059417706477</v>
      </c>
      <c r="E72" s="115">
        <v>206</v>
      </c>
      <c r="F72" s="114">
        <v>207</v>
      </c>
      <c r="G72" s="114">
        <v>213</v>
      </c>
      <c r="H72" s="114">
        <v>194</v>
      </c>
      <c r="I72" s="140">
        <v>176</v>
      </c>
      <c r="J72" s="115">
        <v>30</v>
      </c>
      <c r="K72" s="116">
        <v>17.045454545454547</v>
      </c>
    </row>
    <row r="73" spans="1:11" ht="14.1" customHeight="1" x14ac:dyDescent="0.2">
      <c r="A73" s="306" t="s">
        <v>309</v>
      </c>
      <c r="B73" s="307" t="s">
        <v>310</v>
      </c>
      <c r="C73" s="308"/>
      <c r="D73" s="113">
        <v>3.7136066547831255E-2</v>
      </c>
      <c r="E73" s="115">
        <v>5</v>
      </c>
      <c r="F73" s="114">
        <v>6</v>
      </c>
      <c r="G73" s="114">
        <v>4</v>
      </c>
      <c r="H73" s="114">
        <v>6</v>
      </c>
      <c r="I73" s="140">
        <v>5</v>
      </c>
      <c r="J73" s="115">
        <v>0</v>
      </c>
      <c r="K73" s="116">
        <v>0</v>
      </c>
    </row>
    <row r="74" spans="1:11" ht="14.1" customHeight="1" x14ac:dyDescent="0.2">
      <c r="A74" s="306" t="s">
        <v>311</v>
      </c>
      <c r="B74" s="307" t="s">
        <v>312</v>
      </c>
      <c r="C74" s="308"/>
      <c r="D74" s="113">
        <v>5.9417706476530004E-2</v>
      </c>
      <c r="E74" s="115">
        <v>8</v>
      </c>
      <c r="F74" s="114">
        <v>11</v>
      </c>
      <c r="G74" s="114">
        <v>12</v>
      </c>
      <c r="H74" s="114">
        <v>13</v>
      </c>
      <c r="I74" s="140">
        <v>14</v>
      </c>
      <c r="J74" s="115">
        <v>-6</v>
      </c>
      <c r="K74" s="116">
        <v>-42.857142857142854</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5</v>
      </c>
      <c r="G76" s="114">
        <v>4</v>
      </c>
      <c r="H76" s="114">
        <v>6</v>
      </c>
      <c r="I76" s="140">
        <v>5</v>
      </c>
      <c r="J76" s="115" t="s">
        <v>513</v>
      </c>
      <c r="K76" s="116" t="s">
        <v>513</v>
      </c>
    </row>
    <row r="77" spans="1:11" ht="14.1" customHeight="1" x14ac:dyDescent="0.2">
      <c r="A77" s="306">
        <v>92</v>
      </c>
      <c r="B77" s="307" t="s">
        <v>316</v>
      </c>
      <c r="C77" s="308"/>
      <c r="D77" s="113">
        <v>1.804812834224599</v>
      </c>
      <c r="E77" s="115">
        <v>243</v>
      </c>
      <c r="F77" s="114">
        <v>256</v>
      </c>
      <c r="G77" s="114">
        <v>220</v>
      </c>
      <c r="H77" s="114">
        <v>213</v>
      </c>
      <c r="I77" s="140">
        <v>210</v>
      </c>
      <c r="J77" s="115">
        <v>33</v>
      </c>
      <c r="K77" s="116">
        <v>15.714285714285714</v>
      </c>
    </row>
    <row r="78" spans="1:11" ht="14.1" customHeight="1" x14ac:dyDescent="0.2">
      <c r="A78" s="306">
        <v>93</v>
      </c>
      <c r="B78" s="307" t="s">
        <v>317</v>
      </c>
      <c r="C78" s="308"/>
      <c r="D78" s="113">
        <v>0.10398098633392751</v>
      </c>
      <c r="E78" s="115">
        <v>14</v>
      </c>
      <c r="F78" s="114">
        <v>17</v>
      </c>
      <c r="G78" s="114">
        <v>16</v>
      </c>
      <c r="H78" s="114">
        <v>16</v>
      </c>
      <c r="I78" s="140">
        <v>14</v>
      </c>
      <c r="J78" s="115">
        <v>0</v>
      </c>
      <c r="K78" s="116">
        <v>0</v>
      </c>
    </row>
    <row r="79" spans="1:11" ht="14.1" customHeight="1" x14ac:dyDescent="0.2">
      <c r="A79" s="306">
        <v>94</v>
      </c>
      <c r="B79" s="307" t="s">
        <v>318</v>
      </c>
      <c r="C79" s="308"/>
      <c r="D79" s="113">
        <v>0.66102198455139627</v>
      </c>
      <c r="E79" s="115">
        <v>89</v>
      </c>
      <c r="F79" s="114">
        <v>91</v>
      </c>
      <c r="G79" s="114">
        <v>83</v>
      </c>
      <c r="H79" s="114">
        <v>58</v>
      </c>
      <c r="I79" s="140">
        <v>53</v>
      </c>
      <c r="J79" s="115">
        <v>36</v>
      </c>
      <c r="K79" s="116">
        <v>67.924528301886795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4.3152109328579913</v>
      </c>
      <c r="E81" s="143">
        <v>581</v>
      </c>
      <c r="F81" s="144">
        <v>619</v>
      </c>
      <c r="G81" s="144">
        <v>616</v>
      </c>
      <c r="H81" s="144">
        <v>644</v>
      </c>
      <c r="I81" s="145">
        <v>615</v>
      </c>
      <c r="J81" s="143">
        <v>-34</v>
      </c>
      <c r="K81" s="146">
        <v>-5.5284552845528454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4445</v>
      </c>
      <c r="G12" s="536">
        <v>3588</v>
      </c>
      <c r="H12" s="536">
        <v>5473</v>
      </c>
      <c r="I12" s="536">
        <v>3784</v>
      </c>
      <c r="J12" s="537">
        <v>4172</v>
      </c>
      <c r="K12" s="538">
        <v>273</v>
      </c>
      <c r="L12" s="349">
        <v>6.5436241610738257</v>
      </c>
    </row>
    <row r="13" spans="1:17" s="110" customFormat="1" ht="15" customHeight="1" x14ac:dyDescent="0.2">
      <c r="A13" s="350" t="s">
        <v>344</v>
      </c>
      <c r="B13" s="351" t="s">
        <v>345</v>
      </c>
      <c r="C13" s="347"/>
      <c r="D13" s="347"/>
      <c r="E13" s="348"/>
      <c r="F13" s="536">
        <v>2556</v>
      </c>
      <c r="G13" s="536">
        <v>1865</v>
      </c>
      <c r="H13" s="536">
        <v>3075</v>
      </c>
      <c r="I13" s="536">
        <v>2174</v>
      </c>
      <c r="J13" s="537">
        <v>2429</v>
      </c>
      <c r="K13" s="538">
        <v>127</v>
      </c>
      <c r="L13" s="349">
        <v>5.2284890901605596</v>
      </c>
    </row>
    <row r="14" spans="1:17" s="110" customFormat="1" ht="22.5" customHeight="1" x14ac:dyDescent="0.2">
      <c r="A14" s="350"/>
      <c r="B14" s="351" t="s">
        <v>346</v>
      </c>
      <c r="C14" s="347"/>
      <c r="D14" s="347"/>
      <c r="E14" s="348"/>
      <c r="F14" s="536">
        <v>1889</v>
      </c>
      <c r="G14" s="536">
        <v>1723</v>
      </c>
      <c r="H14" s="536">
        <v>2398</v>
      </c>
      <c r="I14" s="536">
        <v>1610</v>
      </c>
      <c r="J14" s="537">
        <v>1743</v>
      </c>
      <c r="K14" s="538">
        <v>146</v>
      </c>
      <c r="L14" s="349">
        <v>8.3763625932300627</v>
      </c>
    </row>
    <row r="15" spans="1:17" s="110" customFormat="1" ht="15" customHeight="1" x14ac:dyDescent="0.2">
      <c r="A15" s="350" t="s">
        <v>347</v>
      </c>
      <c r="B15" s="351" t="s">
        <v>108</v>
      </c>
      <c r="C15" s="347"/>
      <c r="D15" s="347"/>
      <c r="E15" s="348"/>
      <c r="F15" s="536">
        <v>1044</v>
      </c>
      <c r="G15" s="536">
        <v>1014</v>
      </c>
      <c r="H15" s="536">
        <v>2240</v>
      </c>
      <c r="I15" s="536">
        <v>941</v>
      </c>
      <c r="J15" s="537">
        <v>1042</v>
      </c>
      <c r="K15" s="538">
        <v>2</v>
      </c>
      <c r="L15" s="349">
        <v>0.19193857965451055</v>
      </c>
    </row>
    <row r="16" spans="1:17" s="110" customFormat="1" ht="15" customHeight="1" x14ac:dyDescent="0.2">
      <c r="A16" s="350"/>
      <c r="B16" s="351" t="s">
        <v>109</v>
      </c>
      <c r="C16" s="347"/>
      <c r="D16" s="347"/>
      <c r="E16" s="348"/>
      <c r="F16" s="536">
        <v>2956</v>
      </c>
      <c r="G16" s="536">
        <v>2298</v>
      </c>
      <c r="H16" s="536">
        <v>2916</v>
      </c>
      <c r="I16" s="536">
        <v>2543</v>
      </c>
      <c r="J16" s="537">
        <v>2761</v>
      </c>
      <c r="K16" s="538">
        <v>195</v>
      </c>
      <c r="L16" s="349">
        <v>7.0626584570807678</v>
      </c>
    </row>
    <row r="17" spans="1:12" s="110" customFormat="1" ht="15" customHeight="1" x14ac:dyDescent="0.2">
      <c r="A17" s="350"/>
      <c r="B17" s="351" t="s">
        <v>110</v>
      </c>
      <c r="C17" s="347"/>
      <c r="D17" s="347"/>
      <c r="E17" s="348"/>
      <c r="F17" s="536">
        <v>401</v>
      </c>
      <c r="G17" s="536">
        <v>249</v>
      </c>
      <c r="H17" s="536">
        <v>296</v>
      </c>
      <c r="I17" s="536">
        <v>273</v>
      </c>
      <c r="J17" s="537">
        <v>322</v>
      </c>
      <c r="K17" s="538">
        <v>79</v>
      </c>
      <c r="L17" s="349">
        <v>24.534161490683228</v>
      </c>
    </row>
    <row r="18" spans="1:12" s="110" customFormat="1" ht="15" customHeight="1" x14ac:dyDescent="0.2">
      <c r="A18" s="350"/>
      <c r="B18" s="351" t="s">
        <v>111</v>
      </c>
      <c r="C18" s="347"/>
      <c r="D18" s="347"/>
      <c r="E18" s="348"/>
      <c r="F18" s="536">
        <v>44</v>
      </c>
      <c r="G18" s="536">
        <v>27</v>
      </c>
      <c r="H18" s="536">
        <v>21</v>
      </c>
      <c r="I18" s="536">
        <v>27</v>
      </c>
      <c r="J18" s="537">
        <v>47</v>
      </c>
      <c r="K18" s="538">
        <v>-3</v>
      </c>
      <c r="L18" s="349">
        <v>-6.3829787234042552</v>
      </c>
    </row>
    <row r="19" spans="1:12" s="110" customFormat="1" ht="15" customHeight="1" x14ac:dyDescent="0.2">
      <c r="A19" s="118" t="s">
        <v>113</v>
      </c>
      <c r="B19" s="119" t="s">
        <v>181</v>
      </c>
      <c r="C19" s="347"/>
      <c r="D19" s="347"/>
      <c r="E19" s="348"/>
      <c r="F19" s="536">
        <v>3115</v>
      </c>
      <c r="G19" s="536">
        <v>2284</v>
      </c>
      <c r="H19" s="536">
        <v>3980</v>
      </c>
      <c r="I19" s="536">
        <v>2572</v>
      </c>
      <c r="J19" s="537">
        <v>2899</v>
      </c>
      <c r="K19" s="538">
        <v>216</v>
      </c>
      <c r="L19" s="349">
        <v>7.4508451190065541</v>
      </c>
    </row>
    <row r="20" spans="1:12" s="110" customFormat="1" ht="15" customHeight="1" x14ac:dyDescent="0.2">
      <c r="A20" s="118"/>
      <c r="B20" s="119" t="s">
        <v>182</v>
      </c>
      <c r="C20" s="347"/>
      <c r="D20" s="347"/>
      <c r="E20" s="348"/>
      <c r="F20" s="536">
        <v>1330</v>
      </c>
      <c r="G20" s="536">
        <v>1304</v>
      </c>
      <c r="H20" s="536">
        <v>1493</v>
      </c>
      <c r="I20" s="536">
        <v>1212</v>
      </c>
      <c r="J20" s="537">
        <v>1273</v>
      </c>
      <c r="K20" s="538">
        <v>57</v>
      </c>
      <c r="L20" s="349">
        <v>4.4776119402985071</v>
      </c>
    </row>
    <row r="21" spans="1:12" s="110" customFormat="1" ht="15" customHeight="1" x14ac:dyDescent="0.2">
      <c r="A21" s="118" t="s">
        <v>113</v>
      </c>
      <c r="B21" s="119" t="s">
        <v>116</v>
      </c>
      <c r="C21" s="347"/>
      <c r="D21" s="347"/>
      <c r="E21" s="348"/>
      <c r="F21" s="536">
        <v>3222</v>
      </c>
      <c r="G21" s="536">
        <v>2616</v>
      </c>
      <c r="H21" s="536">
        <v>3984</v>
      </c>
      <c r="I21" s="536">
        <v>2653</v>
      </c>
      <c r="J21" s="537">
        <v>2978</v>
      </c>
      <c r="K21" s="538">
        <v>244</v>
      </c>
      <c r="L21" s="349">
        <v>8.1934184016118206</v>
      </c>
    </row>
    <row r="22" spans="1:12" s="110" customFormat="1" ht="15" customHeight="1" x14ac:dyDescent="0.2">
      <c r="A22" s="118"/>
      <c r="B22" s="119" t="s">
        <v>117</v>
      </c>
      <c r="C22" s="347"/>
      <c r="D22" s="347"/>
      <c r="E22" s="348"/>
      <c r="F22" s="536">
        <v>1213</v>
      </c>
      <c r="G22" s="536">
        <v>969</v>
      </c>
      <c r="H22" s="536">
        <v>1485</v>
      </c>
      <c r="I22" s="536">
        <v>1125</v>
      </c>
      <c r="J22" s="537">
        <v>1183</v>
      </c>
      <c r="K22" s="538">
        <v>30</v>
      </c>
      <c r="L22" s="349">
        <v>2.5359256128486898</v>
      </c>
    </row>
    <row r="23" spans="1:12" s="110" customFormat="1" ht="15" customHeight="1" x14ac:dyDescent="0.2">
      <c r="A23" s="352" t="s">
        <v>347</v>
      </c>
      <c r="B23" s="353" t="s">
        <v>193</v>
      </c>
      <c r="C23" s="354"/>
      <c r="D23" s="354"/>
      <c r="E23" s="355"/>
      <c r="F23" s="539">
        <v>103</v>
      </c>
      <c r="G23" s="539">
        <v>211</v>
      </c>
      <c r="H23" s="539">
        <v>955</v>
      </c>
      <c r="I23" s="539">
        <v>87</v>
      </c>
      <c r="J23" s="540">
        <v>97</v>
      </c>
      <c r="K23" s="541">
        <v>6</v>
      </c>
      <c r="L23" s="356">
        <v>6.1855670103092786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38.6</v>
      </c>
      <c r="G25" s="542">
        <v>41.9</v>
      </c>
      <c r="H25" s="542">
        <v>45.1</v>
      </c>
      <c r="I25" s="542">
        <v>43</v>
      </c>
      <c r="J25" s="542">
        <v>38.1</v>
      </c>
      <c r="K25" s="543" t="s">
        <v>349</v>
      </c>
      <c r="L25" s="364">
        <v>0.5</v>
      </c>
    </row>
    <row r="26" spans="1:12" s="110" customFormat="1" ht="15" customHeight="1" x14ac:dyDescent="0.2">
      <c r="A26" s="365" t="s">
        <v>105</v>
      </c>
      <c r="B26" s="366" t="s">
        <v>345</v>
      </c>
      <c r="C26" s="362"/>
      <c r="D26" s="362"/>
      <c r="E26" s="363"/>
      <c r="F26" s="542">
        <v>38.700000000000003</v>
      </c>
      <c r="G26" s="542">
        <v>41.4</v>
      </c>
      <c r="H26" s="542">
        <v>45.2</v>
      </c>
      <c r="I26" s="542">
        <v>42</v>
      </c>
      <c r="J26" s="544">
        <v>36.6</v>
      </c>
      <c r="K26" s="543" t="s">
        <v>349</v>
      </c>
      <c r="L26" s="364">
        <v>2.1000000000000014</v>
      </c>
    </row>
    <row r="27" spans="1:12" s="110" customFormat="1" ht="15" customHeight="1" x14ac:dyDescent="0.2">
      <c r="A27" s="365"/>
      <c r="B27" s="366" t="s">
        <v>346</v>
      </c>
      <c r="C27" s="362"/>
      <c r="D27" s="362"/>
      <c r="E27" s="363"/>
      <c r="F27" s="542">
        <v>38.299999999999997</v>
      </c>
      <c r="G27" s="542">
        <v>42.4</v>
      </c>
      <c r="H27" s="542">
        <v>44.9</v>
      </c>
      <c r="I27" s="542">
        <v>44.3</v>
      </c>
      <c r="J27" s="542">
        <v>40.299999999999997</v>
      </c>
      <c r="K27" s="543" t="s">
        <v>349</v>
      </c>
      <c r="L27" s="364">
        <v>-2</v>
      </c>
    </row>
    <row r="28" spans="1:12" s="110" customFormat="1" ht="15" customHeight="1" x14ac:dyDescent="0.2">
      <c r="A28" s="365" t="s">
        <v>113</v>
      </c>
      <c r="B28" s="366" t="s">
        <v>108</v>
      </c>
      <c r="C28" s="362"/>
      <c r="D28" s="362"/>
      <c r="E28" s="363"/>
      <c r="F28" s="542">
        <v>55.6</v>
      </c>
      <c r="G28" s="542">
        <v>58.3</v>
      </c>
      <c r="H28" s="542">
        <v>56.8</v>
      </c>
      <c r="I28" s="542">
        <v>56.2</v>
      </c>
      <c r="J28" s="542">
        <v>50.8</v>
      </c>
      <c r="K28" s="543" t="s">
        <v>349</v>
      </c>
      <c r="L28" s="364">
        <v>4.8000000000000043</v>
      </c>
    </row>
    <row r="29" spans="1:12" s="110" customFormat="1" ht="11.25" x14ac:dyDescent="0.2">
      <c r="A29" s="365"/>
      <c r="B29" s="366" t="s">
        <v>109</v>
      </c>
      <c r="C29" s="362"/>
      <c r="D29" s="362"/>
      <c r="E29" s="363"/>
      <c r="F29" s="542">
        <v>35.5</v>
      </c>
      <c r="G29" s="542">
        <v>37.5</v>
      </c>
      <c r="H29" s="542">
        <v>41.1</v>
      </c>
      <c r="I29" s="542">
        <v>39.4</v>
      </c>
      <c r="J29" s="544">
        <v>34.700000000000003</v>
      </c>
      <c r="K29" s="543" t="s">
        <v>349</v>
      </c>
      <c r="L29" s="364">
        <v>0.79999999999999716</v>
      </c>
    </row>
    <row r="30" spans="1:12" s="110" customFormat="1" ht="15" customHeight="1" x14ac:dyDescent="0.2">
      <c r="A30" s="365"/>
      <c r="B30" s="366" t="s">
        <v>110</v>
      </c>
      <c r="C30" s="362"/>
      <c r="D30" s="362"/>
      <c r="E30" s="363"/>
      <c r="F30" s="542">
        <v>21.4</v>
      </c>
      <c r="G30" s="542">
        <v>28.2</v>
      </c>
      <c r="H30" s="542">
        <v>37.200000000000003</v>
      </c>
      <c r="I30" s="542">
        <v>34.6</v>
      </c>
      <c r="J30" s="542">
        <v>32.299999999999997</v>
      </c>
      <c r="K30" s="543" t="s">
        <v>349</v>
      </c>
      <c r="L30" s="364">
        <v>-10.899999999999999</v>
      </c>
    </row>
    <row r="31" spans="1:12" s="110" customFormat="1" ht="15" customHeight="1" x14ac:dyDescent="0.2">
      <c r="A31" s="365"/>
      <c r="B31" s="366" t="s">
        <v>111</v>
      </c>
      <c r="C31" s="362"/>
      <c r="D31" s="362"/>
      <c r="E31" s="363"/>
      <c r="F31" s="542">
        <v>31.8</v>
      </c>
      <c r="G31" s="542">
        <v>44.4</v>
      </c>
      <c r="H31" s="542">
        <v>23.8</v>
      </c>
      <c r="I31" s="542">
        <v>40.700000000000003</v>
      </c>
      <c r="J31" s="542">
        <v>27.7</v>
      </c>
      <c r="K31" s="543" t="s">
        <v>349</v>
      </c>
      <c r="L31" s="364">
        <v>4.1000000000000014</v>
      </c>
    </row>
    <row r="32" spans="1:12" s="110" customFormat="1" ht="15" customHeight="1" x14ac:dyDescent="0.2">
      <c r="A32" s="367" t="s">
        <v>113</v>
      </c>
      <c r="B32" s="368" t="s">
        <v>181</v>
      </c>
      <c r="C32" s="362"/>
      <c r="D32" s="362"/>
      <c r="E32" s="363"/>
      <c r="F32" s="542">
        <v>37.4</v>
      </c>
      <c r="G32" s="542">
        <v>37.9</v>
      </c>
      <c r="H32" s="542">
        <v>44.5</v>
      </c>
      <c r="I32" s="542">
        <v>41.4</v>
      </c>
      <c r="J32" s="544">
        <v>34.6</v>
      </c>
      <c r="K32" s="543" t="s">
        <v>349</v>
      </c>
      <c r="L32" s="364">
        <v>2.7999999999999972</v>
      </c>
    </row>
    <row r="33" spans="1:12" s="110" customFormat="1" ht="15" customHeight="1" x14ac:dyDescent="0.2">
      <c r="A33" s="367"/>
      <c r="B33" s="368" t="s">
        <v>182</v>
      </c>
      <c r="C33" s="362"/>
      <c r="D33" s="362"/>
      <c r="E33" s="363"/>
      <c r="F33" s="542">
        <v>41.2</v>
      </c>
      <c r="G33" s="542">
        <v>48.1</v>
      </c>
      <c r="H33" s="542">
        <v>46.2</v>
      </c>
      <c r="I33" s="542">
        <v>46.2</v>
      </c>
      <c r="J33" s="542">
        <v>45.8</v>
      </c>
      <c r="K33" s="543" t="s">
        <v>349</v>
      </c>
      <c r="L33" s="364">
        <v>-4.5999999999999943</v>
      </c>
    </row>
    <row r="34" spans="1:12" s="369" customFormat="1" ht="15" customHeight="1" x14ac:dyDescent="0.2">
      <c r="A34" s="367" t="s">
        <v>113</v>
      </c>
      <c r="B34" s="368" t="s">
        <v>116</v>
      </c>
      <c r="C34" s="362"/>
      <c r="D34" s="362"/>
      <c r="E34" s="363"/>
      <c r="F34" s="542">
        <v>34.6</v>
      </c>
      <c r="G34" s="542">
        <v>39.5</v>
      </c>
      <c r="H34" s="542">
        <v>41.3</v>
      </c>
      <c r="I34" s="542">
        <v>40.200000000000003</v>
      </c>
      <c r="J34" s="542">
        <v>36.9</v>
      </c>
      <c r="K34" s="543" t="s">
        <v>349</v>
      </c>
      <c r="L34" s="364">
        <v>-2.2999999999999972</v>
      </c>
    </row>
    <row r="35" spans="1:12" s="369" customFormat="1" ht="11.25" x14ac:dyDescent="0.2">
      <c r="A35" s="370"/>
      <c r="B35" s="371" t="s">
        <v>117</v>
      </c>
      <c r="C35" s="372"/>
      <c r="D35" s="372"/>
      <c r="E35" s="373"/>
      <c r="F35" s="545">
        <v>48.8</v>
      </c>
      <c r="G35" s="545">
        <v>48.2</v>
      </c>
      <c r="H35" s="545">
        <v>53.6</v>
      </c>
      <c r="I35" s="545">
        <v>49.4</v>
      </c>
      <c r="J35" s="546">
        <v>41.2</v>
      </c>
      <c r="K35" s="547" t="s">
        <v>349</v>
      </c>
      <c r="L35" s="374">
        <v>7.5999999999999943</v>
      </c>
    </row>
    <row r="36" spans="1:12" s="369" customFormat="1" ht="15.95" customHeight="1" x14ac:dyDescent="0.2">
      <c r="A36" s="375" t="s">
        <v>350</v>
      </c>
      <c r="B36" s="376"/>
      <c r="C36" s="377"/>
      <c r="D36" s="376"/>
      <c r="E36" s="378"/>
      <c r="F36" s="548">
        <v>4319</v>
      </c>
      <c r="G36" s="548">
        <v>3321</v>
      </c>
      <c r="H36" s="548">
        <v>4261</v>
      </c>
      <c r="I36" s="548">
        <v>3669</v>
      </c>
      <c r="J36" s="548">
        <v>4039</v>
      </c>
      <c r="K36" s="549">
        <v>280</v>
      </c>
      <c r="L36" s="380">
        <v>6.9324090121317159</v>
      </c>
    </row>
    <row r="37" spans="1:12" s="369" customFormat="1" ht="15.95" customHeight="1" x14ac:dyDescent="0.2">
      <c r="A37" s="381"/>
      <c r="B37" s="382" t="s">
        <v>113</v>
      </c>
      <c r="C37" s="382" t="s">
        <v>351</v>
      </c>
      <c r="D37" s="382"/>
      <c r="E37" s="383"/>
      <c r="F37" s="548">
        <v>1665</v>
      </c>
      <c r="G37" s="548">
        <v>1391</v>
      </c>
      <c r="H37" s="548">
        <v>1921</v>
      </c>
      <c r="I37" s="548">
        <v>1576</v>
      </c>
      <c r="J37" s="548">
        <v>1540</v>
      </c>
      <c r="K37" s="549">
        <v>125</v>
      </c>
      <c r="L37" s="380">
        <v>8.1168831168831161</v>
      </c>
    </row>
    <row r="38" spans="1:12" s="369" customFormat="1" ht="15.95" customHeight="1" x14ac:dyDescent="0.2">
      <c r="A38" s="381"/>
      <c r="B38" s="384" t="s">
        <v>105</v>
      </c>
      <c r="C38" s="384" t="s">
        <v>106</v>
      </c>
      <c r="D38" s="385"/>
      <c r="E38" s="383"/>
      <c r="F38" s="548">
        <v>2488</v>
      </c>
      <c r="G38" s="548">
        <v>1759</v>
      </c>
      <c r="H38" s="548">
        <v>2401</v>
      </c>
      <c r="I38" s="548">
        <v>2109</v>
      </c>
      <c r="J38" s="550">
        <v>2361</v>
      </c>
      <c r="K38" s="549">
        <v>127</v>
      </c>
      <c r="L38" s="380">
        <v>5.3790766624311734</v>
      </c>
    </row>
    <row r="39" spans="1:12" s="369" customFormat="1" ht="15.95" customHeight="1" x14ac:dyDescent="0.2">
      <c r="A39" s="381"/>
      <c r="B39" s="385"/>
      <c r="C39" s="382" t="s">
        <v>352</v>
      </c>
      <c r="D39" s="385"/>
      <c r="E39" s="383"/>
      <c r="F39" s="548">
        <v>964</v>
      </c>
      <c r="G39" s="548">
        <v>729</v>
      </c>
      <c r="H39" s="548">
        <v>1086</v>
      </c>
      <c r="I39" s="548">
        <v>885</v>
      </c>
      <c r="J39" s="548">
        <v>863</v>
      </c>
      <c r="K39" s="549">
        <v>101</v>
      </c>
      <c r="L39" s="380">
        <v>11.703360370799537</v>
      </c>
    </row>
    <row r="40" spans="1:12" s="369" customFormat="1" ht="15.95" customHeight="1" x14ac:dyDescent="0.2">
      <c r="A40" s="381"/>
      <c r="B40" s="384"/>
      <c r="C40" s="384" t="s">
        <v>107</v>
      </c>
      <c r="D40" s="385"/>
      <c r="E40" s="383"/>
      <c r="F40" s="548">
        <v>1831</v>
      </c>
      <c r="G40" s="548">
        <v>1562</v>
      </c>
      <c r="H40" s="548">
        <v>1860</v>
      </c>
      <c r="I40" s="548">
        <v>1560</v>
      </c>
      <c r="J40" s="548">
        <v>1678</v>
      </c>
      <c r="K40" s="549">
        <v>153</v>
      </c>
      <c r="L40" s="380">
        <v>9.1179976162097738</v>
      </c>
    </row>
    <row r="41" spans="1:12" s="369" customFormat="1" ht="24" customHeight="1" x14ac:dyDescent="0.2">
      <c r="A41" s="381"/>
      <c r="B41" s="385"/>
      <c r="C41" s="382" t="s">
        <v>352</v>
      </c>
      <c r="D41" s="385"/>
      <c r="E41" s="383"/>
      <c r="F41" s="548">
        <v>701</v>
      </c>
      <c r="G41" s="548">
        <v>662</v>
      </c>
      <c r="H41" s="548">
        <v>835</v>
      </c>
      <c r="I41" s="548">
        <v>691</v>
      </c>
      <c r="J41" s="550">
        <v>677</v>
      </c>
      <c r="K41" s="549">
        <v>24</v>
      </c>
      <c r="L41" s="380">
        <v>3.5450516986706058</v>
      </c>
    </row>
    <row r="42" spans="1:12" s="110" customFormat="1" ht="15" customHeight="1" x14ac:dyDescent="0.2">
      <c r="A42" s="381"/>
      <c r="B42" s="384" t="s">
        <v>113</v>
      </c>
      <c r="C42" s="384" t="s">
        <v>353</v>
      </c>
      <c r="D42" s="385"/>
      <c r="E42" s="383"/>
      <c r="F42" s="548">
        <v>941</v>
      </c>
      <c r="G42" s="548">
        <v>806</v>
      </c>
      <c r="H42" s="548">
        <v>1176</v>
      </c>
      <c r="I42" s="548">
        <v>856</v>
      </c>
      <c r="J42" s="548">
        <v>937</v>
      </c>
      <c r="K42" s="549">
        <v>4</v>
      </c>
      <c r="L42" s="380">
        <v>0.42689434364994666</v>
      </c>
    </row>
    <row r="43" spans="1:12" s="110" customFormat="1" ht="15" customHeight="1" x14ac:dyDescent="0.2">
      <c r="A43" s="381"/>
      <c r="B43" s="385"/>
      <c r="C43" s="382" t="s">
        <v>352</v>
      </c>
      <c r="D43" s="385"/>
      <c r="E43" s="383"/>
      <c r="F43" s="548">
        <v>523</v>
      </c>
      <c r="G43" s="548">
        <v>470</v>
      </c>
      <c r="H43" s="548">
        <v>668</v>
      </c>
      <c r="I43" s="548">
        <v>481</v>
      </c>
      <c r="J43" s="548">
        <v>476</v>
      </c>
      <c r="K43" s="549">
        <v>47</v>
      </c>
      <c r="L43" s="380">
        <v>9.8739495798319332</v>
      </c>
    </row>
    <row r="44" spans="1:12" s="110" customFormat="1" ht="15" customHeight="1" x14ac:dyDescent="0.2">
      <c r="A44" s="381"/>
      <c r="B44" s="384"/>
      <c r="C44" s="366" t="s">
        <v>109</v>
      </c>
      <c r="D44" s="385"/>
      <c r="E44" s="383"/>
      <c r="F44" s="548">
        <v>2933</v>
      </c>
      <c r="G44" s="548">
        <v>2240</v>
      </c>
      <c r="H44" s="548">
        <v>2768</v>
      </c>
      <c r="I44" s="548">
        <v>2514</v>
      </c>
      <c r="J44" s="550">
        <v>2733</v>
      </c>
      <c r="K44" s="549">
        <v>200</v>
      </c>
      <c r="L44" s="380">
        <v>7.3179656055616542</v>
      </c>
    </row>
    <row r="45" spans="1:12" s="110" customFormat="1" ht="15" customHeight="1" x14ac:dyDescent="0.2">
      <c r="A45" s="381"/>
      <c r="B45" s="385"/>
      <c r="C45" s="382" t="s">
        <v>352</v>
      </c>
      <c r="D45" s="385"/>
      <c r="E45" s="383"/>
      <c r="F45" s="548">
        <v>1042</v>
      </c>
      <c r="G45" s="548">
        <v>839</v>
      </c>
      <c r="H45" s="548">
        <v>1138</v>
      </c>
      <c r="I45" s="548">
        <v>990</v>
      </c>
      <c r="J45" s="548">
        <v>947</v>
      </c>
      <c r="K45" s="549">
        <v>95</v>
      </c>
      <c r="L45" s="380">
        <v>10.031678986272439</v>
      </c>
    </row>
    <row r="46" spans="1:12" s="110" customFormat="1" ht="15" customHeight="1" x14ac:dyDescent="0.2">
      <c r="A46" s="381"/>
      <c r="B46" s="384"/>
      <c r="C46" s="366" t="s">
        <v>110</v>
      </c>
      <c r="D46" s="385"/>
      <c r="E46" s="383"/>
      <c r="F46" s="548">
        <v>401</v>
      </c>
      <c r="G46" s="548">
        <v>248</v>
      </c>
      <c r="H46" s="548">
        <v>296</v>
      </c>
      <c r="I46" s="548">
        <v>272</v>
      </c>
      <c r="J46" s="548">
        <v>322</v>
      </c>
      <c r="K46" s="549">
        <v>79</v>
      </c>
      <c r="L46" s="380">
        <v>24.534161490683228</v>
      </c>
    </row>
    <row r="47" spans="1:12" s="110" customFormat="1" ht="15" customHeight="1" x14ac:dyDescent="0.2">
      <c r="A47" s="381"/>
      <c r="B47" s="385"/>
      <c r="C47" s="382" t="s">
        <v>352</v>
      </c>
      <c r="D47" s="385"/>
      <c r="E47" s="383"/>
      <c r="F47" s="548">
        <v>86</v>
      </c>
      <c r="G47" s="548">
        <v>70</v>
      </c>
      <c r="H47" s="548">
        <v>110</v>
      </c>
      <c r="I47" s="548">
        <v>94</v>
      </c>
      <c r="J47" s="550">
        <v>104</v>
      </c>
      <c r="K47" s="549">
        <v>-18</v>
      </c>
      <c r="L47" s="380">
        <v>-17.307692307692307</v>
      </c>
    </row>
    <row r="48" spans="1:12" s="110" customFormat="1" ht="15" customHeight="1" x14ac:dyDescent="0.2">
      <c r="A48" s="381"/>
      <c r="B48" s="385"/>
      <c r="C48" s="366" t="s">
        <v>111</v>
      </c>
      <c r="D48" s="386"/>
      <c r="E48" s="387"/>
      <c r="F48" s="548">
        <v>44</v>
      </c>
      <c r="G48" s="548">
        <v>27</v>
      </c>
      <c r="H48" s="548">
        <v>21</v>
      </c>
      <c r="I48" s="548">
        <v>27</v>
      </c>
      <c r="J48" s="548">
        <v>47</v>
      </c>
      <c r="K48" s="549">
        <v>-3</v>
      </c>
      <c r="L48" s="380">
        <v>-6.3829787234042552</v>
      </c>
    </row>
    <row r="49" spans="1:12" s="110" customFormat="1" ht="15" customHeight="1" x14ac:dyDescent="0.2">
      <c r="A49" s="381"/>
      <c r="B49" s="385"/>
      <c r="C49" s="382" t="s">
        <v>352</v>
      </c>
      <c r="D49" s="385"/>
      <c r="E49" s="383"/>
      <c r="F49" s="548">
        <v>14</v>
      </c>
      <c r="G49" s="548">
        <v>12</v>
      </c>
      <c r="H49" s="548">
        <v>5</v>
      </c>
      <c r="I49" s="548">
        <v>11</v>
      </c>
      <c r="J49" s="548">
        <v>13</v>
      </c>
      <c r="K49" s="549">
        <v>1</v>
      </c>
      <c r="L49" s="380">
        <v>7.6923076923076925</v>
      </c>
    </row>
    <row r="50" spans="1:12" s="110" customFormat="1" ht="15" customHeight="1" x14ac:dyDescent="0.2">
      <c r="A50" s="381"/>
      <c r="B50" s="384" t="s">
        <v>113</v>
      </c>
      <c r="C50" s="382" t="s">
        <v>181</v>
      </c>
      <c r="D50" s="385"/>
      <c r="E50" s="383"/>
      <c r="F50" s="548">
        <v>3000</v>
      </c>
      <c r="G50" s="548">
        <v>2029</v>
      </c>
      <c r="H50" s="548">
        <v>2820</v>
      </c>
      <c r="I50" s="548">
        <v>2463</v>
      </c>
      <c r="J50" s="550">
        <v>2771</v>
      </c>
      <c r="K50" s="549">
        <v>229</v>
      </c>
      <c r="L50" s="380">
        <v>8.2641645615301336</v>
      </c>
    </row>
    <row r="51" spans="1:12" s="110" customFormat="1" ht="15" customHeight="1" x14ac:dyDescent="0.2">
      <c r="A51" s="381"/>
      <c r="B51" s="385"/>
      <c r="C51" s="382" t="s">
        <v>352</v>
      </c>
      <c r="D51" s="385"/>
      <c r="E51" s="383"/>
      <c r="F51" s="548">
        <v>1121</v>
      </c>
      <c r="G51" s="548">
        <v>770</v>
      </c>
      <c r="H51" s="548">
        <v>1255</v>
      </c>
      <c r="I51" s="548">
        <v>1019</v>
      </c>
      <c r="J51" s="548">
        <v>959</v>
      </c>
      <c r="K51" s="549">
        <v>162</v>
      </c>
      <c r="L51" s="380">
        <v>16.892596454640252</v>
      </c>
    </row>
    <row r="52" spans="1:12" s="110" customFormat="1" ht="15" customHeight="1" x14ac:dyDescent="0.2">
      <c r="A52" s="381"/>
      <c r="B52" s="384"/>
      <c r="C52" s="382" t="s">
        <v>182</v>
      </c>
      <c r="D52" s="385"/>
      <c r="E52" s="383"/>
      <c r="F52" s="548">
        <v>1319</v>
      </c>
      <c r="G52" s="548">
        <v>1292</v>
      </c>
      <c r="H52" s="548">
        <v>1441</v>
      </c>
      <c r="I52" s="548">
        <v>1206</v>
      </c>
      <c r="J52" s="548">
        <v>1268</v>
      </c>
      <c r="K52" s="549">
        <v>51</v>
      </c>
      <c r="L52" s="380">
        <v>4.0220820189274447</v>
      </c>
    </row>
    <row r="53" spans="1:12" s="269" customFormat="1" ht="11.25" customHeight="1" x14ac:dyDescent="0.2">
      <c r="A53" s="381"/>
      <c r="B53" s="385"/>
      <c r="C53" s="382" t="s">
        <v>352</v>
      </c>
      <c r="D53" s="385"/>
      <c r="E53" s="383"/>
      <c r="F53" s="548">
        <v>544</v>
      </c>
      <c r="G53" s="548">
        <v>621</v>
      </c>
      <c r="H53" s="548">
        <v>666</v>
      </c>
      <c r="I53" s="548">
        <v>557</v>
      </c>
      <c r="J53" s="550">
        <v>581</v>
      </c>
      <c r="K53" s="549">
        <v>-37</v>
      </c>
      <c r="L53" s="380">
        <v>-6.3683304647160073</v>
      </c>
    </row>
    <row r="54" spans="1:12" s="151" customFormat="1" ht="12.75" customHeight="1" x14ac:dyDescent="0.2">
      <c r="A54" s="381"/>
      <c r="B54" s="384" t="s">
        <v>113</v>
      </c>
      <c r="C54" s="384" t="s">
        <v>116</v>
      </c>
      <c r="D54" s="385"/>
      <c r="E54" s="383"/>
      <c r="F54" s="548">
        <v>3118</v>
      </c>
      <c r="G54" s="548">
        <v>2415</v>
      </c>
      <c r="H54" s="548">
        <v>2956</v>
      </c>
      <c r="I54" s="548">
        <v>2562</v>
      </c>
      <c r="J54" s="548">
        <v>2885</v>
      </c>
      <c r="K54" s="549">
        <v>233</v>
      </c>
      <c r="L54" s="380">
        <v>8.0762564991334482</v>
      </c>
    </row>
    <row r="55" spans="1:12" ht="11.25" x14ac:dyDescent="0.2">
      <c r="A55" s="381"/>
      <c r="B55" s="385"/>
      <c r="C55" s="382" t="s">
        <v>352</v>
      </c>
      <c r="D55" s="385"/>
      <c r="E55" s="383"/>
      <c r="F55" s="548">
        <v>1079</v>
      </c>
      <c r="G55" s="548">
        <v>954</v>
      </c>
      <c r="H55" s="548">
        <v>1222</v>
      </c>
      <c r="I55" s="548">
        <v>1030</v>
      </c>
      <c r="J55" s="548">
        <v>1066</v>
      </c>
      <c r="K55" s="549">
        <v>13</v>
      </c>
      <c r="L55" s="380">
        <v>1.2195121951219512</v>
      </c>
    </row>
    <row r="56" spans="1:12" ht="14.25" customHeight="1" x14ac:dyDescent="0.2">
      <c r="A56" s="381"/>
      <c r="B56" s="385"/>
      <c r="C56" s="384" t="s">
        <v>117</v>
      </c>
      <c r="D56" s="385"/>
      <c r="E56" s="383"/>
      <c r="F56" s="548">
        <v>1192</v>
      </c>
      <c r="G56" s="548">
        <v>904</v>
      </c>
      <c r="H56" s="548">
        <v>1301</v>
      </c>
      <c r="I56" s="548">
        <v>1101</v>
      </c>
      <c r="J56" s="548">
        <v>1145</v>
      </c>
      <c r="K56" s="549">
        <v>47</v>
      </c>
      <c r="L56" s="380">
        <v>4.1048034934497819</v>
      </c>
    </row>
    <row r="57" spans="1:12" ht="18.75" customHeight="1" x14ac:dyDescent="0.2">
      <c r="A57" s="388"/>
      <c r="B57" s="389"/>
      <c r="C57" s="390" t="s">
        <v>352</v>
      </c>
      <c r="D57" s="389"/>
      <c r="E57" s="391"/>
      <c r="F57" s="551">
        <v>582</v>
      </c>
      <c r="G57" s="552">
        <v>436</v>
      </c>
      <c r="H57" s="552">
        <v>697</v>
      </c>
      <c r="I57" s="552">
        <v>544</v>
      </c>
      <c r="J57" s="552">
        <v>472</v>
      </c>
      <c r="K57" s="553">
        <f t="shared" ref="K57" si="0">IF(OR(F57=".",J57=".")=TRUE,".",IF(OR(F57="*",J57="*")=TRUE,"*",IF(AND(F57="-",J57="-")=TRUE,"-",IF(AND(ISNUMBER(J57),ISNUMBER(F57))=TRUE,IF(F57-J57=0,0,F57-J57),IF(ISNUMBER(F57)=TRUE,F57,-J57)))))</f>
        <v>110</v>
      </c>
      <c r="L57" s="392">
        <f t="shared" ref="L57" si="1">IF(K57 =".",".",IF(K57 ="*","*",IF(K57="-","-",IF(K57=0,0,IF(OR(J57="-",J57=".",F57="-",F57=".")=TRUE,"X",IF(J57=0,"0,0",IF(ABS(K57*100/J57)&gt;250,".X",(K57*100/J57))))))))</f>
        <v>23.305084745762713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4445</v>
      </c>
      <c r="E11" s="114">
        <v>3588</v>
      </c>
      <c r="F11" s="114">
        <v>5473</v>
      </c>
      <c r="G11" s="114">
        <v>3784</v>
      </c>
      <c r="H11" s="140">
        <v>4172</v>
      </c>
      <c r="I11" s="115">
        <v>273</v>
      </c>
      <c r="J11" s="116">
        <v>6.5436241610738257</v>
      </c>
    </row>
    <row r="12" spans="1:15" s="110" customFormat="1" ht="24.95" customHeight="1" x14ac:dyDescent="0.2">
      <c r="A12" s="193" t="s">
        <v>132</v>
      </c>
      <c r="B12" s="194" t="s">
        <v>133</v>
      </c>
      <c r="C12" s="113">
        <v>8.9988751406074236E-2</v>
      </c>
      <c r="D12" s="115">
        <v>4</v>
      </c>
      <c r="E12" s="114">
        <v>6</v>
      </c>
      <c r="F12" s="114">
        <v>8</v>
      </c>
      <c r="G12" s="114">
        <v>6</v>
      </c>
      <c r="H12" s="140">
        <v>6</v>
      </c>
      <c r="I12" s="115">
        <v>-2</v>
      </c>
      <c r="J12" s="116">
        <v>-33.333333333333336</v>
      </c>
    </row>
    <row r="13" spans="1:15" s="110" customFormat="1" ht="24.95" customHeight="1" x14ac:dyDescent="0.2">
      <c r="A13" s="193" t="s">
        <v>134</v>
      </c>
      <c r="B13" s="199" t="s">
        <v>214</v>
      </c>
      <c r="C13" s="113">
        <v>0.83239595050618675</v>
      </c>
      <c r="D13" s="115">
        <v>37</v>
      </c>
      <c r="E13" s="114">
        <v>27</v>
      </c>
      <c r="F13" s="114">
        <v>35</v>
      </c>
      <c r="G13" s="114">
        <v>35</v>
      </c>
      <c r="H13" s="140">
        <v>29</v>
      </c>
      <c r="I13" s="115">
        <v>8</v>
      </c>
      <c r="J13" s="116">
        <v>27.586206896551722</v>
      </c>
    </row>
    <row r="14" spans="1:15" s="287" customFormat="1" ht="24.95" customHeight="1" x14ac:dyDescent="0.2">
      <c r="A14" s="193" t="s">
        <v>215</v>
      </c>
      <c r="B14" s="199" t="s">
        <v>137</v>
      </c>
      <c r="C14" s="113">
        <v>19.055118110236222</v>
      </c>
      <c r="D14" s="115">
        <v>847</v>
      </c>
      <c r="E14" s="114">
        <v>522</v>
      </c>
      <c r="F14" s="114">
        <v>781</v>
      </c>
      <c r="G14" s="114">
        <v>575</v>
      </c>
      <c r="H14" s="140">
        <v>885</v>
      </c>
      <c r="I14" s="115">
        <v>-38</v>
      </c>
      <c r="J14" s="116">
        <v>-4.2937853107344637</v>
      </c>
      <c r="K14" s="110"/>
      <c r="L14" s="110"/>
      <c r="M14" s="110"/>
      <c r="N14" s="110"/>
      <c r="O14" s="110"/>
    </row>
    <row r="15" spans="1:15" s="110" customFormat="1" ht="24.95" customHeight="1" x14ac:dyDescent="0.2">
      <c r="A15" s="193" t="s">
        <v>216</v>
      </c>
      <c r="B15" s="199" t="s">
        <v>217</v>
      </c>
      <c r="C15" s="113">
        <v>1.2823397075365579</v>
      </c>
      <c r="D15" s="115">
        <v>57</v>
      </c>
      <c r="E15" s="114">
        <v>71</v>
      </c>
      <c r="F15" s="114">
        <v>127</v>
      </c>
      <c r="G15" s="114">
        <v>96</v>
      </c>
      <c r="H15" s="140">
        <v>83</v>
      </c>
      <c r="I15" s="115">
        <v>-26</v>
      </c>
      <c r="J15" s="116">
        <v>-31.325301204819276</v>
      </c>
    </row>
    <row r="16" spans="1:15" s="287" customFormat="1" ht="24.95" customHeight="1" x14ac:dyDescent="0.2">
      <c r="A16" s="193" t="s">
        <v>218</v>
      </c>
      <c r="B16" s="199" t="s">
        <v>141</v>
      </c>
      <c r="C16" s="113">
        <v>16.580427446569178</v>
      </c>
      <c r="D16" s="115">
        <v>737</v>
      </c>
      <c r="E16" s="114">
        <v>418</v>
      </c>
      <c r="F16" s="114">
        <v>573</v>
      </c>
      <c r="G16" s="114">
        <v>426</v>
      </c>
      <c r="H16" s="140">
        <v>725</v>
      </c>
      <c r="I16" s="115">
        <v>12</v>
      </c>
      <c r="J16" s="116">
        <v>1.6551724137931034</v>
      </c>
      <c r="K16" s="110"/>
      <c r="L16" s="110"/>
      <c r="M16" s="110"/>
      <c r="N16" s="110"/>
      <c r="O16" s="110"/>
    </row>
    <row r="17" spans="1:15" s="110" customFormat="1" ht="24.95" customHeight="1" x14ac:dyDescent="0.2">
      <c r="A17" s="193" t="s">
        <v>142</v>
      </c>
      <c r="B17" s="199" t="s">
        <v>220</v>
      </c>
      <c r="C17" s="113">
        <v>1.1923509561304837</v>
      </c>
      <c r="D17" s="115">
        <v>53</v>
      </c>
      <c r="E17" s="114">
        <v>33</v>
      </c>
      <c r="F17" s="114">
        <v>81</v>
      </c>
      <c r="G17" s="114">
        <v>53</v>
      </c>
      <c r="H17" s="140">
        <v>77</v>
      </c>
      <c r="I17" s="115">
        <v>-24</v>
      </c>
      <c r="J17" s="116">
        <v>-31.168831168831169</v>
      </c>
    </row>
    <row r="18" spans="1:15" s="287" customFormat="1" ht="24.95" customHeight="1" x14ac:dyDescent="0.2">
      <c r="A18" s="201" t="s">
        <v>144</v>
      </c>
      <c r="B18" s="202" t="s">
        <v>145</v>
      </c>
      <c r="C18" s="113">
        <v>3.8020247469066368</v>
      </c>
      <c r="D18" s="115">
        <v>169</v>
      </c>
      <c r="E18" s="114">
        <v>106</v>
      </c>
      <c r="F18" s="114">
        <v>275</v>
      </c>
      <c r="G18" s="114">
        <v>165</v>
      </c>
      <c r="H18" s="140">
        <v>212</v>
      </c>
      <c r="I18" s="115">
        <v>-43</v>
      </c>
      <c r="J18" s="116">
        <v>-20.283018867924529</v>
      </c>
      <c r="K18" s="110"/>
      <c r="L18" s="110"/>
      <c r="M18" s="110"/>
      <c r="N18" s="110"/>
      <c r="O18" s="110"/>
    </row>
    <row r="19" spans="1:15" s="110" customFormat="1" ht="24.95" customHeight="1" x14ac:dyDescent="0.2">
      <c r="A19" s="193" t="s">
        <v>146</v>
      </c>
      <c r="B19" s="199" t="s">
        <v>147</v>
      </c>
      <c r="C19" s="113">
        <v>12.935883014623172</v>
      </c>
      <c r="D19" s="115">
        <v>575</v>
      </c>
      <c r="E19" s="114">
        <v>488</v>
      </c>
      <c r="F19" s="114">
        <v>697</v>
      </c>
      <c r="G19" s="114">
        <v>440</v>
      </c>
      <c r="H19" s="140">
        <v>504</v>
      </c>
      <c r="I19" s="115">
        <v>71</v>
      </c>
      <c r="J19" s="116">
        <v>14.087301587301587</v>
      </c>
    </row>
    <row r="20" spans="1:15" s="287" customFormat="1" ht="24.95" customHeight="1" x14ac:dyDescent="0.2">
      <c r="A20" s="193" t="s">
        <v>148</v>
      </c>
      <c r="B20" s="199" t="s">
        <v>149</v>
      </c>
      <c r="C20" s="113">
        <v>4.184476940382452</v>
      </c>
      <c r="D20" s="115">
        <v>186</v>
      </c>
      <c r="E20" s="114">
        <v>114</v>
      </c>
      <c r="F20" s="114">
        <v>171</v>
      </c>
      <c r="G20" s="114">
        <v>137</v>
      </c>
      <c r="H20" s="140">
        <v>177</v>
      </c>
      <c r="I20" s="115">
        <v>9</v>
      </c>
      <c r="J20" s="116">
        <v>5.0847457627118642</v>
      </c>
      <c r="K20" s="110"/>
      <c r="L20" s="110"/>
      <c r="M20" s="110"/>
      <c r="N20" s="110"/>
      <c r="O20" s="110"/>
    </row>
    <row r="21" spans="1:15" s="110" customFormat="1" ht="24.95" customHeight="1" x14ac:dyDescent="0.2">
      <c r="A21" s="201" t="s">
        <v>150</v>
      </c>
      <c r="B21" s="202" t="s">
        <v>151</v>
      </c>
      <c r="C21" s="113">
        <v>2.5871766029246346</v>
      </c>
      <c r="D21" s="115">
        <v>115</v>
      </c>
      <c r="E21" s="114">
        <v>146</v>
      </c>
      <c r="F21" s="114">
        <v>204</v>
      </c>
      <c r="G21" s="114">
        <v>184</v>
      </c>
      <c r="H21" s="140">
        <v>133</v>
      </c>
      <c r="I21" s="115">
        <v>-18</v>
      </c>
      <c r="J21" s="116">
        <v>-13.533834586466165</v>
      </c>
    </row>
    <row r="22" spans="1:15" s="110" customFormat="1" ht="24.95" customHeight="1" x14ac:dyDescent="0.2">
      <c r="A22" s="201" t="s">
        <v>152</v>
      </c>
      <c r="B22" s="199" t="s">
        <v>153</v>
      </c>
      <c r="C22" s="113">
        <v>5.2418447694038246</v>
      </c>
      <c r="D22" s="115">
        <v>233</v>
      </c>
      <c r="E22" s="114">
        <v>277</v>
      </c>
      <c r="F22" s="114">
        <v>191</v>
      </c>
      <c r="G22" s="114">
        <v>137</v>
      </c>
      <c r="H22" s="140">
        <v>149</v>
      </c>
      <c r="I22" s="115">
        <v>84</v>
      </c>
      <c r="J22" s="116">
        <v>56.375838926174495</v>
      </c>
    </row>
    <row r="23" spans="1:15" s="110" customFormat="1" ht="24.95" customHeight="1" x14ac:dyDescent="0.2">
      <c r="A23" s="193" t="s">
        <v>154</v>
      </c>
      <c r="B23" s="199" t="s">
        <v>155</v>
      </c>
      <c r="C23" s="113">
        <v>0.56242969628796402</v>
      </c>
      <c r="D23" s="115">
        <v>25</v>
      </c>
      <c r="E23" s="114">
        <v>15</v>
      </c>
      <c r="F23" s="114">
        <v>47</v>
      </c>
      <c r="G23" s="114">
        <v>22</v>
      </c>
      <c r="H23" s="140">
        <v>31</v>
      </c>
      <c r="I23" s="115">
        <v>-6</v>
      </c>
      <c r="J23" s="116">
        <v>-19.35483870967742</v>
      </c>
    </row>
    <row r="24" spans="1:15" s="110" customFormat="1" ht="24.95" customHeight="1" x14ac:dyDescent="0.2">
      <c r="A24" s="193" t="s">
        <v>156</v>
      </c>
      <c r="B24" s="199" t="s">
        <v>221</v>
      </c>
      <c r="C24" s="113">
        <v>3.5995500562429696</v>
      </c>
      <c r="D24" s="115">
        <v>160</v>
      </c>
      <c r="E24" s="114">
        <v>107</v>
      </c>
      <c r="F24" s="114">
        <v>162</v>
      </c>
      <c r="G24" s="114">
        <v>106</v>
      </c>
      <c r="H24" s="140">
        <v>146</v>
      </c>
      <c r="I24" s="115">
        <v>14</v>
      </c>
      <c r="J24" s="116">
        <v>9.5890410958904102</v>
      </c>
    </row>
    <row r="25" spans="1:15" s="110" customFormat="1" ht="24.95" customHeight="1" x14ac:dyDescent="0.2">
      <c r="A25" s="193" t="s">
        <v>222</v>
      </c>
      <c r="B25" s="204" t="s">
        <v>159</v>
      </c>
      <c r="C25" s="113">
        <v>5.1743532058492692</v>
      </c>
      <c r="D25" s="115">
        <v>230</v>
      </c>
      <c r="E25" s="114">
        <v>218</v>
      </c>
      <c r="F25" s="114">
        <v>219</v>
      </c>
      <c r="G25" s="114">
        <v>212</v>
      </c>
      <c r="H25" s="140">
        <v>180</v>
      </c>
      <c r="I25" s="115">
        <v>50</v>
      </c>
      <c r="J25" s="116">
        <v>27.777777777777779</v>
      </c>
    </row>
    <row r="26" spans="1:15" s="110" customFormat="1" ht="24.95" customHeight="1" x14ac:dyDescent="0.2">
      <c r="A26" s="201">
        <v>782.78300000000002</v>
      </c>
      <c r="B26" s="203" t="s">
        <v>160</v>
      </c>
      <c r="C26" s="113">
        <v>19.797525309336333</v>
      </c>
      <c r="D26" s="115">
        <v>880</v>
      </c>
      <c r="E26" s="114">
        <v>618</v>
      </c>
      <c r="F26" s="114">
        <v>1141</v>
      </c>
      <c r="G26" s="114">
        <v>909</v>
      </c>
      <c r="H26" s="140">
        <v>796</v>
      </c>
      <c r="I26" s="115">
        <v>84</v>
      </c>
      <c r="J26" s="116">
        <v>10.552763819095478</v>
      </c>
    </row>
    <row r="27" spans="1:15" s="110" customFormat="1" ht="24.95" customHeight="1" x14ac:dyDescent="0.2">
      <c r="A27" s="193" t="s">
        <v>161</v>
      </c>
      <c r="B27" s="199" t="s">
        <v>162</v>
      </c>
      <c r="C27" s="113">
        <v>1.8672665916760405</v>
      </c>
      <c r="D27" s="115">
        <v>83</v>
      </c>
      <c r="E27" s="114">
        <v>80</v>
      </c>
      <c r="F27" s="114">
        <v>222</v>
      </c>
      <c r="G27" s="114">
        <v>70</v>
      </c>
      <c r="H27" s="140">
        <v>68</v>
      </c>
      <c r="I27" s="115">
        <v>15</v>
      </c>
      <c r="J27" s="116">
        <v>22.058823529411764</v>
      </c>
    </row>
    <row r="28" spans="1:15" s="110" customFormat="1" ht="24.95" customHeight="1" x14ac:dyDescent="0.2">
      <c r="A28" s="193" t="s">
        <v>163</v>
      </c>
      <c r="B28" s="199" t="s">
        <v>164</v>
      </c>
      <c r="C28" s="113">
        <v>2.3847019122609674</v>
      </c>
      <c r="D28" s="115">
        <v>106</v>
      </c>
      <c r="E28" s="114">
        <v>81</v>
      </c>
      <c r="F28" s="114">
        <v>234</v>
      </c>
      <c r="G28" s="114">
        <v>95</v>
      </c>
      <c r="H28" s="140">
        <v>120</v>
      </c>
      <c r="I28" s="115">
        <v>-14</v>
      </c>
      <c r="J28" s="116">
        <v>-11.666666666666666</v>
      </c>
    </row>
    <row r="29" spans="1:15" s="110" customFormat="1" ht="24.95" customHeight="1" x14ac:dyDescent="0.2">
      <c r="A29" s="193">
        <v>86</v>
      </c>
      <c r="B29" s="199" t="s">
        <v>165</v>
      </c>
      <c r="C29" s="113">
        <v>6.2767154105736784</v>
      </c>
      <c r="D29" s="115">
        <v>279</v>
      </c>
      <c r="E29" s="114">
        <v>252</v>
      </c>
      <c r="F29" s="114">
        <v>365</v>
      </c>
      <c r="G29" s="114">
        <v>274</v>
      </c>
      <c r="H29" s="140">
        <v>263</v>
      </c>
      <c r="I29" s="115">
        <v>16</v>
      </c>
      <c r="J29" s="116">
        <v>6.083650190114068</v>
      </c>
    </row>
    <row r="30" spans="1:15" s="110" customFormat="1" ht="24.95" customHeight="1" x14ac:dyDescent="0.2">
      <c r="A30" s="193">
        <v>87.88</v>
      </c>
      <c r="B30" s="204" t="s">
        <v>166</v>
      </c>
      <c r="C30" s="113">
        <v>8.6389201349831275</v>
      </c>
      <c r="D30" s="115">
        <v>384</v>
      </c>
      <c r="E30" s="114">
        <v>406</v>
      </c>
      <c r="F30" s="114">
        <v>513</v>
      </c>
      <c r="G30" s="114">
        <v>326</v>
      </c>
      <c r="H30" s="140">
        <v>344</v>
      </c>
      <c r="I30" s="115">
        <v>40</v>
      </c>
      <c r="J30" s="116">
        <v>11.627906976744185</v>
      </c>
    </row>
    <row r="31" spans="1:15" s="110" customFormat="1" ht="24.95" customHeight="1" x14ac:dyDescent="0.2">
      <c r="A31" s="193" t="s">
        <v>167</v>
      </c>
      <c r="B31" s="199" t="s">
        <v>168</v>
      </c>
      <c r="C31" s="113">
        <v>2.9696287964004497</v>
      </c>
      <c r="D31" s="115">
        <v>132</v>
      </c>
      <c r="E31" s="114">
        <v>125</v>
      </c>
      <c r="F31" s="114">
        <v>208</v>
      </c>
      <c r="G31" s="114">
        <v>91</v>
      </c>
      <c r="H31" s="140">
        <v>129</v>
      </c>
      <c r="I31" s="115">
        <v>3</v>
      </c>
      <c r="J31" s="116">
        <v>2.3255813953488373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8.9988751406074236E-2</v>
      </c>
      <c r="D34" s="115">
        <v>4</v>
      </c>
      <c r="E34" s="114">
        <v>6</v>
      </c>
      <c r="F34" s="114">
        <v>8</v>
      </c>
      <c r="G34" s="114">
        <v>6</v>
      </c>
      <c r="H34" s="140">
        <v>6</v>
      </c>
      <c r="I34" s="115">
        <v>-2</v>
      </c>
      <c r="J34" s="116">
        <v>-33.333333333333336</v>
      </c>
    </row>
    <row r="35" spans="1:10" s="110" customFormat="1" ht="24.95" customHeight="1" x14ac:dyDescent="0.2">
      <c r="A35" s="292" t="s">
        <v>171</v>
      </c>
      <c r="B35" s="293" t="s">
        <v>172</v>
      </c>
      <c r="C35" s="113">
        <v>23.689538807649043</v>
      </c>
      <c r="D35" s="115">
        <v>1053</v>
      </c>
      <c r="E35" s="114">
        <v>655</v>
      </c>
      <c r="F35" s="114">
        <v>1091</v>
      </c>
      <c r="G35" s="114">
        <v>775</v>
      </c>
      <c r="H35" s="140">
        <v>1126</v>
      </c>
      <c r="I35" s="115">
        <v>-73</v>
      </c>
      <c r="J35" s="116">
        <v>-6.483126110124334</v>
      </c>
    </row>
    <row r="36" spans="1:10" s="110" customFormat="1" ht="24.95" customHeight="1" x14ac:dyDescent="0.2">
      <c r="A36" s="294" t="s">
        <v>173</v>
      </c>
      <c r="B36" s="295" t="s">
        <v>174</v>
      </c>
      <c r="C36" s="125">
        <v>76.220472440944889</v>
      </c>
      <c r="D36" s="143">
        <v>3388</v>
      </c>
      <c r="E36" s="144">
        <v>2927</v>
      </c>
      <c r="F36" s="144">
        <v>4374</v>
      </c>
      <c r="G36" s="144">
        <v>3003</v>
      </c>
      <c r="H36" s="145">
        <v>3040</v>
      </c>
      <c r="I36" s="143">
        <v>348</v>
      </c>
      <c r="J36" s="146">
        <v>11.447368421052632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4445</v>
      </c>
      <c r="F11" s="264">
        <v>3588</v>
      </c>
      <c r="G11" s="264">
        <v>5473</v>
      </c>
      <c r="H11" s="264">
        <v>3784</v>
      </c>
      <c r="I11" s="265">
        <v>4172</v>
      </c>
      <c r="J11" s="263">
        <v>273</v>
      </c>
      <c r="K11" s="266">
        <v>6.5436241610738257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33.160854893138357</v>
      </c>
      <c r="E13" s="115">
        <v>1474</v>
      </c>
      <c r="F13" s="114">
        <v>1275</v>
      </c>
      <c r="G13" s="114">
        <v>1866</v>
      </c>
      <c r="H13" s="114">
        <v>1485</v>
      </c>
      <c r="I13" s="140">
        <v>1480</v>
      </c>
      <c r="J13" s="115">
        <v>-6</v>
      </c>
      <c r="K13" s="116">
        <v>-0.40540540540540543</v>
      </c>
    </row>
    <row r="14" spans="1:15" ht="15.95" customHeight="1" x14ac:dyDescent="0.2">
      <c r="A14" s="306" t="s">
        <v>230</v>
      </c>
      <c r="B14" s="307"/>
      <c r="C14" s="308"/>
      <c r="D14" s="113">
        <v>49.606299212598422</v>
      </c>
      <c r="E14" s="115">
        <v>2205</v>
      </c>
      <c r="F14" s="114">
        <v>1815</v>
      </c>
      <c r="G14" s="114">
        <v>2937</v>
      </c>
      <c r="H14" s="114">
        <v>1751</v>
      </c>
      <c r="I14" s="140">
        <v>2055</v>
      </c>
      <c r="J14" s="115">
        <v>150</v>
      </c>
      <c r="K14" s="116">
        <v>7.2992700729927007</v>
      </c>
    </row>
    <row r="15" spans="1:15" ht="15.95" customHeight="1" x14ac:dyDescent="0.2">
      <c r="A15" s="306" t="s">
        <v>231</v>
      </c>
      <c r="B15" s="307"/>
      <c r="C15" s="308"/>
      <c r="D15" s="113">
        <v>8.2789651293588307</v>
      </c>
      <c r="E15" s="115">
        <v>368</v>
      </c>
      <c r="F15" s="114">
        <v>275</v>
      </c>
      <c r="G15" s="114">
        <v>333</v>
      </c>
      <c r="H15" s="114">
        <v>270</v>
      </c>
      <c r="I15" s="140">
        <v>317</v>
      </c>
      <c r="J15" s="115">
        <v>51</v>
      </c>
      <c r="K15" s="116">
        <v>16.088328075709779</v>
      </c>
    </row>
    <row r="16" spans="1:15" ht="15.95" customHeight="1" x14ac:dyDescent="0.2">
      <c r="A16" s="306" t="s">
        <v>232</v>
      </c>
      <c r="B16" s="307"/>
      <c r="C16" s="308"/>
      <c r="D16" s="113">
        <v>8.9538807649043868</v>
      </c>
      <c r="E16" s="115">
        <v>398</v>
      </c>
      <c r="F16" s="114">
        <v>223</v>
      </c>
      <c r="G16" s="114">
        <v>337</v>
      </c>
      <c r="H16" s="114">
        <v>278</v>
      </c>
      <c r="I16" s="140">
        <v>320</v>
      </c>
      <c r="J16" s="115">
        <v>78</v>
      </c>
      <c r="K16" s="116">
        <v>24.375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0.15748031496062992</v>
      </c>
      <c r="E18" s="115">
        <v>7</v>
      </c>
      <c r="F18" s="114">
        <v>22</v>
      </c>
      <c r="G18" s="114">
        <v>21</v>
      </c>
      <c r="H18" s="114">
        <v>10</v>
      </c>
      <c r="I18" s="140">
        <v>10</v>
      </c>
      <c r="J18" s="115">
        <v>-3</v>
      </c>
      <c r="K18" s="116">
        <v>-30</v>
      </c>
    </row>
    <row r="19" spans="1:11" ht="14.1" customHeight="1" x14ac:dyDescent="0.2">
      <c r="A19" s="306" t="s">
        <v>235</v>
      </c>
      <c r="B19" s="307" t="s">
        <v>236</v>
      </c>
      <c r="C19" s="308"/>
      <c r="D19" s="113">
        <v>0.1124859392575928</v>
      </c>
      <c r="E19" s="115">
        <v>5</v>
      </c>
      <c r="F19" s="114">
        <v>4</v>
      </c>
      <c r="G19" s="114">
        <v>5</v>
      </c>
      <c r="H19" s="114">
        <v>6</v>
      </c>
      <c r="I19" s="140">
        <v>6</v>
      </c>
      <c r="J19" s="115">
        <v>-1</v>
      </c>
      <c r="K19" s="116">
        <v>-16.666666666666668</v>
      </c>
    </row>
    <row r="20" spans="1:11" ht="14.1" customHeight="1" x14ac:dyDescent="0.2">
      <c r="A20" s="306">
        <v>12</v>
      </c>
      <c r="B20" s="307" t="s">
        <v>237</v>
      </c>
      <c r="C20" s="308"/>
      <c r="D20" s="113">
        <v>0.92238470191226096</v>
      </c>
      <c r="E20" s="115">
        <v>41</v>
      </c>
      <c r="F20" s="114">
        <v>34</v>
      </c>
      <c r="G20" s="114">
        <v>58</v>
      </c>
      <c r="H20" s="114">
        <v>74</v>
      </c>
      <c r="I20" s="140">
        <v>54</v>
      </c>
      <c r="J20" s="115">
        <v>-13</v>
      </c>
      <c r="K20" s="116">
        <v>-24.074074074074073</v>
      </c>
    </row>
    <row r="21" spans="1:11" ht="14.1" customHeight="1" x14ac:dyDescent="0.2">
      <c r="A21" s="306">
        <v>21</v>
      </c>
      <c r="B21" s="307" t="s">
        <v>238</v>
      </c>
      <c r="C21" s="308"/>
      <c r="D21" s="113" t="s">
        <v>513</v>
      </c>
      <c r="E21" s="115" t="s">
        <v>513</v>
      </c>
      <c r="F21" s="114" t="s">
        <v>513</v>
      </c>
      <c r="G21" s="114" t="s">
        <v>513</v>
      </c>
      <c r="H21" s="114" t="s">
        <v>513</v>
      </c>
      <c r="I21" s="140" t="s">
        <v>513</v>
      </c>
      <c r="J21" s="115" t="s">
        <v>513</v>
      </c>
      <c r="K21" s="116" t="s">
        <v>513</v>
      </c>
    </row>
    <row r="22" spans="1:11" ht="14.1" customHeight="1" x14ac:dyDescent="0.2">
      <c r="A22" s="306">
        <v>22</v>
      </c>
      <c r="B22" s="307" t="s">
        <v>239</v>
      </c>
      <c r="C22" s="308"/>
      <c r="D22" s="113">
        <v>4.7694038245219348</v>
      </c>
      <c r="E22" s="115">
        <v>212</v>
      </c>
      <c r="F22" s="114">
        <v>124</v>
      </c>
      <c r="G22" s="114">
        <v>196</v>
      </c>
      <c r="H22" s="114">
        <v>178</v>
      </c>
      <c r="I22" s="140">
        <v>99</v>
      </c>
      <c r="J22" s="115">
        <v>113</v>
      </c>
      <c r="K22" s="116">
        <v>114.14141414141415</v>
      </c>
    </row>
    <row r="23" spans="1:11" ht="14.1" customHeight="1" x14ac:dyDescent="0.2">
      <c r="A23" s="306">
        <v>23</v>
      </c>
      <c r="B23" s="307" t="s">
        <v>240</v>
      </c>
      <c r="C23" s="308"/>
      <c r="D23" s="113">
        <v>0.31496062992125984</v>
      </c>
      <c r="E23" s="115">
        <v>14</v>
      </c>
      <c r="F23" s="114">
        <v>13</v>
      </c>
      <c r="G23" s="114">
        <v>46</v>
      </c>
      <c r="H23" s="114">
        <v>16</v>
      </c>
      <c r="I23" s="140">
        <v>28</v>
      </c>
      <c r="J23" s="115">
        <v>-14</v>
      </c>
      <c r="K23" s="116">
        <v>-50</v>
      </c>
    </row>
    <row r="24" spans="1:11" ht="14.1" customHeight="1" x14ac:dyDescent="0.2">
      <c r="A24" s="306">
        <v>24</v>
      </c>
      <c r="B24" s="307" t="s">
        <v>241</v>
      </c>
      <c r="C24" s="308"/>
      <c r="D24" s="113">
        <v>11.991001124859393</v>
      </c>
      <c r="E24" s="115">
        <v>533</v>
      </c>
      <c r="F24" s="114">
        <v>374</v>
      </c>
      <c r="G24" s="114">
        <v>597</v>
      </c>
      <c r="H24" s="114">
        <v>520</v>
      </c>
      <c r="I24" s="140">
        <v>670</v>
      </c>
      <c r="J24" s="115">
        <v>-137</v>
      </c>
      <c r="K24" s="116">
        <v>-20.447761194029852</v>
      </c>
    </row>
    <row r="25" spans="1:11" ht="14.1" customHeight="1" x14ac:dyDescent="0.2">
      <c r="A25" s="306">
        <v>25</v>
      </c>
      <c r="B25" s="307" t="s">
        <v>242</v>
      </c>
      <c r="C25" s="308"/>
      <c r="D25" s="113">
        <v>4.296962879640045</v>
      </c>
      <c r="E25" s="115">
        <v>191</v>
      </c>
      <c r="F25" s="114">
        <v>134</v>
      </c>
      <c r="G25" s="114">
        <v>214</v>
      </c>
      <c r="H25" s="114">
        <v>142</v>
      </c>
      <c r="I25" s="140">
        <v>210</v>
      </c>
      <c r="J25" s="115">
        <v>-19</v>
      </c>
      <c r="K25" s="116">
        <v>-9.0476190476190474</v>
      </c>
    </row>
    <row r="26" spans="1:11" ht="14.1" customHeight="1" x14ac:dyDescent="0.2">
      <c r="A26" s="306">
        <v>26</v>
      </c>
      <c r="B26" s="307" t="s">
        <v>243</v>
      </c>
      <c r="C26" s="308"/>
      <c r="D26" s="113">
        <v>2.4521934758155233</v>
      </c>
      <c r="E26" s="115">
        <v>109</v>
      </c>
      <c r="F26" s="114">
        <v>53</v>
      </c>
      <c r="G26" s="114">
        <v>111</v>
      </c>
      <c r="H26" s="114">
        <v>65</v>
      </c>
      <c r="I26" s="140">
        <v>90</v>
      </c>
      <c r="J26" s="115">
        <v>19</v>
      </c>
      <c r="K26" s="116">
        <v>21.111111111111111</v>
      </c>
    </row>
    <row r="27" spans="1:11" ht="14.1" customHeight="1" x14ac:dyDescent="0.2">
      <c r="A27" s="306">
        <v>27</v>
      </c>
      <c r="B27" s="307" t="s">
        <v>244</v>
      </c>
      <c r="C27" s="308"/>
      <c r="D27" s="113">
        <v>1.5748031496062993</v>
      </c>
      <c r="E27" s="115">
        <v>70</v>
      </c>
      <c r="F27" s="114">
        <v>50</v>
      </c>
      <c r="G27" s="114">
        <v>54</v>
      </c>
      <c r="H27" s="114">
        <v>43</v>
      </c>
      <c r="I27" s="140">
        <v>94</v>
      </c>
      <c r="J27" s="115">
        <v>-24</v>
      </c>
      <c r="K27" s="116">
        <v>-25.531914893617021</v>
      </c>
    </row>
    <row r="28" spans="1:11" ht="14.1" customHeight="1" x14ac:dyDescent="0.2">
      <c r="A28" s="306">
        <v>28</v>
      </c>
      <c r="B28" s="307" t="s">
        <v>245</v>
      </c>
      <c r="C28" s="308"/>
      <c r="D28" s="113">
        <v>0.17997750281214847</v>
      </c>
      <c r="E28" s="115">
        <v>8</v>
      </c>
      <c r="F28" s="114" t="s">
        <v>513</v>
      </c>
      <c r="G28" s="114">
        <v>7</v>
      </c>
      <c r="H28" s="114">
        <v>4</v>
      </c>
      <c r="I28" s="140">
        <v>11</v>
      </c>
      <c r="J28" s="115">
        <v>-3</v>
      </c>
      <c r="K28" s="116">
        <v>-27.272727272727273</v>
      </c>
    </row>
    <row r="29" spans="1:11" ht="14.1" customHeight="1" x14ac:dyDescent="0.2">
      <c r="A29" s="306">
        <v>29</v>
      </c>
      <c r="B29" s="307" t="s">
        <v>246</v>
      </c>
      <c r="C29" s="308"/>
      <c r="D29" s="113">
        <v>1.8672665916760405</v>
      </c>
      <c r="E29" s="115">
        <v>83</v>
      </c>
      <c r="F29" s="114">
        <v>105</v>
      </c>
      <c r="G29" s="114">
        <v>131</v>
      </c>
      <c r="H29" s="114">
        <v>133</v>
      </c>
      <c r="I29" s="140">
        <v>105</v>
      </c>
      <c r="J29" s="115">
        <v>-22</v>
      </c>
      <c r="K29" s="116">
        <v>-20.952380952380953</v>
      </c>
    </row>
    <row r="30" spans="1:11" ht="14.1" customHeight="1" x14ac:dyDescent="0.2">
      <c r="A30" s="306" t="s">
        <v>247</v>
      </c>
      <c r="B30" s="307" t="s">
        <v>248</v>
      </c>
      <c r="C30" s="308"/>
      <c r="D30" s="113">
        <v>0.67491563554555678</v>
      </c>
      <c r="E30" s="115">
        <v>30</v>
      </c>
      <c r="F30" s="114">
        <v>42</v>
      </c>
      <c r="G30" s="114">
        <v>50</v>
      </c>
      <c r="H30" s="114">
        <v>57</v>
      </c>
      <c r="I30" s="140">
        <v>38</v>
      </c>
      <c r="J30" s="115">
        <v>-8</v>
      </c>
      <c r="K30" s="116">
        <v>-21.05263157894737</v>
      </c>
    </row>
    <row r="31" spans="1:11" ht="14.1" customHeight="1" x14ac:dyDescent="0.2">
      <c r="A31" s="306" t="s">
        <v>249</v>
      </c>
      <c r="B31" s="307" t="s">
        <v>250</v>
      </c>
      <c r="C31" s="308"/>
      <c r="D31" s="113">
        <v>1.1923509561304837</v>
      </c>
      <c r="E31" s="115">
        <v>53</v>
      </c>
      <c r="F31" s="114">
        <v>63</v>
      </c>
      <c r="G31" s="114">
        <v>81</v>
      </c>
      <c r="H31" s="114">
        <v>76</v>
      </c>
      <c r="I31" s="140">
        <v>67</v>
      </c>
      <c r="J31" s="115">
        <v>-14</v>
      </c>
      <c r="K31" s="116">
        <v>-20.895522388059703</v>
      </c>
    </row>
    <row r="32" spans="1:11" ht="14.1" customHeight="1" x14ac:dyDescent="0.2">
      <c r="A32" s="306">
        <v>31</v>
      </c>
      <c r="B32" s="307" t="s">
        <v>251</v>
      </c>
      <c r="C32" s="308"/>
      <c r="D32" s="113">
        <v>0.31496062992125984</v>
      </c>
      <c r="E32" s="115">
        <v>14</v>
      </c>
      <c r="F32" s="114">
        <v>5</v>
      </c>
      <c r="G32" s="114">
        <v>14</v>
      </c>
      <c r="H32" s="114">
        <v>12</v>
      </c>
      <c r="I32" s="140">
        <v>10</v>
      </c>
      <c r="J32" s="115">
        <v>4</v>
      </c>
      <c r="K32" s="116">
        <v>40</v>
      </c>
    </row>
    <row r="33" spans="1:11" ht="14.1" customHeight="1" x14ac:dyDescent="0.2">
      <c r="A33" s="306">
        <v>32</v>
      </c>
      <c r="B33" s="307" t="s">
        <v>252</v>
      </c>
      <c r="C33" s="308"/>
      <c r="D33" s="113">
        <v>1.642294713160855</v>
      </c>
      <c r="E33" s="115">
        <v>73</v>
      </c>
      <c r="F33" s="114">
        <v>63</v>
      </c>
      <c r="G33" s="114">
        <v>83</v>
      </c>
      <c r="H33" s="114">
        <v>58</v>
      </c>
      <c r="I33" s="140">
        <v>71</v>
      </c>
      <c r="J33" s="115">
        <v>2</v>
      </c>
      <c r="K33" s="116">
        <v>2.816901408450704</v>
      </c>
    </row>
    <row r="34" spans="1:11" ht="14.1" customHeight="1" x14ac:dyDescent="0.2">
      <c r="A34" s="306">
        <v>33</v>
      </c>
      <c r="B34" s="307" t="s">
        <v>253</v>
      </c>
      <c r="C34" s="308"/>
      <c r="D34" s="113">
        <v>0.87739032620922386</v>
      </c>
      <c r="E34" s="115">
        <v>39</v>
      </c>
      <c r="F34" s="114">
        <v>28</v>
      </c>
      <c r="G34" s="114">
        <v>63</v>
      </c>
      <c r="H34" s="114">
        <v>51</v>
      </c>
      <c r="I34" s="140">
        <v>47</v>
      </c>
      <c r="J34" s="115">
        <v>-8</v>
      </c>
      <c r="K34" s="116">
        <v>-17.021276595744681</v>
      </c>
    </row>
    <row r="35" spans="1:11" ht="14.1" customHeight="1" x14ac:dyDescent="0.2">
      <c r="A35" s="306">
        <v>34</v>
      </c>
      <c r="B35" s="307" t="s">
        <v>254</v>
      </c>
      <c r="C35" s="308"/>
      <c r="D35" s="113">
        <v>1.5523059617547807</v>
      </c>
      <c r="E35" s="115">
        <v>69</v>
      </c>
      <c r="F35" s="114">
        <v>60</v>
      </c>
      <c r="G35" s="114">
        <v>101</v>
      </c>
      <c r="H35" s="114">
        <v>70</v>
      </c>
      <c r="I35" s="140">
        <v>50</v>
      </c>
      <c r="J35" s="115">
        <v>19</v>
      </c>
      <c r="K35" s="116">
        <v>38</v>
      </c>
    </row>
    <row r="36" spans="1:11" ht="14.1" customHeight="1" x14ac:dyDescent="0.2">
      <c r="A36" s="306">
        <v>41</v>
      </c>
      <c r="B36" s="307" t="s">
        <v>255</v>
      </c>
      <c r="C36" s="308"/>
      <c r="D36" s="113">
        <v>0.29246344206974129</v>
      </c>
      <c r="E36" s="115">
        <v>13</v>
      </c>
      <c r="F36" s="114">
        <v>22</v>
      </c>
      <c r="G36" s="114">
        <v>30</v>
      </c>
      <c r="H36" s="114">
        <v>13</v>
      </c>
      <c r="I36" s="140">
        <v>11</v>
      </c>
      <c r="J36" s="115">
        <v>2</v>
      </c>
      <c r="K36" s="116">
        <v>18.181818181818183</v>
      </c>
    </row>
    <row r="37" spans="1:11" ht="14.1" customHeight="1" x14ac:dyDescent="0.2">
      <c r="A37" s="306">
        <v>42</v>
      </c>
      <c r="B37" s="307" t="s">
        <v>256</v>
      </c>
      <c r="C37" s="308"/>
      <c r="D37" s="113" t="s">
        <v>513</v>
      </c>
      <c r="E37" s="115" t="s">
        <v>513</v>
      </c>
      <c r="F37" s="114" t="s">
        <v>513</v>
      </c>
      <c r="G37" s="114">
        <v>7</v>
      </c>
      <c r="H37" s="114" t="s">
        <v>513</v>
      </c>
      <c r="I37" s="140" t="s">
        <v>513</v>
      </c>
      <c r="J37" s="115" t="s">
        <v>513</v>
      </c>
      <c r="K37" s="116" t="s">
        <v>513</v>
      </c>
    </row>
    <row r="38" spans="1:11" ht="14.1" customHeight="1" x14ac:dyDescent="0.2">
      <c r="A38" s="306">
        <v>43</v>
      </c>
      <c r="B38" s="307" t="s">
        <v>257</v>
      </c>
      <c r="C38" s="308"/>
      <c r="D38" s="113">
        <v>2.1147356580427448</v>
      </c>
      <c r="E38" s="115">
        <v>94</v>
      </c>
      <c r="F38" s="114">
        <v>53</v>
      </c>
      <c r="G38" s="114">
        <v>112</v>
      </c>
      <c r="H38" s="114">
        <v>69</v>
      </c>
      <c r="I38" s="140">
        <v>73</v>
      </c>
      <c r="J38" s="115">
        <v>21</v>
      </c>
      <c r="K38" s="116">
        <v>28.767123287671232</v>
      </c>
    </row>
    <row r="39" spans="1:11" ht="14.1" customHeight="1" x14ac:dyDescent="0.2">
      <c r="A39" s="306">
        <v>51</v>
      </c>
      <c r="B39" s="307" t="s">
        <v>258</v>
      </c>
      <c r="C39" s="308"/>
      <c r="D39" s="113">
        <v>10.866141732283465</v>
      </c>
      <c r="E39" s="115">
        <v>483</v>
      </c>
      <c r="F39" s="114">
        <v>274</v>
      </c>
      <c r="G39" s="114">
        <v>546</v>
      </c>
      <c r="H39" s="114">
        <v>400</v>
      </c>
      <c r="I39" s="140">
        <v>406</v>
      </c>
      <c r="J39" s="115">
        <v>77</v>
      </c>
      <c r="K39" s="116">
        <v>18.96551724137931</v>
      </c>
    </row>
    <row r="40" spans="1:11" ht="14.1" customHeight="1" x14ac:dyDescent="0.2">
      <c r="A40" s="306" t="s">
        <v>259</v>
      </c>
      <c r="B40" s="307" t="s">
        <v>260</v>
      </c>
      <c r="C40" s="308"/>
      <c r="D40" s="113">
        <v>8.931383577052868</v>
      </c>
      <c r="E40" s="115">
        <v>397</v>
      </c>
      <c r="F40" s="114">
        <v>269</v>
      </c>
      <c r="G40" s="114">
        <v>528</v>
      </c>
      <c r="H40" s="114">
        <v>377</v>
      </c>
      <c r="I40" s="140">
        <v>391</v>
      </c>
      <c r="J40" s="115">
        <v>6</v>
      </c>
      <c r="K40" s="116">
        <v>1.5345268542199488</v>
      </c>
    </row>
    <row r="41" spans="1:11" ht="14.1" customHeight="1" x14ac:dyDescent="0.2">
      <c r="A41" s="306"/>
      <c r="B41" s="307" t="s">
        <v>261</v>
      </c>
      <c r="C41" s="308"/>
      <c r="D41" s="113">
        <v>8.5939257592800899</v>
      </c>
      <c r="E41" s="115">
        <v>382</v>
      </c>
      <c r="F41" s="114">
        <v>256</v>
      </c>
      <c r="G41" s="114">
        <v>518</v>
      </c>
      <c r="H41" s="114">
        <v>368</v>
      </c>
      <c r="I41" s="140">
        <v>379</v>
      </c>
      <c r="J41" s="115">
        <v>3</v>
      </c>
      <c r="K41" s="116">
        <v>0.79155672823218992</v>
      </c>
    </row>
    <row r="42" spans="1:11" ht="14.1" customHeight="1" x14ac:dyDescent="0.2">
      <c r="A42" s="306">
        <v>52</v>
      </c>
      <c r="B42" s="307" t="s">
        <v>262</v>
      </c>
      <c r="C42" s="308"/>
      <c r="D42" s="113">
        <v>3.4645669291338583</v>
      </c>
      <c r="E42" s="115">
        <v>154</v>
      </c>
      <c r="F42" s="114">
        <v>103</v>
      </c>
      <c r="G42" s="114">
        <v>178</v>
      </c>
      <c r="H42" s="114">
        <v>134</v>
      </c>
      <c r="I42" s="140">
        <v>164</v>
      </c>
      <c r="J42" s="115">
        <v>-10</v>
      </c>
      <c r="K42" s="116">
        <v>-6.0975609756097562</v>
      </c>
    </row>
    <row r="43" spans="1:11" ht="14.1" customHeight="1" x14ac:dyDescent="0.2">
      <c r="A43" s="306" t="s">
        <v>263</v>
      </c>
      <c r="B43" s="307" t="s">
        <v>264</v>
      </c>
      <c r="C43" s="308"/>
      <c r="D43" s="113">
        <v>3.329583802024747</v>
      </c>
      <c r="E43" s="115">
        <v>148</v>
      </c>
      <c r="F43" s="114">
        <v>98</v>
      </c>
      <c r="G43" s="114">
        <v>143</v>
      </c>
      <c r="H43" s="114">
        <v>110</v>
      </c>
      <c r="I43" s="140">
        <v>135</v>
      </c>
      <c r="J43" s="115">
        <v>13</v>
      </c>
      <c r="K43" s="116">
        <v>9.6296296296296298</v>
      </c>
    </row>
    <row r="44" spans="1:11" ht="14.1" customHeight="1" x14ac:dyDescent="0.2">
      <c r="A44" s="306">
        <v>53</v>
      </c>
      <c r="B44" s="307" t="s">
        <v>265</v>
      </c>
      <c r="C44" s="308"/>
      <c r="D44" s="113">
        <v>0.51743532058492692</v>
      </c>
      <c r="E44" s="115">
        <v>23</v>
      </c>
      <c r="F44" s="114">
        <v>30</v>
      </c>
      <c r="G44" s="114">
        <v>32</v>
      </c>
      <c r="H44" s="114">
        <v>15</v>
      </c>
      <c r="I44" s="140">
        <v>24</v>
      </c>
      <c r="J44" s="115">
        <v>-1</v>
      </c>
      <c r="K44" s="116">
        <v>-4.166666666666667</v>
      </c>
    </row>
    <row r="45" spans="1:11" ht="14.1" customHeight="1" x14ac:dyDescent="0.2">
      <c r="A45" s="306" t="s">
        <v>266</v>
      </c>
      <c r="B45" s="307" t="s">
        <v>267</v>
      </c>
      <c r="C45" s="308"/>
      <c r="D45" s="113">
        <v>0.47244094488188976</v>
      </c>
      <c r="E45" s="115">
        <v>21</v>
      </c>
      <c r="F45" s="114">
        <v>24</v>
      </c>
      <c r="G45" s="114">
        <v>28</v>
      </c>
      <c r="H45" s="114">
        <v>13</v>
      </c>
      <c r="I45" s="140">
        <v>23</v>
      </c>
      <c r="J45" s="115">
        <v>-2</v>
      </c>
      <c r="K45" s="116">
        <v>-8.695652173913043</v>
      </c>
    </row>
    <row r="46" spans="1:11" ht="14.1" customHeight="1" x14ac:dyDescent="0.2">
      <c r="A46" s="306">
        <v>54</v>
      </c>
      <c r="B46" s="307" t="s">
        <v>268</v>
      </c>
      <c r="C46" s="308"/>
      <c r="D46" s="113">
        <v>3.1946006749156357</v>
      </c>
      <c r="E46" s="115">
        <v>142</v>
      </c>
      <c r="F46" s="114">
        <v>152</v>
      </c>
      <c r="G46" s="114">
        <v>158</v>
      </c>
      <c r="H46" s="114">
        <v>145</v>
      </c>
      <c r="I46" s="140">
        <v>128</v>
      </c>
      <c r="J46" s="115">
        <v>14</v>
      </c>
      <c r="K46" s="116">
        <v>10.9375</v>
      </c>
    </row>
    <row r="47" spans="1:11" ht="14.1" customHeight="1" x14ac:dyDescent="0.2">
      <c r="A47" s="306">
        <v>61</v>
      </c>
      <c r="B47" s="307" t="s">
        <v>269</v>
      </c>
      <c r="C47" s="308"/>
      <c r="D47" s="113">
        <v>2.1147356580427448</v>
      </c>
      <c r="E47" s="115">
        <v>94</v>
      </c>
      <c r="F47" s="114">
        <v>71</v>
      </c>
      <c r="G47" s="114">
        <v>115</v>
      </c>
      <c r="H47" s="114">
        <v>84</v>
      </c>
      <c r="I47" s="140">
        <v>101</v>
      </c>
      <c r="J47" s="115">
        <v>-7</v>
      </c>
      <c r="K47" s="116">
        <v>-6.9306930693069306</v>
      </c>
    </row>
    <row r="48" spans="1:11" ht="14.1" customHeight="1" x14ac:dyDescent="0.2">
      <c r="A48" s="306">
        <v>62</v>
      </c>
      <c r="B48" s="307" t="s">
        <v>270</v>
      </c>
      <c r="C48" s="308"/>
      <c r="D48" s="113">
        <v>6.0067491563554558</v>
      </c>
      <c r="E48" s="115">
        <v>267</v>
      </c>
      <c r="F48" s="114">
        <v>252</v>
      </c>
      <c r="G48" s="114">
        <v>348</v>
      </c>
      <c r="H48" s="114">
        <v>220</v>
      </c>
      <c r="I48" s="140">
        <v>218</v>
      </c>
      <c r="J48" s="115">
        <v>49</v>
      </c>
      <c r="K48" s="116">
        <v>22.477064220183486</v>
      </c>
    </row>
    <row r="49" spans="1:11" ht="14.1" customHeight="1" x14ac:dyDescent="0.2">
      <c r="A49" s="306">
        <v>63</v>
      </c>
      <c r="B49" s="307" t="s">
        <v>271</v>
      </c>
      <c r="C49" s="308"/>
      <c r="D49" s="113">
        <v>2.3172103487064115</v>
      </c>
      <c r="E49" s="115">
        <v>103</v>
      </c>
      <c r="F49" s="114">
        <v>107</v>
      </c>
      <c r="G49" s="114">
        <v>155</v>
      </c>
      <c r="H49" s="114">
        <v>105</v>
      </c>
      <c r="I49" s="140">
        <v>102</v>
      </c>
      <c r="J49" s="115">
        <v>1</v>
      </c>
      <c r="K49" s="116">
        <v>0.98039215686274506</v>
      </c>
    </row>
    <row r="50" spans="1:11" ht="14.1" customHeight="1" x14ac:dyDescent="0.2">
      <c r="A50" s="306" t="s">
        <v>272</v>
      </c>
      <c r="B50" s="307" t="s">
        <v>273</v>
      </c>
      <c r="C50" s="308"/>
      <c r="D50" s="113">
        <v>0.31496062992125984</v>
      </c>
      <c r="E50" s="115">
        <v>14</v>
      </c>
      <c r="F50" s="114">
        <v>8</v>
      </c>
      <c r="G50" s="114">
        <v>11</v>
      </c>
      <c r="H50" s="114">
        <v>3</v>
      </c>
      <c r="I50" s="140">
        <v>5</v>
      </c>
      <c r="J50" s="115">
        <v>9</v>
      </c>
      <c r="K50" s="116">
        <v>180</v>
      </c>
    </row>
    <row r="51" spans="1:11" ht="14.1" customHeight="1" x14ac:dyDescent="0.2">
      <c r="A51" s="306" t="s">
        <v>274</v>
      </c>
      <c r="B51" s="307" t="s">
        <v>275</v>
      </c>
      <c r="C51" s="308"/>
      <c r="D51" s="113">
        <v>1.4173228346456692</v>
      </c>
      <c r="E51" s="115">
        <v>63</v>
      </c>
      <c r="F51" s="114">
        <v>86</v>
      </c>
      <c r="G51" s="114">
        <v>116</v>
      </c>
      <c r="H51" s="114">
        <v>94</v>
      </c>
      <c r="I51" s="140">
        <v>82</v>
      </c>
      <c r="J51" s="115">
        <v>-19</v>
      </c>
      <c r="K51" s="116">
        <v>-23.170731707317074</v>
      </c>
    </row>
    <row r="52" spans="1:11" ht="14.1" customHeight="1" x14ac:dyDescent="0.2">
      <c r="A52" s="306">
        <v>71</v>
      </c>
      <c r="B52" s="307" t="s">
        <v>276</v>
      </c>
      <c r="C52" s="308"/>
      <c r="D52" s="113">
        <v>8.4364454443194603</v>
      </c>
      <c r="E52" s="115">
        <v>375</v>
      </c>
      <c r="F52" s="114">
        <v>247</v>
      </c>
      <c r="G52" s="114">
        <v>429</v>
      </c>
      <c r="H52" s="114">
        <v>269</v>
      </c>
      <c r="I52" s="140">
        <v>361</v>
      </c>
      <c r="J52" s="115">
        <v>14</v>
      </c>
      <c r="K52" s="116">
        <v>3.8781163434903045</v>
      </c>
    </row>
    <row r="53" spans="1:11" ht="14.1" customHeight="1" x14ac:dyDescent="0.2">
      <c r="A53" s="306" t="s">
        <v>277</v>
      </c>
      <c r="B53" s="307" t="s">
        <v>278</v>
      </c>
      <c r="C53" s="308"/>
      <c r="D53" s="113">
        <v>3.3070866141732282</v>
      </c>
      <c r="E53" s="115">
        <v>147</v>
      </c>
      <c r="F53" s="114">
        <v>98</v>
      </c>
      <c r="G53" s="114">
        <v>161</v>
      </c>
      <c r="H53" s="114">
        <v>96</v>
      </c>
      <c r="I53" s="140">
        <v>149</v>
      </c>
      <c r="J53" s="115">
        <v>-2</v>
      </c>
      <c r="K53" s="116">
        <v>-1.3422818791946309</v>
      </c>
    </row>
    <row r="54" spans="1:11" ht="14.1" customHeight="1" x14ac:dyDescent="0.2">
      <c r="A54" s="306" t="s">
        <v>279</v>
      </c>
      <c r="B54" s="307" t="s">
        <v>280</v>
      </c>
      <c r="C54" s="308"/>
      <c r="D54" s="113">
        <v>4.2294713160854895</v>
      </c>
      <c r="E54" s="115">
        <v>188</v>
      </c>
      <c r="F54" s="114">
        <v>118</v>
      </c>
      <c r="G54" s="114">
        <v>212</v>
      </c>
      <c r="H54" s="114">
        <v>143</v>
      </c>
      <c r="I54" s="140">
        <v>173</v>
      </c>
      <c r="J54" s="115">
        <v>15</v>
      </c>
      <c r="K54" s="116">
        <v>8.6705202312138727</v>
      </c>
    </row>
    <row r="55" spans="1:11" ht="14.1" customHeight="1" x14ac:dyDescent="0.2">
      <c r="A55" s="306">
        <v>72</v>
      </c>
      <c r="B55" s="307" t="s">
        <v>281</v>
      </c>
      <c r="C55" s="308"/>
      <c r="D55" s="113">
        <v>1.7097862767154106</v>
      </c>
      <c r="E55" s="115">
        <v>76</v>
      </c>
      <c r="F55" s="114">
        <v>43</v>
      </c>
      <c r="G55" s="114">
        <v>101</v>
      </c>
      <c r="H55" s="114">
        <v>61</v>
      </c>
      <c r="I55" s="140">
        <v>89</v>
      </c>
      <c r="J55" s="115">
        <v>-13</v>
      </c>
      <c r="K55" s="116">
        <v>-14.606741573033707</v>
      </c>
    </row>
    <row r="56" spans="1:11" ht="14.1" customHeight="1" x14ac:dyDescent="0.2">
      <c r="A56" s="306" t="s">
        <v>282</v>
      </c>
      <c r="B56" s="307" t="s">
        <v>283</v>
      </c>
      <c r="C56" s="308"/>
      <c r="D56" s="113">
        <v>0.51743532058492692</v>
      </c>
      <c r="E56" s="115">
        <v>23</v>
      </c>
      <c r="F56" s="114">
        <v>8</v>
      </c>
      <c r="G56" s="114">
        <v>40</v>
      </c>
      <c r="H56" s="114">
        <v>13</v>
      </c>
      <c r="I56" s="140">
        <v>23</v>
      </c>
      <c r="J56" s="115">
        <v>0</v>
      </c>
      <c r="K56" s="116">
        <v>0</v>
      </c>
    </row>
    <row r="57" spans="1:11" ht="14.1" customHeight="1" x14ac:dyDescent="0.2">
      <c r="A57" s="306" t="s">
        <v>284</v>
      </c>
      <c r="B57" s="307" t="s">
        <v>285</v>
      </c>
      <c r="C57" s="308"/>
      <c r="D57" s="113">
        <v>0.83239595050618675</v>
      </c>
      <c r="E57" s="115">
        <v>37</v>
      </c>
      <c r="F57" s="114">
        <v>25</v>
      </c>
      <c r="G57" s="114">
        <v>40</v>
      </c>
      <c r="H57" s="114">
        <v>24</v>
      </c>
      <c r="I57" s="140">
        <v>45</v>
      </c>
      <c r="J57" s="115">
        <v>-8</v>
      </c>
      <c r="K57" s="116">
        <v>-17.777777777777779</v>
      </c>
    </row>
    <row r="58" spans="1:11" ht="14.1" customHeight="1" x14ac:dyDescent="0.2">
      <c r="A58" s="306">
        <v>73</v>
      </c>
      <c r="B58" s="307" t="s">
        <v>286</v>
      </c>
      <c r="C58" s="308"/>
      <c r="D58" s="113">
        <v>1.5748031496062993</v>
      </c>
      <c r="E58" s="115">
        <v>70</v>
      </c>
      <c r="F58" s="114">
        <v>42</v>
      </c>
      <c r="G58" s="114">
        <v>83</v>
      </c>
      <c r="H58" s="114">
        <v>63</v>
      </c>
      <c r="I58" s="140">
        <v>60</v>
      </c>
      <c r="J58" s="115">
        <v>10</v>
      </c>
      <c r="K58" s="116">
        <v>16.666666666666668</v>
      </c>
    </row>
    <row r="59" spans="1:11" ht="14.1" customHeight="1" x14ac:dyDescent="0.2">
      <c r="A59" s="306" t="s">
        <v>287</v>
      </c>
      <c r="B59" s="307" t="s">
        <v>288</v>
      </c>
      <c r="C59" s="308"/>
      <c r="D59" s="113">
        <v>1.1698537682789651</v>
      </c>
      <c r="E59" s="115">
        <v>52</v>
      </c>
      <c r="F59" s="114">
        <v>35</v>
      </c>
      <c r="G59" s="114">
        <v>63</v>
      </c>
      <c r="H59" s="114">
        <v>52</v>
      </c>
      <c r="I59" s="140">
        <v>45</v>
      </c>
      <c r="J59" s="115">
        <v>7</v>
      </c>
      <c r="K59" s="116">
        <v>15.555555555555555</v>
      </c>
    </row>
    <row r="60" spans="1:11" ht="14.1" customHeight="1" x14ac:dyDescent="0.2">
      <c r="A60" s="306">
        <v>81</v>
      </c>
      <c r="B60" s="307" t="s">
        <v>289</v>
      </c>
      <c r="C60" s="308"/>
      <c r="D60" s="113">
        <v>8.5489313835770524</v>
      </c>
      <c r="E60" s="115">
        <v>380</v>
      </c>
      <c r="F60" s="114">
        <v>334</v>
      </c>
      <c r="G60" s="114">
        <v>472</v>
      </c>
      <c r="H60" s="114">
        <v>294</v>
      </c>
      <c r="I60" s="140">
        <v>315</v>
      </c>
      <c r="J60" s="115">
        <v>65</v>
      </c>
      <c r="K60" s="116">
        <v>20.634920634920636</v>
      </c>
    </row>
    <row r="61" spans="1:11" ht="14.1" customHeight="1" x14ac:dyDescent="0.2">
      <c r="A61" s="306" t="s">
        <v>290</v>
      </c>
      <c r="B61" s="307" t="s">
        <v>291</v>
      </c>
      <c r="C61" s="308"/>
      <c r="D61" s="113">
        <v>2.1147356580427448</v>
      </c>
      <c r="E61" s="115">
        <v>94</v>
      </c>
      <c r="F61" s="114">
        <v>49</v>
      </c>
      <c r="G61" s="114">
        <v>142</v>
      </c>
      <c r="H61" s="114">
        <v>82</v>
      </c>
      <c r="I61" s="140">
        <v>88</v>
      </c>
      <c r="J61" s="115">
        <v>6</v>
      </c>
      <c r="K61" s="116">
        <v>6.8181818181818183</v>
      </c>
    </row>
    <row r="62" spans="1:11" ht="14.1" customHeight="1" x14ac:dyDescent="0.2">
      <c r="A62" s="306" t="s">
        <v>292</v>
      </c>
      <c r="B62" s="307" t="s">
        <v>293</v>
      </c>
      <c r="C62" s="308"/>
      <c r="D62" s="113">
        <v>3.5095613048368954</v>
      </c>
      <c r="E62" s="115">
        <v>156</v>
      </c>
      <c r="F62" s="114">
        <v>200</v>
      </c>
      <c r="G62" s="114">
        <v>241</v>
      </c>
      <c r="H62" s="114">
        <v>139</v>
      </c>
      <c r="I62" s="140">
        <v>116</v>
      </c>
      <c r="J62" s="115">
        <v>40</v>
      </c>
      <c r="K62" s="116">
        <v>34.482758620689658</v>
      </c>
    </row>
    <row r="63" spans="1:11" ht="14.1" customHeight="1" x14ac:dyDescent="0.2">
      <c r="A63" s="306"/>
      <c r="B63" s="307" t="s">
        <v>294</v>
      </c>
      <c r="C63" s="308"/>
      <c r="D63" s="113">
        <v>3.1946006749156357</v>
      </c>
      <c r="E63" s="115">
        <v>142</v>
      </c>
      <c r="F63" s="114">
        <v>189</v>
      </c>
      <c r="G63" s="114">
        <v>219</v>
      </c>
      <c r="H63" s="114">
        <v>113</v>
      </c>
      <c r="I63" s="140">
        <v>109</v>
      </c>
      <c r="J63" s="115">
        <v>33</v>
      </c>
      <c r="K63" s="116">
        <v>30.275229357798164</v>
      </c>
    </row>
    <row r="64" spans="1:11" ht="14.1" customHeight="1" x14ac:dyDescent="0.2">
      <c r="A64" s="306" t="s">
        <v>295</v>
      </c>
      <c r="B64" s="307" t="s">
        <v>296</v>
      </c>
      <c r="C64" s="308"/>
      <c r="D64" s="113">
        <v>1.2373453318335208</v>
      </c>
      <c r="E64" s="115">
        <v>55</v>
      </c>
      <c r="F64" s="114">
        <v>23</v>
      </c>
      <c r="G64" s="114">
        <v>36</v>
      </c>
      <c r="H64" s="114">
        <v>24</v>
      </c>
      <c r="I64" s="140">
        <v>37</v>
      </c>
      <c r="J64" s="115">
        <v>18</v>
      </c>
      <c r="K64" s="116">
        <v>48.648648648648646</v>
      </c>
    </row>
    <row r="65" spans="1:11" ht="14.1" customHeight="1" x14ac:dyDescent="0.2">
      <c r="A65" s="306" t="s">
        <v>297</v>
      </c>
      <c r="B65" s="307" t="s">
        <v>298</v>
      </c>
      <c r="C65" s="308"/>
      <c r="D65" s="113">
        <v>1.2148481439820022</v>
      </c>
      <c r="E65" s="115">
        <v>54</v>
      </c>
      <c r="F65" s="114">
        <v>42</v>
      </c>
      <c r="G65" s="114">
        <v>31</v>
      </c>
      <c r="H65" s="114">
        <v>29</v>
      </c>
      <c r="I65" s="140">
        <v>46</v>
      </c>
      <c r="J65" s="115">
        <v>8</v>
      </c>
      <c r="K65" s="116">
        <v>17.391304347826086</v>
      </c>
    </row>
    <row r="66" spans="1:11" ht="14.1" customHeight="1" x14ac:dyDescent="0.2">
      <c r="A66" s="306">
        <v>82</v>
      </c>
      <c r="B66" s="307" t="s">
        <v>299</v>
      </c>
      <c r="C66" s="308"/>
      <c r="D66" s="113">
        <v>3.892013498312711</v>
      </c>
      <c r="E66" s="115">
        <v>173</v>
      </c>
      <c r="F66" s="114">
        <v>223</v>
      </c>
      <c r="G66" s="114">
        <v>245</v>
      </c>
      <c r="H66" s="114">
        <v>131</v>
      </c>
      <c r="I66" s="140">
        <v>119</v>
      </c>
      <c r="J66" s="115">
        <v>54</v>
      </c>
      <c r="K66" s="116">
        <v>45.378151260504204</v>
      </c>
    </row>
    <row r="67" spans="1:11" ht="14.1" customHeight="1" x14ac:dyDescent="0.2">
      <c r="A67" s="306" t="s">
        <v>300</v>
      </c>
      <c r="B67" s="307" t="s">
        <v>301</v>
      </c>
      <c r="C67" s="308"/>
      <c r="D67" s="113">
        <v>2.6771653543307088</v>
      </c>
      <c r="E67" s="115">
        <v>119</v>
      </c>
      <c r="F67" s="114">
        <v>184</v>
      </c>
      <c r="G67" s="114">
        <v>148</v>
      </c>
      <c r="H67" s="114">
        <v>101</v>
      </c>
      <c r="I67" s="140">
        <v>84</v>
      </c>
      <c r="J67" s="115">
        <v>35</v>
      </c>
      <c r="K67" s="116">
        <v>41.666666666666664</v>
      </c>
    </row>
    <row r="68" spans="1:11" ht="14.1" customHeight="1" x14ac:dyDescent="0.2">
      <c r="A68" s="306" t="s">
        <v>302</v>
      </c>
      <c r="B68" s="307" t="s">
        <v>303</v>
      </c>
      <c r="C68" s="308"/>
      <c r="D68" s="113">
        <v>0.67491563554555678</v>
      </c>
      <c r="E68" s="115">
        <v>30</v>
      </c>
      <c r="F68" s="114">
        <v>27</v>
      </c>
      <c r="G68" s="114">
        <v>54</v>
      </c>
      <c r="H68" s="114">
        <v>13</v>
      </c>
      <c r="I68" s="140">
        <v>21</v>
      </c>
      <c r="J68" s="115">
        <v>9</v>
      </c>
      <c r="K68" s="116">
        <v>42.857142857142854</v>
      </c>
    </row>
    <row r="69" spans="1:11" ht="14.1" customHeight="1" x14ac:dyDescent="0.2">
      <c r="A69" s="306">
        <v>83</v>
      </c>
      <c r="B69" s="307" t="s">
        <v>304</v>
      </c>
      <c r="C69" s="308"/>
      <c r="D69" s="113">
        <v>4.4769403824521934</v>
      </c>
      <c r="E69" s="115">
        <v>199</v>
      </c>
      <c r="F69" s="114">
        <v>194</v>
      </c>
      <c r="G69" s="114">
        <v>438</v>
      </c>
      <c r="H69" s="114">
        <v>153</v>
      </c>
      <c r="I69" s="140">
        <v>192</v>
      </c>
      <c r="J69" s="115">
        <v>7</v>
      </c>
      <c r="K69" s="116">
        <v>3.6458333333333335</v>
      </c>
    </row>
    <row r="70" spans="1:11" ht="14.1" customHeight="1" x14ac:dyDescent="0.2">
      <c r="A70" s="306" t="s">
        <v>305</v>
      </c>
      <c r="B70" s="307" t="s">
        <v>306</v>
      </c>
      <c r="C70" s="308"/>
      <c r="D70" s="113">
        <v>3.5095613048368954</v>
      </c>
      <c r="E70" s="115">
        <v>156</v>
      </c>
      <c r="F70" s="114">
        <v>162</v>
      </c>
      <c r="G70" s="114">
        <v>400</v>
      </c>
      <c r="H70" s="114">
        <v>134</v>
      </c>
      <c r="I70" s="140">
        <v>160</v>
      </c>
      <c r="J70" s="115">
        <v>-4</v>
      </c>
      <c r="K70" s="116">
        <v>-2.5</v>
      </c>
    </row>
    <row r="71" spans="1:11" ht="14.1" customHeight="1" x14ac:dyDescent="0.2">
      <c r="A71" s="306"/>
      <c r="B71" s="307" t="s">
        <v>307</v>
      </c>
      <c r="C71" s="308"/>
      <c r="D71" s="113">
        <v>1.4848143982002249</v>
      </c>
      <c r="E71" s="115">
        <v>66</v>
      </c>
      <c r="F71" s="114">
        <v>86</v>
      </c>
      <c r="G71" s="114">
        <v>251</v>
      </c>
      <c r="H71" s="114">
        <v>54</v>
      </c>
      <c r="I71" s="140">
        <v>70</v>
      </c>
      <c r="J71" s="115">
        <v>-4</v>
      </c>
      <c r="K71" s="116">
        <v>-5.7142857142857144</v>
      </c>
    </row>
    <row r="72" spans="1:11" ht="14.1" customHeight="1" x14ac:dyDescent="0.2">
      <c r="A72" s="306">
        <v>84</v>
      </c>
      <c r="B72" s="307" t="s">
        <v>308</v>
      </c>
      <c r="C72" s="308"/>
      <c r="D72" s="113">
        <v>1.3948256467941507</v>
      </c>
      <c r="E72" s="115">
        <v>62</v>
      </c>
      <c r="F72" s="114">
        <v>51</v>
      </c>
      <c r="G72" s="114">
        <v>76</v>
      </c>
      <c r="H72" s="114">
        <v>70</v>
      </c>
      <c r="I72" s="140">
        <v>56</v>
      </c>
      <c r="J72" s="115">
        <v>6</v>
      </c>
      <c r="K72" s="116">
        <v>10.714285714285714</v>
      </c>
    </row>
    <row r="73" spans="1:11" ht="14.1" customHeight="1" x14ac:dyDescent="0.2">
      <c r="A73" s="306" t="s">
        <v>309</v>
      </c>
      <c r="B73" s="307" t="s">
        <v>310</v>
      </c>
      <c r="C73" s="308"/>
      <c r="D73" s="113">
        <v>0.69741282339707533</v>
      </c>
      <c r="E73" s="115">
        <v>31</v>
      </c>
      <c r="F73" s="114">
        <v>32</v>
      </c>
      <c r="G73" s="114">
        <v>46</v>
      </c>
      <c r="H73" s="114">
        <v>41</v>
      </c>
      <c r="I73" s="140">
        <v>39</v>
      </c>
      <c r="J73" s="115">
        <v>-8</v>
      </c>
      <c r="K73" s="116">
        <v>-20.512820512820515</v>
      </c>
    </row>
    <row r="74" spans="1:11" ht="14.1" customHeight="1" x14ac:dyDescent="0.2">
      <c r="A74" s="306" t="s">
        <v>311</v>
      </c>
      <c r="B74" s="307" t="s">
        <v>312</v>
      </c>
      <c r="C74" s="308"/>
      <c r="D74" s="113">
        <v>0.1124859392575928</v>
      </c>
      <c r="E74" s="115">
        <v>5</v>
      </c>
      <c r="F74" s="114">
        <v>3</v>
      </c>
      <c r="G74" s="114">
        <v>8</v>
      </c>
      <c r="H74" s="114">
        <v>9</v>
      </c>
      <c r="I74" s="140">
        <v>3</v>
      </c>
      <c r="J74" s="115">
        <v>2</v>
      </c>
      <c r="K74" s="116">
        <v>66.666666666666671</v>
      </c>
    </row>
    <row r="75" spans="1:11" ht="14.1" customHeight="1" x14ac:dyDescent="0.2">
      <c r="A75" s="306" t="s">
        <v>313</v>
      </c>
      <c r="B75" s="307" t="s">
        <v>314</v>
      </c>
      <c r="C75" s="308"/>
      <c r="D75" s="113">
        <v>0</v>
      </c>
      <c r="E75" s="115">
        <v>0</v>
      </c>
      <c r="F75" s="114" t="s">
        <v>513</v>
      </c>
      <c r="G75" s="114">
        <v>0</v>
      </c>
      <c r="H75" s="114">
        <v>4</v>
      </c>
      <c r="I75" s="140" t="s">
        <v>513</v>
      </c>
      <c r="J75" s="115" t="s">
        <v>513</v>
      </c>
      <c r="K75" s="116" t="s">
        <v>513</v>
      </c>
    </row>
    <row r="76" spans="1:11" ht="14.1" customHeight="1" x14ac:dyDescent="0.2">
      <c r="A76" s="306">
        <v>91</v>
      </c>
      <c r="B76" s="307" t="s">
        <v>315</v>
      </c>
      <c r="C76" s="308"/>
      <c r="D76" s="113">
        <v>6.7491563554555684E-2</v>
      </c>
      <c r="E76" s="115">
        <v>3</v>
      </c>
      <c r="F76" s="114">
        <v>4</v>
      </c>
      <c r="G76" s="114">
        <v>9</v>
      </c>
      <c r="H76" s="114">
        <v>3</v>
      </c>
      <c r="I76" s="140" t="s">
        <v>513</v>
      </c>
      <c r="J76" s="115" t="s">
        <v>513</v>
      </c>
      <c r="K76" s="116" t="s">
        <v>513</v>
      </c>
    </row>
    <row r="77" spans="1:11" ht="14.1" customHeight="1" x14ac:dyDescent="0.2">
      <c r="A77" s="306">
        <v>92</v>
      </c>
      <c r="B77" s="307" t="s">
        <v>316</v>
      </c>
      <c r="C77" s="308"/>
      <c r="D77" s="113">
        <v>5.5118110236220472</v>
      </c>
      <c r="E77" s="115">
        <v>245</v>
      </c>
      <c r="F77" s="114">
        <v>285</v>
      </c>
      <c r="G77" s="114">
        <v>199</v>
      </c>
      <c r="H77" s="114">
        <v>139</v>
      </c>
      <c r="I77" s="140">
        <v>171</v>
      </c>
      <c r="J77" s="115">
        <v>74</v>
      </c>
      <c r="K77" s="116">
        <v>43.274853801169591</v>
      </c>
    </row>
    <row r="78" spans="1:11" ht="14.1" customHeight="1" x14ac:dyDescent="0.2">
      <c r="A78" s="306">
        <v>93</v>
      </c>
      <c r="B78" s="307" t="s">
        <v>317</v>
      </c>
      <c r="C78" s="308"/>
      <c r="D78" s="113">
        <v>0.15748031496062992</v>
      </c>
      <c r="E78" s="115">
        <v>7</v>
      </c>
      <c r="F78" s="114">
        <v>4</v>
      </c>
      <c r="G78" s="114">
        <v>18</v>
      </c>
      <c r="H78" s="114">
        <v>5</v>
      </c>
      <c r="I78" s="140" t="s">
        <v>513</v>
      </c>
      <c r="J78" s="115" t="s">
        <v>513</v>
      </c>
      <c r="K78" s="116" t="s">
        <v>513</v>
      </c>
    </row>
    <row r="79" spans="1:11" ht="14.1" customHeight="1" x14ac:dyDescent="0.2">
      <c r="A79" s="306">
        <v>94</v>
      </c>
      <c r="B79" s="307" t="s">
        <v>318</v>
      </c>
      <c r="C79" s="308"/>
      <c r="D79" s="113">
        <v>0.31496062992125984</v>
      </c>
      <c r="E79" s="115">
        <v>14</v>
      </c>
      <c r="F79" s="114">
        <v>27</v>
      </c>
      <c r="G79" s="114">
        <v>23</v>
      </c>
      <c r="H79" s="114">
        <v>32</v>
      </c>
      <c r="I79" s="140">
        <v>24</v>
      </c>
      <c r="J79" s="115">
        <v>-10</v>
      </c>
      <c r="K79" s="116">
        <v>-41.666666666666664</v>
      </c>
    </row>
    <row r="80" spans="1:11" ht="14.1" customHeight="1" x14ac:dyDescent="0.2">
      <c r="A80" s="306" t="s">
        <v>319</v>
      </c>
      <c r="B80" s="307" t="s">
        <v>320</v>
      </c>
      <c r="C80" s="308"/>
      <c r="D80" s="113" t="s">
        <v>513</v>
      </c>
      <c r="E80" s="115" t="s">
        <v>513</v>
      </c>
      <c r="F80" s="114">
        <v>0</v>
      </c>
      <c r="G80" s="114" t="s">
        <v>513</v>
      </c>
      <c r="H80" s="114">
        <v>0</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4752</v>
      </c>
      <c r="E11" s="114">
        <v>4081</v>
      </c>
      <c r="F11" s="114">
        <v>4781</v>
      </c>
      <c r="G11" s="114">
        <v>4106</v>
      </c>
      <c r="H11" s="140">
        <v>4185</v>
      </c>
      <c r="I11" s="115">
        <v>567</v>
      </c>
      <c r="J11" s="116">
        <v>13.548387096774194</v>
      </c>
    </row>
    <row r="12" spans="1:15" s="110" customFormat="1" ht="24.95" customHeight="1" x14ac:dyDescent="0.2">
      <c r="A12" s="193" t="s">
        <v>132</v>
      </c>
      <c r="B12" s="194" t="s">
        <v>133</v>
      </c>
      <c r="C12" s="113">
        <v>8.4175084175084181E-2</v>
      </c>
      <c r="D12" s="115">
        <v>4</v>
      </c>
      <c r="E12" s="114">
        <v>8</v>
      </c>
      <c r="F12" s="114">
        <v>5</v>
      </c>
      <c r="G12" s="114">
        <v>4</v>
      </c>
      <c r="H12" s="140">
        <v>6</v>
      </c>
      <c r="I12" s="115">
        <v>-2</v>
      </c>
      <c r="J12" s="116">
        <v>-33.333333333333336</v>
      </c>
    </row>
    <row r="13" spans="1:15" s="110" customFormat="1" ht="24.95" customHeight="1" x14ac:dyDescent="0.2">
      <c r="A13" s="193" t="s">
        <v>134</v>
      </c>
      <c r="B13" s="199" t="s">
        <v>214</v>
      </c>
      <c r="C13" s="113">
        <v>0.94696969696969702</v>
      </c>
      <c r="D13" s="115">
        <v>45</v>
      </c>
      <c r="E13" s="114">
        <v>24</v>
      </c>
      <c r="F13" s="114">
        <v>15</v>
      </c>
      <c r="G13" s="114">
        <v>28</v>
      </c>
      <c r="H13" s="140">
        <v>29</v>
      </c>
      <c r="I13" s="115">
        <v>16</v>
      </c>
      <c r="J13" s="116">
        <v>55.172413793103445</v>
      </c>
    </row>
    <row r="14" spans="1:15" s="287" customFormat="1" ht="24.95" customHeight="1" x14ac:dyDescent="0.2">
      <c r="A14" s="193" t="s">
        <v>215</v>
      </c>
      <c r="B14" s="199" t="s">
        <v>137</v>
      </c>
      <c r="C14" s="113">
        <v>20.875420875420875</v>
      </c>
      <c r="D14" s="115">
        <v>992</v>
      </c>
      <c r="E14" s="114">
        <v>679</v>
      </c>
      <c r="F14" s="114">
        <v>721</v>
      </c>
      <c r="G14" s="114">
        <v>742</v>
      </c>
      <c r="H14" s="140">
        <v>794</v>
      </c>
      <c r="I14" s="115">
        <v>198</v>
      </c>
      <c r="J14" s="116">
        <v>24.937027707808564</v>
      </c>
      <c r="K14" s="110"/>
      <c r="L14" s="110"/>
      <c r="M14" s="110"/>
      <c r="N14" s="110"/>
      <c r="O14" s="110"/>
    </row>
    <row r="15" spans="1:15" s="110" customFormat="1" ht="24.95" customHeight="1" x14ac:dyDescent="0.2">
      <c r="A15" s="193" t="s">
        <v>216</v>
      </c>
      <c r="B15" s="199" t="s">
        <v>217</v>
      </c>
      <c r="C15" s="113">
        <v>1.2836700336700337</v>
      </c>
      <c r="D15" s="115">
        <v>61</v>
      </c>
      <c r="E15" s="114">
        <v>61</v>
      </c>
      <c r="F15" s="114">
        <v>77</v>
      </c>
      <c r="G15" s="114">
        <v>80</v>
      </c>
      <c r="H15" s="140">
        <v>63</v>
      </c>
      <c r="I15" s="115">
        <v>-2</v>
      </c>
      <c r="J15" s="116">
        <v>-3.1746031746031744</v>
      </c>
    </row>
    <row r="16" spans="1:15" s="287" customFormat="1" ht="24.95" customHeight="1" x14ac:dyDescent="0.2">
      <c r="A16" s="193" t="s">
        <v>218</v>
      </c>
      <c r="B16" s="199" t="s">
        <v>141</v>
      </c>
      <c r="C16" s="113">
        <v>18.371212121212121</v>
      </c>
      <c r="D16" s="115">
        <v>873</v>
      </c>
      <c r="E16" s="114">
        <v>542</v>
      </c>
      <c r="F16" s="114">
        <v>546</v>
      </c>
      <c r="G16" s="114">
        <v>591</v>
      </c>
      <c r="H16" s="140">
        <v>644</v>
      </c>
      <c r="I16" s="115">
        <v>229</v>
      </c>
      <c r="J16" s="116">
        <v>35.559006211180126</v>
      </c>
      <c r="K16" s="110"/>
      <c r="L16" s="110"/>
      <c r="M16" s="110"/>
      <c r="N16" s="110"/>
      <c r="O16" s="110"/>
    </row>
    <row r="17" spans="1:15" s="110" customFormat="1" ht="24.95" customHeight="1" x14ac:dyDescent="0.2">
      <c r="A17" s="193" t="s">
        <v>142</v>
      </c>
      <c r="B17" s="199" t="s">
        <v>220</v>
      </c>
      <c r="C17" s="113">
        <v>1.2205387205387206</v>
      </c>
      <c r="D17" s="115">
        <v>58</v>
      </c>
      <c r="E17" s="114">
        <v>76</v>
      </c>
      <c r="F17" s="114">
        <v>98</v>
      </c>
      <c r="G17" s="114">
        <v>71</v>
      </c>
      <c r="H17" s="140">
        <v>87</v>
      </c>
      <c r="I17" s="115">
        <v>-29</v>
      </c>
      <c r="J17" s="116">
        <v>-33.333333333333336</v>
      </c>
    </row>
    <row r="18" spans="1:15" s="287" customFormat="1" ht="24.95" customHeight="1" x14ac:dyDescent="0.2">
      <c r="A18" s="201" t="s">
        <v>144</v>
      </c>
      <c r="B18" s="202" t="s">
        <v>145</v>
      </c>
      <c r="C18" s="113">
        <v>4.2297979797979801</v>
      </c>
      <c r="D18" s="115">
        <v>201</v>
      </c>
      <c r="E18" s="114">
        <v>152</v>
      </c>
      <c r="F18" s="114">
        <v>208</v>
      </c>
      <c r="G18" s="114">
        <v>164</v>
      </c>
      <c r="H18" s="140">
        <v>211</v>
      </c>
      <c r="I18" s="115">
        <v>-10</v>
      </c>
      <c r="J18" s="116">
        <v>-4.7393364928909953</v>
      </c>
      <c r="K18" s="110"/>
      <c r="L18" s="110"/>
      <c r="M18" s="110"/>
      <c r="N18" s="110"/>
      <c r="O18" s="110"/>
    </row>
    <row r="19" spans="1:15" s="110" customFormat="1" ht="24.95" customHeight="1" x14ac:dyDescent="0.2">
      <c r="A19" s="193" t="s">
        <v>146</v>
      </c>
      <c r="B19" s="199" t="s">
        <v>147</v>
      </c>
      <c r="C19" s="113">
        <v>14.604377104377104</v>
      </c>
      <c r="D19" s="115">
        <v>694</v>
      </c>
      <c r="E19" s="114">
        <v>515</v>
      </c>
      <c r="F19" s="114">
        <v>608</v>
      </c>
      <c r="G19" s="114">
        <v>490</v>
      </c>
      <c r="H19" s="140">
        <v>611</v>
      </c>
      <c r="I19" s="115">
        <v>83</v>
      </c>
      <c r="J19" s="116">
        <v>13.584288052373159</v>
      </c>
    </row>
    <row r="20" spans="1:15" s="287" customFormat="1" ht="24.95" customHeight="1" x14ac:dyDescent="0.2">
      <c r="A20" s="193" t="s">
        <v>148</v>
      </c>
      <c r="B20" s="199" t="s">
        <v>149</v>
      </c>
      <c r="C20" s="113">
        <v>3.5774410774410774</v>
      </c>
      <c r="D20" s="115">
        <v>170</v>
      </c>
      <c r="E20" s="114">
        <v>131</v>
      </c>
      <c r="F20" s="114">
        <v>142</v>
      </c>
      <c r="G20" s="114">
        <v>149</v>
      </c>
      <c r="H20" s="140">
        <v>170</v>
      </c>
      <c r="I20" s="115">
        <v>0</v>
      </c>
      <c r="J20" s="116">
        <v>0</v>
      </c>
      <c r="K20" s="110"/>
      <c r="L20" s="110"/>
      <c r="M20" s="110"/>
      <c r="N20" s="110"/>
      <c r="O20" s="110"/>
    </row>
    <row r="21" spans="1:15" s="110" customFormat="1" ht="24.95" customHeight="1" x14ac:dyDescent="0.2">
      <c r="A21" s="201" t="s">
        <v>150</v>
      </c>
      <c r="B21" s="202" t="s">
        <v>151</v>
      </c>
      <c r="C21" s="113">
        <v>2.8829966329966328</v>
      </c>
      <c r="D21" s="115">
        <v>137</v>
      </c>
      <c r="E21" s="114">
        <v>168</v>
      </c>
      <c r="F21" s="114">
        <v>211</v>
      </c>
      <c r="G21" s="114">
        <v>146</v>
      </c>
      <c r="H21" s="140">
        <v>146</v>
      </c>
      <c r="I21" s="115">
        <v>-9</v>
      </c>
      <c r="J21" s="116">
        <v>-6.1643835616438354</v>
      </c>
    </row>
    <row r="22" spans="1:15" s="110" customFormat="1" ht="24.95" customHeight="1" x14ac:dyDescent="0.2">
      <c r="A22" s="201" t="s">
        <v>152</v>
      </c>
      <c r="B22" s="199" t="s">
        <v>153</v>
      </c>
      <c r="C22" s="113">
        <v>3.0303030303030303</v>
      </c>
      <c r="D22" s="115">
        <v>144</v>
      </c>
      <c r="E22" s="114">
        <v>238</v>
      </c>
      <c r="F22" s="114">
        <v>142</v>
      </c>
      <c r="G22" s="114">
        <v>118</v>
      </c>
      <c r="H22" s="140">
        <v>122</v>
      </c>
      <c r="I22" s="115">
        <v>22</v>
      </c>
      <c r="J22" s="116">
        <v>18.032786885245901</v>
      </c>
    </row>
    <row r="23" spans="1:15" s="110" customFormat="1" ht="24.95" customHeight="1" x14ac:dyDescent="0.2">
      <c r="A23" s="193" t="s">
        <v>154</v>
      </c>
      <c r="B23" s="199" t="s">
        <v>155</v>
      </c>
      <c r="C23" s="113">
        <v>0.84175084175084181</v>
      </c>
      <c r="D23" s="115">
        <v>40</v>
      </c>
      <c r="E23" s="114">
        <v>14</v>
      </c>
      <c r="F23" s="114">
        <v>33</v>
      </c>
      <c r="G23" s="114">
        <v>21</v>
      </c>
      <c r="H23" s="140">
        <v>49</v>
      </c>
      <c r="I23" s="115">
        <v>-9</v>
      </c>
      <c r="J23" s="116">
        <v>-18.367346938775512</v>
      </c>
    </row>
    <row r="24" spans="1:15" s="110" customFormat="1" ht="24.95" customHeight="1" x14ac:dyDescent="0.2">
      <c r="A24" s="193" t="s">
        <v>156</v>
      </c>
      <c r="B24" s="199" t="s">
        <v>221</v>
      </c>
      <c r="C24" s="113">
        <v>2.8409090909090908</v>
      </c>
      <c r="D24" s="115">
        <v>135</v>
      </c>
      <c r="E24" s="114">
        <v>110</v>
      </c>
      <c r="F24" s="114">
        <v>124</v>
      </c>
      <c r="G24" s="114">
        <v>135</v>
      </c>
      <c r="H24" s="140">
        <v>144</v>
      </c>
      <c r="I24" s="115">
        <v>-9</v>
      </c>
      <c r="J24" s="116">
        <v>-6.25</v>
      </c>
    </row>
    <row r="25" spans="1:15" s="110" customFormat="1" ht="24.95" customHeight="1" x14ac:dyDescent="0.2">
      <c r="A25" s="193" t="s">
        <v>222</v>
      </c>
      <c r="B25" s="204" t="s">
        <v>159</v>
      </c>
      <c r="C25" s="113">
        <v>4.5664983164983166</v>
      </c>
      <c r="D25" s="115">
        <v>217</v>
      </c>
      <c r="E25" s="114">
        <v>227</v>
      </c>
      <c r="F25" s="114">
        <v>183</v>
      </c>
      <c r="G25" s="114">
        <v>178</v>
      </c>
      <c r="H25" s="140">
        <v>181</v>
      </c>
      <c r="I25" s="115">
        <v>36</v>
      </c>
      <c r="J25" s="116">
        <v>19.88950276243094</v>
      </c>
    </row>
    <row r="26" spans="1:15" s="110" customFormat="1" ht="24.95" customHeight="1" x14ac:dyDescent="0.2">
      <c r="A26" s="201">
        <v>782.78300000000002</v>
      </c>
      <c r="B26" s="203" t="s">
        <v>160</v>
      </c>
      <c r="C26" s="113">
        <v>19.465488215488215</v>
      </c>
      <c r="D26" s="115">
        <v>925</v>
      </c>
      <c r="E26" s="114">
        <v>931</v>
      </c>
      <c r="F26" s="114">
        <v>1125</v>
      </c>
      <c r="G26" s="114">
        <v>982</v>
      </c>
      <c r="H26" s="140">
        <v>808</v>
      </c>
      <c r="I26" s="115">
        <v>117</v>
      </c>
      <c r="J26" s="116">
        <v>14.48019801980198</v>
      </c>
    </row>
    <row r="27" spans="1:15" s="110" customFormat="1" ht="24.95" customHeight="1" x14ac:dyDescent="0.2">
      <c r="A27" s="193" t="s">
        <v>161</v>
      </c>
      <c r="B27" s="199" t="s">
        <v>162</v>
      </c>
      <c r="C27" s="113">
        <v>2.5042087542087543</v>
      </c>
      <c r="D27" s="115">
        <v>119</v>
      </c>
      <c r="E27" s="114">
        <v>60</v>
      </c>
      <c r="F27" s="114">
        <v>171</v>
      </c>
      <c r="G27" s="114">
        <v>86</v>
      </c>
      <c r="H27" s="140">
        <v>82</v>
      </c>
      <c r="I27" s="115">
        <v>37</v>
      </c>
      <c r="J27" s="116">
        <v>45.121951219512198</v>
      </c>
    </row>
    <row r="28" spans="1:15" s="110" customFormat="1" ht="24.95" customHeight="1" x14ac:dyDescent="0.2">
      <c r="A28" s="193" t="s">
        <v>163</v>
      </c>
      <c r="B28" s="199" t="s">
        <v>164</v>
      </c>
      <c r="C28" s="113">
        <v>2.6515151515151514</v>
      </c>
      <c r="D28" s="115">
        <v>126</v>
      </c>
      <c r="E28" s="114">
        <v>113</v>
      </c>
      <c r="F28" s="114">
        <v>178</v>
      </c>
      <c r="G28" s="114">
        <v>104</v>
      </c>
      <c r="H28" s="140">
        <v>129</v>
      </c>
      <c r="I28" s="115">
        <v>-3</v>
      </c>
      <c r="J28" s="116">
        <v>-2.3255813953488373</v>
      </c>
    </row>
    <row r="29" spans="1:15" s="110" customFormat="1" ht="24.95" customHeight="1" x14ac:dyDescent="0.2">
      <c r="A29" s="193">
        <v>86</v>
      </c>
      <c r="B29" s="199" t="s">
        <v>165</v>
      </c>
      <c r="C29" s="113">
        <v>5.9343434343434343</v>
      </c>
      <c r="D29" s="115">
        <v>282</v>
      </c>
      <c r="E29" s="114">
        <v>243</v>
      </c>
      <c r="F29" s="114">
        <v>330</v>
      </c>
      <c r="G29" s="114">
        <v>322</v>
      </c>
      <c r="H29" s="140">
        <v>248</v>
      </c>
      <c r="I29" s="115">
        <v>34</v>
      </c>
      <c r="J29" s="116">
        <v>13.709677419354838</v>
      </c>
    </row>
    <row r="30" spans="1:15" s="110" customFormat="1" ht="24.95" customHeight="1" x14ac:dyDescent="0.2">
      <c r="A30" s="193">
        <v>87.88</v>
      </c>
      <c r="B30" s="204" t="s">
        <v>166</v>
      </c>
      <c r="C30" s="113">
        <v>8.0176767676767682</v>
      </c>
      <c r="D30" s="115">
        <v>381</v>
      </c>
      <c r="E30" s="114">
        <v>328</v>
      </c>
      <c r="F30" s="114">
        <v>403</v>
      </c>
      <c r="G30" s="114">
        <v>294</v>
      </c>
      <c r="H30" s="140">
        <v>330</v>
      </c>
      <c r="I30" s="115">
        <v>51</v>
      </c>
      <c r="J30" s="116">
        <v>15.454545454545455</v>
      </c>
    </row>
    <row r="31" spans="1:15" s="110" customFormat="1" ht="24.95" customHeight="1" x14ac:dyDescent="0.2">
      <c r="A31" s="193" t="s">
        <v>167</v>
      </c>
      <c r="B31" s="199" t="s">
        <v>168</v>
      </c>
      <c r="C31" s="113">
        <v>2.9461279461279459</v>
      </c>
      <c r="D31" s="115">
        <v>140</v>
      </c>
      <c r="E31" s="114">
        <v>140</v>
      </c>
      <c r="F31" s="114">
        <v>182</v>
      </c>
      <c r="G31" s="114">
        <v>143</v>
      </c>
      <c r="H31" s="140">
        <v>125</v>
      </c>
      <c r="I31" s="115">
        <v>15</v>
      </c>
      <c r="J31" s="116">
        <v>12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8.4175084175084181E-2</v>
      </c>
      <c r="D34" s="115">
        <v>4</v>
      </c>
      <c r="E34" s="114">
        <v>8</v>
      </c>
      <c r="F34" s="114">
        <v>5</v>
      </c>
      <c r="G34" s="114">
        <v>4</v>
      </c>
      <c r="H34" s="140">
        <v>6</v>
      </c>
      <c r="I34" s="115">
        <v>-2</v>
      </c>
      <c r="J34" s="116">
        <v>-33.333333333333336</v>
      </c>
    </row>
    <row r="35" spans="1:10" s="110" customFormat="1" ht="24.95" customHeight="1" x14ac:dyDescent="0.2">
      <c r="A35" s="292" t="s">
        <v>171</v>
      </c>
      <c r="B35" s="293" t="s">
        <v>172</v>
      </c>
      <c r="C35" s="113">
        <v>26.052188552188554</v>
      </c>
      <c r="D35" s="115">
        <v>1238</v>
      </c>
      <c r="E35" s="114">
        <v>855</v>
      </c>
      <c r="F35" s="114">
        <v>944</v>
      </c>
      <c r="G35" s="114">
        <v>934</v>
      </c>
      <c r="H35" s="140">
        <v>1034</v>
      </c>
      <c r="I35" s="115">
        <v>204</v>
      </c>
      <c r="J35" s="116">
        <v>19.729206963249517</v>
      </c>
    </row>
    <row r="36" spans="1:10" s="110" customFormat="1" ht="24.95" customHeight="1" x14ac:dyDescent="0.2">
      <c r="A36" s="294" t="s">
        <v>173</v>
      </c>
      <c r="B36" s="295" t="s">
        <v>174</v>
      </c>
      <c r="C36" s="125">
        <v>73.86363636363636</v>
      </c>
      <c r="D36" s="143">
        <v>3510</v>
      </c>
      <c r="E36" s="144">
        <v>3218</v>
      </c>
      <c r="F36" s="144">
        <v>3832</v>
      </c>
      <c r="G36" s="144">
        <v>3168</v>
      </c>
      <c r="H36" s="145">
        <v>3145</v>
      </c>
      <c r="I36" s="143">
        <v>365</v>
      </c>
      <c r="J36" s="146">
        <v>11.605723370429253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4752</v>
      </c>
      <c r="F11" s="264">
        <v>4081</v>
      </c>
      <c r="G11" s="264">
        <v>4781</v>
      </c>
      <c r="H11" s="264">
        <v>4106</v>
      </c>
      <c r="I11" s="265">
        <v>4185</v>
      </c>
      <c r="J11" s="263">
        <v>567</v>
      </c>
      <c r="K11" s="266">
        <v>13.548387096774194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32.175925925925924</v>
      </c>
      <c r="E13" s="115">
        <v>1529</v>
      </c>
      <c r="F13" s="114">
        <v>1591</v>
      </c>
      <c r="G13" s="114">
        <v>1891</v>
      </c>
      <c r="H13" s="114">
        <v>1540</v>
      </c>
      <c r="I13" s="140">
        <v>1346</v>
      </c>
      <c r="J13" s="115">
        <v>183</v>
      </c>
      <c r="K13" s="116">
        <v>13.595839524517087</v>
      </c>
    </row>
    <row r="14" spans="1:17" ht="15.95" customHeight="1" x14ac:dyDescent="0.2">
      <c r="A14" s="306" t="s">
        <v>230</v>
      </c>
      <c r="B14" s="307"/>
      <c r="C14" s="308"/>
      <c r="D14" s="113">
        <v>51.136363636363633</v>
      </c>
      <c r="E14" s="115">
        <v>2430</v>
      </c>
      <c r="F14" s="114">
        <v>1935</v>
      </c>
      <c r="G14" s="114">
        <v>2248</v>
      </c>
      <c r="H14" s="114">
        <v>1976</v>
      </c>
      <c r="I14" s="140">
        <v>2207</v>
      </c>
      <c r="J14" s="115">
        <v>223</v>
      </c>
      <c r="K14" s="116">
        <v>10.10421386497508</v>
      </c>
    </row>
    <row r="15" spans="1:17" ht="15.95" customHeight="1" x14ac:dyDescent="0.2">
      <c r="A15" s="306" t="s">
        <v>231</v>
      </c>
      <c r="B15" s="307"/>
      <c r="C15" s="308"/>
      <c r="D15" s="113">
        <v>8.3333333333333339</v>
      </c>
      <c r="E15" s="115">
        <v>396</v>
      </c>
      <c r="F15" s="114">
        <v>307</v>
      </c>
      <c r="G15" s="114">
        <v>306</v>
      </c>
      <c r="H15" s="114">
        <v>288</v>
      </c>
      <c r="I15" s="140">
        <v>303</v>
      </c>
      <c r="J15" s="115">
        <v>93</v>
      </c>
      <c r="K15" s="116">
        <v>30.693069306930692</v>
      </c>
    </row>
    <row r="16" spans="1:17" ht="15.95" customHeight="1" x14ac:dyDescent="0.2">
      <c r="A16" s="306" t="s">
        <v>232</v>
      </c>
      <c r="B16" s="307"/>
      <c r="C16" s="308"/>
      <c r="D16" s="113">
        <v>8.3543771043771038</v>
      </c>
      <c r="E16" s="115">
        <v>397</v>
      </c>
      <c r="F16" s="114">
        <v>248</v>
      </c>
      <c r="G16" s="114">
        <v>336</v>
      </c>
      <c r="H16" s="114">
        <v>302</v>
      </c>
      <c r="I16" s="140">
        <v>329</v>
      </c>
      <c r="J16" s="115">
        <v>68</v>
      </c>
      <c r="K16" s="116">
        <v>20.668693009118542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t="s">
        <v>513</v>
      </c>
      <c r="E18" s="115" t="s">
        <v>513</v>
      </c>
      <c r="F18" s="114">
        <v>22</v>
      </c>
      <c r="G18" s="114">
        <v>17</v>
      </c>
      <c r="H18" s="114">
        <v>10</v>
      </c>
      <c r="I18" s="140">
        <v>12</v>
      </c>
      <c r="J18" s="115" t="s">
        <v>513</v>
      </c>
      <c r="K18" s="116" t="s">
        <v>513</v>
      </c>
    </row>
    <row r="19" spans="1:11" ht="14.1" customHeight="1" x14ac:dyDescent="0.2">
      <c r="A19" s="306" t="s">
        <v>235</v>
      </c>
      <c r="B19" s="307" t="s">
        <v>236</v>
      </c>
      <c r="C19" s="308"/>
      <c r="D19" s="113">
        <v>6.3131313131313135E-2</v>
      </c>
      <c r="E19" s="115">
        <v>3</v>
      </c>
      <c r="F19" s="114">
        <v>7</v>
      </c>
      <c r="G19" s="114">
        <v>5</v>
      </c>
      <c r="H19" s="114">
        <v>4</v>
      </c>
      <c r="I19" s="140">
        <v>4</v>
      </c>
      <c r="J19" s="115">
        <v>-1</v>
      </c>
      <c r="K19" s="116">
        <v>-25</v>
      </c>
    </row>
    <row r="20" spans="1:11" ht="14.1" customHeight="1" x14ac:dyDescent="0.2">
      <c r="A20" s="306">
        <v>12</v>
      </c>
      <c r="B20" s="307" t="s">
        <v>237</v>
      </c>
      <c r="C20" s="308"/>
      <c r="D20" s="113">
        <v>0.73653198653198648</v>
      </c>
      <c r="E20" s="115">
        <v>35</v>
      </c>
      <c r="F20" s="114">
        <v>38</v>
      </c>
      <c r="G20" s="114">
        <v>42</v>
      </c>
      <c r="H20" s="114">
        <v>27</v>
      </c>
      <c r="I20" s="140">
        <v>49</v>
      </c>
      <c r="J20" s="115">
        <v>-14</v>
      </c>
      <c r="K20" s="116">
        <v>-28.571428571428573</v>
      </c>
    </row>
    <row r="21" spans="1:11" ht="14.1" customHeight="1" x14ac:dyDescent="0.2">
      <c r="A21" s="306">
        <v>21</v>
      </c>
      <c r="B21" s="307" t="s">
        <v>238</v>
      </c>
      <c r="C21" s="308"/>
      <c r="D21" s="113">
        <v>0.10521885521885523</v>
      </c>
      <c r="E21" s="115">
        <v>5</v>
      </c>
      <c r="F21" s="114">
        <v>0</v>
      </c>
      <c r="G21" s="114" t="s">
        <v>513</v>
      </c>
      <c r="H21" s="114" t="s">
        <v>513</v>
      </c>
      <c r="I21" s="140" t="s">
        <v>513</v>
      </c>
      <c r="J21" s="115" t="s">
        <v>513</v>
      </c>
      <c r="K21" s="116" t="s">
        <v>513</v>
      </c>
    </row>
    <row r="22" spans="1:11" ht="14.1" customHeight="1" x14ac:dyDescent="0.2">
      <c r="A22" s="306">
        <v>22</v>
      </c>
      <c r="B22" s="307" t="s">
        <v>239</v>
      </c>
      <c r="C22" s="308"/>
      <c r="D22" s="113">
        <v>3.2196969696969697</v>
      </c>
      <c r="E22" s="115">
        <v>153</v>
      </c>
      <c r="F22" s="114">
        <v>184</v>
      </c>
      <c r="G22" s="114">
        <v>206</v>
      </c>
      <c r="H22" s="114">
        <v>168</v>
      </c>
      <c r="I22" s="140">
        <v>103</v>
      </c>
      <c r="J22" s="115">
        <v>50</v>
      </c>
      <c r="K22" s="116">
        <v>48.543689320388353</v>
      </c>
    </row>
    <row r="23" spans="1:11" ht="14.1" customHeight="1" x14ac:dyDescent="0.2">
      <c r="A23" s="306">
        <v>23</v>
      </c>
      <c r="B23" s="307" t="s">
        <v>240</v>
      </c>
      <c r="C23" s="308"/>
      <c r="D23" s="113">
        <v>0.35774410774410775</v>
      </c>
      <c r="E23" s="115">
        <v>17</v>
      </c>
      <c r="F23" s="114">
        <v>30</v>
      </c>
      <c r="G23" s="114">
        <v>34</v>
      </c>
      <c r="H23" s="114">
        <v>21</v>
      </c>
      <c r="I23" s="140">
        <v>22</v>
      </c>
      <c r="J23" s="115">
        <v>-5</v>
      </c>
      <c r="K23" s="116">
        <v>-22.727272727272727</v>
      </c>
    </row>
    <row r="24" spans="1:11" ht="14.1" customHeight="1" x14ac:dyDescent="0.2">
      <c r="A24" s="306">
        <v>24</v>
      </c>
      <c r="B24" s="307" t="s">
        <v>241</v>
      </c>
      <c r="C24" s="308"/>
      <c r="D24" s="113">
        <v>14.330808080808081</v>
      </c>
      <c r="E24" s="115">
        <v>681</v>
      </c>
      <c r="F24" s="114">
        <v>598</v>
      </c>
      <c r="G24" s="114">
        <v>651</v>
      </c>
      <c r="H24" s="114">
        <v>681</v>
      </c>
      <c r="I24" s="140">
        <v>585</v>
      </c>
      <c r="J24" s="115">
        <v>96</v>
      </c>
      <c r="K24" s="116">
        <v>16.410256410256409</v>
      </c>
    </row>
    <row r="25" spans="1:11" ht="14.1" customHeight="1" x14ac:dyDescent="0.2">
      <c r="A25" s="306">
        <v>25</v>
      </c>
      <c r="B25" s="307" t="s">
        <v>242</v>
      </c>
      <c r="C25" s="308"/>
      <c r="D25" s="113">
        <v>5.4082491582491583</v>
      </c>
      <c r="E25" s="115">
        <v>257</v>
      </c>
      <c r="F25" s="114">
        <v>185</v>
      </c>
      <c r="G25" s="114">
        <v>169</v>
      </c>
      <c r="H25" s="114">
        <v>154</v>
      </c>
      <c r="I25" s="140">
        <v>240</v>
      </c>
      <c r="J25" s="115">
        <v>17</v>
      </c>
      <c r="K25" s="116">
        <v>7.083333333333333</v>
      </c>
    </row>
    <row r="26" spans="1:11" ht="14.1" customHeight="1" x14ac:dyDescent="0.2">
      <c r="A26" s="306">
        <v>26</v>
      </c>
      <c r="B26" s="307" t="s">
        <v>243</v>
      </c>
      <c r="C26" s="308"/>
      <c r="D26" s="113">
        <v>2.6304713804713806</v>
      </c>
      <c r="E26" s="115">
        <v>125</v>
      </c>
      <c r="F26" s="114">
        <v>77</v>
      </c>
      <c r="G26" s="114">
        <v>112</v>
      </c>
      <c r="H26" s="114">
        <v>84</v>
      </c>
      <c r="I26" s="140">
        <v>113</v>
      </c>
      <c r="J26" s="115">
        <v>12</v>
      </c>
      <c r="K26" s="116">
        <v>10.619469026548673</v>
      </c>
    </row>
    <row r="27" spans="1:11" ht="14.1" customHeight="1" x14ac:dyDescent="0.2">
      <c r="A27" s="306">
        <v>27</v>
      </c>
      <c r="B27" s="307" t="s">
        <v>244</v>
      </c>
      <c r="C27" s="308"/>
      <c r="D27" s="113">
        <v>2.1675084175084174</v>
      </c>
      <c r="E27" s="115">
        <v>103</v>
      </c>
      <c r="F27" s="114">
        <v>83</v>
      </c>
      <c r="G27" s="114">
        <v>72</v>
      </c>
      <c r="H27" s="114">
        <v>66</v>
      </c>
      <c r="I27" s="140">
        <v>76</v>
      </c>
      <c r="J27" s="115">
        <v>27</v>
      </c>
      <c r="K27" s="116">
        <v>35.526315789473685</v>
      </c>
    </row>
    <row r="28" spans="1:11" ht="14.1" customHeight="1" x14ac:dyDescent="0.2">
      <c r="A28" s="306">
        <v>28</v>
      </c>
      <c r="B28" s="307" t="s">
        <v>245</v>
      </c>
      <c r="C28" s="308"/>
      <c r="D28" s="113">
        <v>0.16835016835016836</v>
      </c>
      <c r="E28" s="115">
        <v>8</v>
      </c>
      <c r="F28" s="114" t="s">
        <v>513</v>
      </c>
      <c r="G28" s="114">
        <v>10</v>
      </c>
      <c r="H28" s="114">
        <v>14</v>
      </c>
      <c r="I28" s="140">
        <v>8</v>
      </c>
      <c r="J28" s="115">
        <v>0</v>
      </c>
      <c r="K28" s="116">
        <v>0</v>
      </c>
    </row>
    <row r="29" spans="1:11" ht="14.1" customHeight="1" x14ac:dyDescent="0.2">
      <c r="A29" s="306">
        <v>29</v>
      </c>
      <c r="B29" s="307" t="s">
        <v>246</v>
      </c>
      <c r="C29" s="308"/>
      <c r="D29" s="113">
        <v>1.7466329966329965</v>
      </c>
      <c r="E29" s="115">
        <v>83</v>
      </c>
      <c r="F29" s="114">
        <v>102</v>
      </c>
      <c r="G29" s="114">
        <v>119</v>
      </c>
      <c r="H29" s="114">
        <v>103</v>
      </c>
      <c r="I29" s="140">
        <v>96</v>
      </c>
      <c r="J29" s="115">
        <v>-13</v>
      </c>
      <c r="K29" s="116">
        <v>-13.541666666666666</v>
      </c>
    </row>
    <row r="30" spans="1:11" ht="14.1" customHeight="1" x14ac:dyDescent="0.2">
      <c r="A30" s="306" t="s">
        <v>247</v>
      </c>
      <c r="B30" s="307" t="s">
        <v>248</v>
      </c>
      <c r="C30" s="308"/>
      <c r="D30" s="113">
        <v>0.58922558922558921</v>
      </c>
      <c r="E30" s="115">
        <v>28</v>
      </c>
      <c r="F30" s="114">
        <v>29</v>
      </c>
      <c r="G30" s="114">
        <v>43</v>
      </c>
      <c r="H30" s="114">
        <v>32</v>
      </c>
      <c r="I30" s="140">
        <v>32</v>
      </c>
      <c r="J30" s="115">
        <v>-4</v>
      </c>
      <c r="K30" s="116">
        <v>-12.5</v>
      </c>
    </row>
    <row r="31" spans="1:11" ht="14.1" customHeight="1" x14ac:dyDescent="0.2">
      <c r="A31" s="306" t="s">
        <v>249</v>
      </c>
      <c r="B31" s="307" t="s">
        <v>250</v>
      </c>
      <c r="C31" s="308"/>
      <c r="D31" s="113">
        <v>1.1574074074074074</v>
      </c>
      <c r="E31" s="115">
        <v>55</v>
      </c>
      <c r="F31" s="114">
        <v>73</v>
      </c>
      <c r="G31" s="114">
        <v>76</v>
      </c>
      <c r="H31" s="114">
        <v>71</v>
      </c>
      <c r="I31" s="140">
        <v>64</v>
      </c>
      <c r="J31" s="115">
        <v>-9</v>
      </c>
      <c r="K31" s="116">
        <v>-14.0625</v>
      </c>
    </row>
    <row r="32" spans="1:11" ht="14.1" customHeight="1" x14ac:dyDescent="0.2">
      <c r="A32" s="306">
        <v>31</v>
      </c>
      <c r="B32" s="307" t="s">
        <v>251</v>
      </c>
      <c r="C32" s="308"/>
      <c r="D32" s="113">
        <v>0.23148148148148148</v>
      </c>
      <c r="E32" s="115">
        <v>11</v>
      </c>
      <c r="F32" s="114">
        <v>8</v>
      </c>
      <c r="G32" s="114">
        <v>9</v>
      </c>
      <c r="H32" s="114">
        <v>10</v>
      </c>
      <c r="I32" s="140">
        <v>12</v>
      </c>
      <c r="J32" s="115">
        <v>-1</v>
      </c>
      <c r="K32" s="116">
        <v>-8.3333333333333339</v>
      </c>
    </row>
    <row r="33" spans="1:11" ht="14.1" customHeight="1" x14ac:dyDescent="0.2">
      <c r="A33" s="306">
        <v>32</v>
      </c>
      <c r="B33" s="307" t="s">
        <v>252</v>
      </c>
      <c r="C33" s="308"/>
      <c r="D33" s="113">
        <v>1.7255892255892256</v>
      </c>
      <c r="E33" s="115">
        <v>82</v>
      </c>
      <c r="F33" s="114">
        <v>52</v>
      </c>
      <c r="G33" s="114">
        <v>77</v>
      </c>
      <c r="H33" s="114">
        <v>59</v>
      </c>
      <c r="I33" s="140">
        <v>50</v>
      </c>
      <c r="J33" s="115">
        <v>32</v>
      </c>
      <c r="K33" s="116">
        <v>64</v>
      </c>
    </row>
    <row r="34" spans="1:11" ht="14.1" customHeight="1" x14ac:dyDescent="0.2">
      <c r="A34" s="306">
        <v>33</v>
      </c>
      <c r="B34" s="307" t="s">
        <v>253</v>
      </c>
      <c r="C34" s="308"/>
      <c r="D34" s="113">
        <v>1.1574074074074074</v>
      </c>
      <c r="E34" s="115">
        <v>55</v>
      </c>
      <c r="F34" s="114">
        <v>58</v>
      </c>
      <c r="G34" s="114">
        <v>55</v>
      </c>
      <c r="H34" s="114">
        <v>38</v>
      </c>
      <c r="I34" s="140">
        <v>61</v>
      </c>
      <c r="J34" s="115">
        <v>-6</v>
      </c>
      <c r="K34" s="116">
        <v>-9.8360655737704921</v>
      </c>
    </row>
    <row r="35" spans="1:11" ht="14.1" customHeight="1" x14ac:dyDescent="0.2">
      <c r="A35" s="306">
        <v>34</v>
      </c>
      <c r="B35" s="307" t="s">
        <v>254</v>
      </c>
      <c r="C35" s="308"/>
      <c r="D35" s="113">
        <v>1.5782828282828283</v>
      </c>
      <c r="E35" s="115">
        <v>75</v>
      </c>
      <c r="F35" s="114">
        <v>57</v>
      </c>
      <c r="G35" s="114">
        <v>71</v>
      </c>
      <c r="H35" s="114">
        <v>64</v>
      </c>
      <c r="I35" s="140">
        <v>53</v>
      </c>
      <c r="J35" s="115">
        <v>22</v>
      </c>
      <c r="K35" s="116">
        <v>41.509433962264154</v>
      </c>
    </row>
    <row r="36" spans="1:11" ht="14.1" customHeight="1" x14ac:dyDescent="0.2">
      <c r="A36" s="306">
        <v>41</v>
      </c>
      <c r="B36" s="307" t="s">
        <v>255</v>
      </c>
      <c r="C36" s="308"/>
      <c r="D36" s="113">
        <v>0.4208754208754209</v>
      </c>
      <c r="E36" s="115">
        <v>20</v>
      </c>
      <c r="F36" s="114">
        <v>25</v>
      </c>
      <c r="G36" s="114">
        <v>20</v>
      </c>
      <c r="H36" s="114">
        <v>16</v>
      </c>
      <c r="I36" s="140">
        <v>17</v>
      </c>
      <c r="J36" s="115">
        <v>3</v>
      </c>
      <c r="K36" s="116">
        <v>17.647058823529413</v>
      </c>
    </row>
    <row r="37" spans="1:11" ht="14.1" customHeight="1" x14ac:dyDescent="0.2">
      <c r="A37" s="306">
        <v>42</v>
      </c>
      <c r="B37" s="307" t="s">
        <v>256</v>
      </c>
      <c r="C37" s="308"/>
      <c r="D37" s="113" t="s">
        <v>513</v>
      </c>
      <c r="E37" s="115" t="s">
        <v>513</v>
      </c>
      <c r="F37" s="114" t="s">
        <v>513</v>
      </c>
      <c r="G37" s="114" t="s">
        <v>513</v>
      </c>
      <c r="H37" s="114" t="s">
        <v>513</v>
      </c>
      <c r="I37" s="140">
        <v>0</v>
      </c>
      <c r="J37" s="115" t="s">
        <v>513</v>
      </c>
      <c r="K37" s="116" t="s">
        <v>513</v>
      </c>
    </row>
    <row r="38" spans="1:11" ht="14.1" customHeight="1" x14ac:dyDescent="0.2">
      <c r="A38" s="306">
        <v>43</v>
      </c>
      <c r="B38" s="307" t="s">
        <v>257</v>
      </c>
      <c r="C38" s="308"/>
      <c r="D38" s="113">
        <v>1.7676767676767677</v>
      </c>
      <c r="E38" s="115">
        <v>84</v>
      </c>
      <c r="F38" s="114">
        <v>38</v>
      </c>
      <c r="G38" s="114">
        <v>60</v>
      </c>
      <c r="H38" s="114">
        <v>45</v>
      </c>
      <c r="I38" s="140">
        <v>50</v>
      </c>
      <c r="J38" s="115">
        <v>34</v>
      </c>
      <c r="K38" s="116">
        <v>68</v>
      </c>
    </row>
    <row r="39" spans="1:11" ht="14.1" customHeight="1" x14ac:dyDescent="0.2">
      <c r="A39" s="306">
        <v>51</v>
      </c>
      <c r="B39" s="307" t="s">
        <v>258</v>
      </c>
      <c r="C39" s="308"/>
      <c r="D39" s="113">
        <v>10.87962962962963</v>
      </c>
      <c r="E39" s="115">
        <v>517</v>
      </c>
      <c r="F39" s="114">
        <v>407</v>
      </c>
      <c r="G39" s="114">
        <v>521</v>
      </c>
      <c r="H39" s="114">
        <v>436</v>
      </c>
      <c r="I39" s="140">
        <v>353</v>
      </c>
      <c r="J39" s="115">
        <v>164</v>
      </c>
      <c r="K39" s="116">
        <v>46.458923512747873</v>
      </c>
    </row>
    <row r="40" spans="1:11" ht="14.1" customHeight="1" x14ac:dyDescent="0.2">
      <c r="A40" s="306" t="s">
        <v>259</v>
      </c>
      <c r="B40" s="307" t="s">
        <v>260</v>
      </c>
      <c r="C40" s="308"/>
      <c r="D40" s="113">
        <v>9.1961279461279464</v>
      </c>
      <c r="E40" s="115">
        <v>437</v>
      </c>
      <c r="F40" s="114">
        <v>391</v>
      </c>
      <c r="G40" s="114">
        <v>503</v>
      </c>
      <c r="H40" s="114">
        <v>422</v>
      </c>
      <c r="I40" s="140">
        <v>341</v>
      </c>
      <c r="J40" s="115">
        <v>96</v>
      </c>
      <c r="K40" s="116">
        <v>28.152492668621701</v>
      </c>
    </row>
    <row r="41" spans="1:11" ht="14.1" customHeight="1" x14ac:dyDescent="0.2">
      <c r="A41" s="306"/>
      <c r="B41" s="307" t="s">
        <v>261</v>
      </c>
      <c r="C41" s="308"/>
      <c r="D41" s="113">
        <v>8.775252525252526</v>
      </c>
      <c r="E41" s="115">
        <v>417</v>
      </c>
      <c r="F41" s="114">
        <v>385</v>
      </c>
      <c r="G41" s="114">
        <v>491</v>
      </c>
      <c r="H41" s="114">
        <v>412</v>
      </c>
      <c r="I41" s="140">
        <v>326</v>
      </c>
      <c r="J41" s="115">
        <v>91</v>
      </c>
      <c r="K41" s="116">
        <v>27.914110429447852</v>
      </c>
    </row>
    <row r="42" spans="1:11" ht="14.1" customHeight="1" x14ac:dyDescent="0.2">
      <c r="A42" s="306">
        <v>52</v>
      </c>
      <c r="B42" s="307" t="s">
        <v>262</v>
      </c>
      <c r="C42" s="308"/>
      <c r="D42" s="113">
        <v>3.4932659932659931</v>
      </c>
      <c r="E42" s="115">
        <v>166</v>
      </c>
      <c r="F42" s="114">
        <v>120</v>
      </c>
      <c r="G42" s="114">
        <v>141</v>
      </c>
      <c r="H42" s="114">
        <v>152</v>
      </c>
      <c r="I42" s="140">
        <v>164</v>
      </c>
      <c r="J42" s="115">
        <v>2</v>
      </c>
      <c r="K42" s="116">
        <v>1.2195121951219512</v>
      </c>
    </row>
    <row r="43" spans="1:11" ht="14.1" customHeight="1" x14ac:dyDescent="0.2">
      <c r="A43" s="306" t="s">
        <v>263</v>
      </c>
      <c r="B43" s="307" t="s">
        <v>264</v>
      </c>
      <c r="C43" s="308"/>
      <c r="D43" s="113">
        <v>2.8409090909090908</v>
      </c>
      <c r="E43" s="115">
        <v>135</v>
      </c>
      <c r="F43" s="114">
        <v>102</v>
      </c>
      <c r="G43" s="114">
        <v>109</v>
      </c>
      <c r="H43" s="114">
        <v>122</v>
      </c>
      <c r="I43" s="140">
        <v>138</v>
      </c>
      <c r="J43" s="115">
        <v>-3</v>
      </c>
      <c r="K43" s="116">
        <v>-2.1739130434782608</v>
      </c>
    </row>
    <row r="44" spans="1:11" ht="14.1" customHeight="1" x14ac:dyDescent="0.2">
      <c r="A44" s="306">
        <v>53</v>
      </c>
      <c r="B44" s="307" t="s">
        <v>265</v>
      </c>
      <c r="C44" s="308"/>
      <c r="D44" s="113">
        <v>0.52609427609427606</v>
      </c>
      <c r="E44" s="115">
        <v>25</v>
      </c>
      <c r="F44" s="114">
        <v>16</v>
      </c>
      <c r="G44" s="114">
        <v>52</v>
      </c>
      <c r="H44" s="114">
        <v>25</v>
      </c>
      <c r="I44" s="140">
        <v>21</v>
      </c>
      <c r="J44" s="115">
        <v>4</v>
      </c>
      <c r="K44" s="116">
        <v>19.047619047619047</v>
      </c>
    </row>
    <row r="45" spans="1:11" ht="14.1" customHeight="1" x14ac:dyDescent="0.2">
      <c r="A45" s="306" t="s">
        <v>266</v>
      </c>
      <c r="B45" s="307" t="s">
        <v>267</v>
      </c>
      <c r="C45" s="308"/>
      <c r="D45" s="113">
        <v>0.44191919191919193</v>
      </c>
      <c r="E45" s="115">
        <v>21</v>
      </c>
      <c r="F45" s="114">
        <v>15</v>
      </c>
      <c r="G45" s="114">
        <v>50</v>
      </c>
      <c r="H45" s="114">
        <v>22</v>
      </c>
      <c r="I45" s="140">
        <v>21</v>
      </c>
      <c r="J45" s="115">
        <v>0</v>
      </c>
      <c r="K45" s="116">
        <v>0</v>
      </c>
    </row>
    <row r="46" spans="1:11" ht="14.1" customHeight="1" x14ac:dyDescent="0.2">
      <c r="A46" s="306">
        <v>54</v>
      </c>
      <c r="B46" s="307" t="s">
        <v>268</v>
      </c>
      <c r="C46" s="308"/>
      <c r="D46" s="113">
        <v>3.4301346801346799</v>
      </c>
      <c r="E46" s="115">
        <v>163</v>
      </c>
      <c r="F46" s="114">
        <v>166</v>
      </c>
      <c r="G46" s="114">
        <v>127</v>
      </c>
      <c r="H46" s="114">
        <v>141</v>
      </c>
      <c r="I46" s="140">
        <v>192</v>
      </c>
      <c r="J46" s="115">
        <v>-29</v>
      </c>
      <c r="K46" s="116">
        <v>-15.104166666666666</v>
      </c>
    </row>
    <row r="47" spans="1:11" ht="14.1" customHeight="1" x14ac:dyDescent="0.2">
      <c r="A47" s="306">
        <v>61</v>
      </c>
      <c r="B47" s="307" t="s">
        <v>269</v>
      </c>
      <c r="C47" s="308"/>
      <c r="D47" s="113">
        <v>2.5462962962962963</v>
      </c>
      <c r="E47" s="115">
        <v>121</v>
      </c>
      <c r="F47" s="114">
        <v>65</v>
      </c>
      <c r="G47" s="114">
        <v>111</v>
      </c>
      <c r="H47" s="114">
        <v>71</v>
      </c>
      <c r="I47" s="140">
        <v>132</v>
      </c>
      <c r="J47" s="115">
        <v>-11</v>
      </c>
      <c r="K47" s="116">
        <v>-8.3333333333333339</v>
      </c>
    </row>
    <row r="48" spans="1:11" ht="14.1" customHeight="1" x14ac:dyDescent="0.2">
      <c r="A48" s="306">
        <v>62</v>
      </c>
      <c r="B48" s="307" t="s">
        <v>270</v>
      </c>
      <c r="C48" s="308"/>
      <c r="D48" s="113">
        <v>6.25</v>
      </c>
      <c r="E48" s="115">
        <v>297</v>
      </c>
      <c r="F48" s="114">
        <v>230</v>
      </c>
      <c r="G48" s="114">
        <v>281</v>
      </c>
      <c r="H48" s="114">
        <v>266</v>
      </c>
      <c r="I48" s="140">
        <v>260</v>
      </c>
      <c r="J48" s="115">
        <v>37</v>
      </c>
      <c r="K48" s="116">
        <v>14.23076923076923</v>
      </c>
    </row>
    <row r="49" spans="1:11" ht="14.1" customHeight="1" x14ac:dyDescent="0.2">
      <c r="A49" s="306">
        <v>63</v>
      </c>
      <c r="B49" s="307" t="s">
        <v>271</v>
      </c>
      <c r="C49" s="308"/>
      <c r="D49" s="113">
        <v>2.5462962962962963</v>
      </c>
      <c r="E49" s="115">
        <v>121</v>
      </c>
      <c r="F49" s="114">
        <v>123</v>
      </c>
      <c r="G49" s="114">
        <v>169</v>
      </c>
      <c r="H49" s="114">
        <v>107</v>
      </c>
      <c r="I49" s="140">
        <v>116</v>
      </c>
      <c r="J49" s="115">
        <v>5</v>
      </c>
      <c r="K49" s="116">
        <v>4.3103448275862073</v>
      </c>
    </row>
    <row r="50" spans="1:11" ht="14.1" customHeight="1" x14ac:dyDescent="0.2">
      <c r="A50" s="306" t="s">
        <v>272</v>
      </c>
      <c r="B50" s="307" t="s">
        <v>273</v>
      </c>
      <c r="C50" s="308"/>
      <c r="D50" s="113">
        <v>0.25252525252525254</v>
      </c>
      <c r="E50" s="115">
        <v>12</v>
      </c>
      <c r="F50" s="114">
        <v>9</v>
      </c>
      <c r="G50" s="114">
        <v>13</v>
      </c>
      <c r="H50" s="114">
        <v>7</v>
      </c>
      <c r="I50" s="140">
        <v>5</v>
      </c>
      <c r="J50" s="115">
        <v>7</v>
      </c>
      <c r="K50" s="116">
        <v>140</v>
      </c>
    </row>
    <row r="51" spans="1:11" ht="14.1" customHeight="1" x14ac:dyDescent="0.2">
      <c r="A51" s="306" t="s">
        <v>274</v>
      </c>
      <c r="B51" s="307" t="s">
        <v>275</v>
      </c>
      <c r="C51" s="308"/>
      <c r="D51" s="113">
        <v>1.8097643097643097</v>
      </c>
      <c r="E51" s="115">
        <v>86</v>
      </c>
      <c r="F51" s="114">
        <v>101</v>
      </c>
      <c r="G51" s="114">
        <v>140</v>
      </c>
      <c r="H51" s="114">
        <v>89</v>
      </c>
      <c r="I51" s="140">
        <v>90</v>
      </c>
      <c r="J51" s="115">
        <v>-4</v>
      </c>
      <c r="K51" s="116">
        <v>-4.4444444444444446</v>
      </c>
    </row>
    <row r="52" spans="1:11" ht="14.1" customHeight="1" x14ac:dyDescent="0.2">
      <c r="A52" s="306">
        <v>71</v>
      </c>
      <c r="B52" s="307" t="s">
        <v>276</v>
      </c>
      <c r="C52" s="308"/>
      <c r="D52" s="113">
        <v>8.1439393939393945</v>
      </c>
      <c r="E52" s="115">
        <v>387</v>
      </c>
      <c r="F52" s="114">
        <v>284</v>
      </c>
      <c r="G52" s="114">
        <v>314</v>
      </c>
      <c r="H52" s="114">
        <v>310</v>
      </c>
      <c r="I52" s="140">
        <v>381</v>
      </c>
      <c r="J52" s="115">
        <v>6</v>
      </c>
      <c r="K52" s="116">
        <v>1.5748031496062993</v>
      </c>
    </row>
    <row r="53" spans="1:11" ht="14.1" customHeight="1" x14ac:dyDescent="0.2">
      <c r="A53" s="306" t="s">
        <v>277</v>
      </c>
      <c r="B53" s="307" t="s">
        <v>278</v>
      </c>
      <c r="C53" s="308"/>
      <c r="D53" s="113">
        <v>3.0303030303030303</v>
      </c>
      <c r="E53" s="115">
        <v>144</v>
      </c>
      <c r="F53" s="114">
        <v>101</v>
      </c>
      <c r="G53" s="114">
        <v>114</v>
      </c>
      <c r="H53" s="114">
        <v>129</v>
      </c>
      <c r="I53" s="140">
        <v>150</v>
      </c>
      <c r="J53" s="115">
        <v>-6</v>
      </c>
      <c r="K53" s="116">
        <v>-4</v>
      </c>
    </row>
    <row r="54" spans="1:11" ht="14.1" customHeight="1" x14ac:dyDescent="0.2">
      <c r="A54" s="306" t="s">
        <v>279</v>
      </c>
      <c r="B54" s="307" t="s">
        <v>280</v>
      </c>
      <c r="C54" s="308"/>
      <c r="D54" s="113">
        <v>4.2087542087542085</v>
      </c>
      <c r="E54" s="115">
        <v>200</v>
      </c>
      <c r="F54" s="114">
        <v>148</v>
      </c>
      <c r="G54" s="114">
        <v>158</v>
      </c>
      <c r="H54" s="114">
        <v>136</v>
      </c>
      <c r="I54" s="140">
        <v>186</v>
      </c>
      <c r="J54" s="115">
        <v>14</v>
      </c>
      <c r="K54" s="116">
        <v>7.5268817204301079</v>
      </c>
    </row>
    <row r="55" spans="1:11" ht="14.1" customHeight="1" x14ac:dyDescent="0.2">
      <c r="A55" s="306">
        <v>72</v>
      </c>
      <c r="B55" s="307" t="s">
        <v>281</v>
      </c>
      <c r="C55" s="308"/>
      <c r="D55" s="113">
        <v>2.1043771043771042</v>
      </c>
      <c r="E55" s="115">
        <v>100</v>
      </c>
      <c r="F55" s="114">
        <v>51</v>
      </c>
      <c r="G55" s="114">
        <v>81</v>
      </c>
      <c r="H55" s="114">
        <v>70</v>
      </c>
      <c r="I55" s="140">
        <v>91</v>
      </c>
      <c r="J55" s="115">
        <v>9</v>
      </c>
      <c r="K55" s="116">
        <v>9.8901098901098905</v>
      </c>
    </row>
    <row r="56" spans="1:11" ht="14.1" customHeight="1" x14ac:dyDescent="0.2">
      <c r="A56" s="306" t="s">
        <v>282</v>
      </c>
      <c r="B56" s="307" t="s">
        <v>283</v>
      </c>
      <c r="C56" s="308"/>
      <c r="D56" s="113">
        <v>0.61026936026936029</v>
      </c>
      <c r="E56" s="115">
        <v>29</v>
      </c>
      <c r="F56" s="114">
        <v>11</v>
      </c>
      <c r="G56" s="114">
        <v>33</v>
      </c>
      <c r="H56" s="114">
        <v>16</v>
      </c>
      <c r="I56" s="140">
        <v>35</v>
      </c>
      <c r="J56" s="115">
        <v>-6</v>
      </c>
      <c r="K56" s="116">
        <v>-17.142857142857142</v>
      </c>
    </row>
    <row r="57" spans="1:11" ht="14.1" customHeight="1" x14ac:dyDescent="0.2">
      <c r="A57" s="306" t="s">
        <v>284</v>
      </c>
      <c r="B57" s="307" t="s">
        <v>285</v>
      </c>
      <c r="C57" s="308"/>
      <c r="D57" s="113">
        <v>1.0521885521885521</v>
      </c>
      <c r="E57" s="115">
        <v>50</v>
      </c>
      <c r="F57" s="114">
        <v>28</v>
      </c>
      <c r="G57" s="114">
        <v>34</v>
      </c>
      <c r="H57" s="114">
        <v>29</v>
      </c>
      <c r="I57" s="140">
        <v>39</v>
      </c>
      <c r="J57" s="115">
        <v>11</v>
      </c>
      <c r="K57" s="116">
        <v>28.205128205128204</v>
      </c>
    </row>
    <row r="58" spans="1:11" ht="14.1" customHeight="1" x14ac:dyDescent="0.2">
      <c r="A58" s="306">
        <v>73</v>
      </c>
      <c r="B58" s="307" t="s">
        <v>286</v>
      </c>
      <c r="C58" s="308"/>
      <c r="D58" s="113">
        <v>1.473063973063973</v>
      </c>
      <c r="E58" s="115">
        <v>70</v>
      </c>
      <c r="F58" s="114">
        <v>43</v>
      </c>
      <c r="G58" s="114">
        <v>54</v>
      </c>
      <c r="H58" s="114">
        <v>57</v>
      </c>
      <c r="I58" s="140">
        <v>59</v>
      </c>
      <c r="J58" s="115">
        <v>11</v>
      </c>
      <c r="K58" s="116">
        <v>18.64406779661017</v>
      </c>
    </row>
    <row r="59" spans="1:11" ht="14.1" customHeight="1" x14ac:dyDescent="0.2">
      <c r="A59" s="306" t="s">
        <v>287</v>
      </c>
      <c r="B59" s="307" t="s">
        <v>288</v>
      </c>
      <c r="C59" s="308"/>
      <c r="D59" s="113">
        <v>1.0521885521885521</v>
      </c>
      <c r="E59" s="115">
        <v>50</v>
      </c>
      <c r="F59" s="114">
        <v>33</v>
      </c>
      <c r="G59" s="114">
        <v>40</v>
      </c>
      <c r="H59" s="114">
        <v>47</v>
      </c>
      <c r="I59" s="140">
        <v>46</v>
      </c>
      <c r="J59" s="115">
        <v>4</v>
      </c>
      <c r="K59" s="116">
        <v>8.695652173913043</v>
      </c>
    </row>
    <row r="60" spans="1:11" ht="14.1" customHeight="1" x14ac:dyDescent="0.2">
      <c r="A60" s="306">
        <v>81</v>
      </c>
      <c r="B60" s="307" t="s">
        <v>289</v>
      </c>
      <c r="C60" s="308"/>
      <c r="D60" s="113">
        <v>7.5336700336700337</v>
      </c>
      <c r="E60" s="115">
        <v>358</v>
      </c>
      <c r="F60" s="114">
        <v>301</v>
      </c>
      <c r="G60" s="114">
        <v>355</v>
      </c>
      <c r="H60" s="114">
        <v>349</v>
      </c>
      <c r="I60" s="140">
        <v>309</v>
      </c>
      <c r="J60" s="115">
        <v>49</v>
      </c>
      <c r="K60" s="116">
        <v>15.857605177993527</v>
      </c>
    </row>
    <row r="61" spans="1:11" ht="14.1" customHeight="1" x14ac:dyDescent="0.2">
      <c r="A61" s="306" t="s">
        <v>290</v>
      </c>
      <c r="B61" s="307" t="s">
        <v>291</v>
      </c>
      <c r="C61" s="308"/>
      <c r="D61" s="113">
        <v>1.8518518518518519</v>
      </c>
      <c r="E61" s="115">
        <v>88</v>
      </c>
      <c r="F61" s="114">
        <v>49</v>
      </c>
      <c r="G61" s="114">
        <v>98</v>
      </c>
      <c r="H61" s="114">
        <v>107</v>
      </c>
      <c r="I61" s="140">
        <v>79</v>
      </c>
      <c r="J61" s="115">
        <v>9</v>
      </c>
      <c r="K61" s="116">
        <v>11.39240506329114</v>
      </c>
    </row>
    <row r="62" spans="1:11" ht="14.1" customHeight="1" x14ac:dyDescent="0.2">
      <c r="A62" s="306" t="s">
        <v>292</v>
      </c>
      <c r="B62" s="307" t="s">
        <v>293</v>
      </c>
      <c r="C62" s="308"/>
      <c r="D62" s="113">
        <v>3.1776094276094278</v>
      </c>
      <c r="E62" s="115">
        <v>151</v>
      </c>
      <c r="F62" s="114">
        <v>165</v>
      </c>
      <c r="G62" s="114">
        <v>182</v>
      </c>
      <c r="H62" s="114">
        <v>143</v>
      </c>
      <c r="I62" s="140">
        <v>128</v>
      </c>
      <c r="J62" s="115">
        <v>23</v>
      </c>
      <c r="K62" s="116">
        <v>17.96875</v>
      </c>
    </row>
    <row r="63" spans="1:11" ht="14.1" customHeight="1" x14ac:dyDescent="0.2">
      <c r="A63" s="306"/>
      <c r="B63" s="307" t="s">
        <v>294</v>
      </c>
      <c r="C63" s="308"/>
      <c r="D63" s="113">
        <v>2.8409090909090908</v>
      </c>
      <c r="E63" s="115">
        <v>135</v>
      </c>
      <c r="F63" s="114">
        <v>155</v>
      </c>
      <c r="G63" s="114">
        <v>151</v>
      </c>
      <c r="H63" s="114">
        <v>124</v>
      </c>
      <c r="I63" s="140">
        <v>111</v>
      </c>
      <c r="J63" s="115">
        <v>24</v>
      </c>
      <c r="K63" s="116">
        <v>21.621621621621621</v>
      </c>
    </row>
    <row r="64" spans="1:11" ht="14.1" customHeight="1" x14ac:dyDescent="0.2">
      <c r="A64" s="306" t="s">
        <v>295</v>
      </c>
      <c r="B64" s="307" t="s">
        <v>296</v>
      </c>
      <c r="C64" s="308"/>
      <c r="D64" s="113">
        <v>0.77861952861952866</v>
      </c>
      <c r="E64" s="115">
        <v>37</v>
      </c>
      <c r="F64" s="114">
        <v>26</v>
      </c>
      <c r="G64" s="114">
        <v>32</v>
      </c>
      <c r="H64" s="114">
        <v>39</v>
      </c>
      <c r="I64" s="140">
        <v>39</v>
      </c>
      <c r="J64" s="115">
        <v>-2</v>
      </c>
      <c r="K64" s="116">
        <v>-5.1282051282051286</v>
      </c>
    </row>
    <row r="65" spans="1:11" ht="14.1" customHeight="1" x14ac:dyDescent="0.2">
      <c r="A65" s="306" t="s">
        <v>297</v>
      </c>
      <c r="B65" s="307" t="s">
        <v>298</v>
      </c>
      <c r="C65" s="308"/>
      <c r="D65" s="113">
        <v>1.1574074074074074</v>
      </c>
      <c r="E65" s="115">
        <v>55</v>
      </c>
      <c r="F65" s="114">
        <v>39</v>
      </c>
      <c r="G65" s="114">
        <v>26</v>
      </c>
      <c r="H65" s="114">
        <v>41</v>
      </c>
      <c r="I65" s="140">
        <v>40</v>
      </c>
      <c r="J65" s="115">
        <v>15</v>
      </c>
      <c r="K65" s="116">
        <v>37.5</v>
      </c>
    </row>
    <row r="66" spans="1:11" ht="14.1" customHeight="1" x14ac:dyDescent="0.2">
      <c r="A66" s="306">
        <v>82</v>
      </c>
      <c r="B66" s="307" t="s">
        <v>299</v>
      </c>
      <c r="C66" s="308"/>
      <c r="D66" s="113">
        <v>3.7457912457912457</v>
      </c>
      <c r="E66" s="115">
        <v>178</v>
      </c>
      <c r="F66" s="114">
        <v>191</v>
      </c>
      <c r="G66" s="114">
        <v>170</v>
      </c>
      <c r="H66" s="114">
        <v>120</v>
      </c>
      <c r="I66" s="140">
        <v>140</v>
      </c>
      <c r="J66" s="115">
        <v>38</v>
      </c>
      <c r="K66" s="116">
        <v>27.142857142857142</v>
      </c>
    </row>
    <row r="67" spans="1:11" ht="14.1" customHeight="1" x14ac:dyDescent="0.2">
      <c r="A67" s="306" t="s">
        <v>300</v>
      </c>
      <c r="B67" s="307" t="s">
        <v>301</v>
      </c>
      <c r="C67" s="308"/>
      <c r="D67" s="113">
        <v>2.377946127946128</v>
      </c>
      <c r="E67" s="115">
        <v>113</v>
      </c>
      <c r="F67" s="114">
        <v>147</v>
      </c>
      <c r="G67" s="114">
        <v>110</v>
      </c>
      <c r="H67" s="114">
        <v>87</v>
      </c>
      <c r="I67" s="140">
        <v>86</v>
      </c>
      <c r="J67" s="115">
        <v>27</v>
      </c>
      <c r="K67" s="116">
        <v>31.395348837209301</v>
      </c>
    </row>
    <row r="68" spans="1:11" ht="14.1" customHeight="1" x14ac:dyDescent="0.2">
      <c r="A68" s="306" t="s">
        <v>302</v>
      </c>
      <c r="B68" s="307" t="s">
        <v>303</v>
      </c>
      <c r="C68" s="308"/>
      <c r="D68" s="113">
        <v>0.94696969696969702</v>
      </c>
      <c r="E68" s="115">
        <v>45</v>
      </c>
      <c r="F68" s="114">
        <v>25</v>
      </c>
      <c r="G68" s="114">
        <v>41</v>
      </c>
      <c r="H68" s="114">
        <v>18</v>
      </c>
      <c r="I68" s="140">
        <v>37</v>
      </c>
      <c r="J68" s="115">
        <v>8</v>
      </c>
      <c r="K68" s="116">
        <v>21.621621621621621</v>
      </c>
    </row>
    <row r="69" spans="1:11" ht="14.1" customHeight="1" x14ac:dyDescent="0.2">
      <c r="A69" s="306">
        <v>83</v>
      </c>
      <c r="B69" s="307" t="s">
        <v>304</v>
      </c>
      <c r="C69" s="308"/>
      <c r="D69" s="113">
        <v>4.4402356902356903</v>
      </c>
      <c r="E69" s="115">
        <v>211</v>
      </c>
      <c r="F69" s="114">
        <v>149</v>
      </c>
      <c r="G69" s="114">
        <v>360</v>
      </c>
      <c r="H69" s="114">
        <v>153</v>
      </c>
      <c r="I69" s="140">
        <v>167</v>
      </c>
      <c r="J69" s="115">
        <v>44</v>
      </c>
      <c r="K69" s="116">
        <v>26.347305389221557</v>
      </c>
    </row>
    <row r="70" spans="1:11" ht="14.1" customHeight="1" x14ac:dyDescent="0.2">
      <c r="A70" s="306" t="s">
        <v>305</v>
      </c>
      <c r="B70" s="307" t="s">
        <v>306</v>
      </c>
      <c r="C70" s="308"/>
      <c r="D70" s="113">
        <v>3.6826599326599325</v>
      </c>
      <c r="E70" s="115">
        <v>175</v>
      </c>
      <c r="F70" s="114">
        <v>121</v>
      </c>
      <c r="G70" s="114">
        <v>320</v>
      </c>
      <c r="H70" s="114">
        <v>122</v>
      </c>
      <c r="I70" s="140">
        <v>142</v>
      </c>
      <c r="J70" s="115">
        <v>33</v>
      </c>
      <c r="K70" s="116">
        <v>23.239436619718308</v>
      </c>
    </row>
    <row r="71" spans="1:11" ht="14.1" customHeight="1" x14ac:dyDescent="0.2">
      <c r="A71" s="306"/>
      <c r="B71" s="307" t="s">
        <v>307</v>
      </c>
      <c r="C71" s="308"/>
      <c r="D71" s="113">
        <v>1.8097643097643097</v>
      </c>
      <c r="E71" s="115">
        <v>86</v>
      </c>
      <c r="F71" s="114">
        <v>73</v>
      </c>
      <c r="G71" s="114">
        <v>195</v>
      </c>
      <c r="H71" s="114">
        <v>58</v>
      </c>
      <c r="I71" s="140">
        <v>72</v>
      </c>
      <c r="J71" s="115">
        <v>14</v>
      </c>
      <c r="K71" s="116">
        <v>19.444444444444443</v>
      </c>
    </row>
    <row r="72" spans="1:11" ht="14.1" customHeight="1" x14ac:dyDescent="0.2">
      <c r="A72" s="306">
        <v>84</v>
      </c>
      <c r="B72" s="307" t="s">
        <v>308</v>
      </c>
      <c r="C72" s="308"/>
      <c r="D72" s="113">
        <v>1.1994949494949494</v>
      </c>
      <c r="E72" s="115">
        <v>57</v>
      </c>
      <c r="F72" s="114">
        <v>60</v>
      </c>
      <c r="G72" s="114">
        <v>94</v>
      </c>
      <c r="H72" s="114">
        <v>65</v>
      </c>
      <c r="I72" s="140">
        <v>69</v>
      </c>
      <c r="J72" s="115">
        <v>-12</v>
      </c>
      <c r="K72" s="116">
        <v>-17.391304347826086</v>
      </c>
    </row>
    <row r="73" spans="1:11" ht="14.1" customHeight="1" x14ac:dyDescent="0.2">
      <c r="A73" s="306" t="s">
        <v>309</v>
      </c>
      <c r="B73" s="307" t="s">
        <v>310</v>
      </c>
      <c r="C73" s="308"/>
      <c r="D73" s="113">
        <v>0.77861952861952866</v>
      </c>
      <c r="E73" s="115">
        <v>37</v>
      </c>
      <c r="F73" s="114">
        <v>35</v>
      </c>
      <c r="G73" s="114">
        <v>56</v>
      </c>
      <c r="H73" s="114">
        <v>38</v>
      </c>
      <c r="I73" s="140">
        <v>40</v>
      </c>
      <c r="J73" s="115">
        <v>-3</v>
      </c>
      <c r="K73" s="116">
        <v>-7.5</v>
      </c>
    </row>
    <row r="74" spans="1:11" ht="14.1" customHeight="1" x14ac:dyDescent="0.2">
      <c r="A74" s="306" t="s">
        <v>311</v>
      </c>
      <c r="B74" s="307" t="s">
        <v>312</v>
      </c>
      <c r="C74" s="308"/>
      <c r="D74" s="113">
        <v>6.3131313131313135E-2</v>
      </c>
      <c r="E74" s="115">
        <v>3</v>
      </c>
      <c r="F74" s="114">
        <v>7</v>
      </c>
      <c r="G74" s="114">
        <v>16</v>
      </c>
      <c r="H74" s="114">
        <v>6</v>
      </c>
      <c r="I74" s="140">
        <v>14</v>
      </c>
      <c r="J74" s="115">
        <v>-11</v>
      </c>
      <c r="K74" s="116">
        <v>-78.571428571428569</v>
      </c>
    </row>
    <row r="75" spans="1:11" ht="14.1" customHeight="1" x14ac:dyDescent="0.2">
      <c r="A75" s="306" t="s">
        <v>313</v>
      </c>
      <c r="B75" s="307" t="s">
        <v>314</v>
      </c>
      <c r="C75" s="308"/>
      <c r="D75" s="113" t="s">
        <v>513</v>
      </c>
      <c r="E75" s="115" t="s">
        <v>513</v>
      </c>
      <c r="F75" s="114" t="s">
        <v>513</v>
      </c>
      <c r="G75" s="114" t="s">
        <v>513</v>
      </c>
      <c r="H75" s="114">
        <v>0</v>
      </c>
      <c r="I75" s="140" t="s">
        <v>513</v>
      </c>
      <c r="J75" s="115" t="s">
        <v>513</v>
      </c>
      <c r="K75" s="116" t="s">
        <v>513</v>
      </c>
    </row>
    <row r="76" spans="1:11" ht="14.1" customHeight="1" x14ac:dyDescent="0.2">
      <c r="A76" s="306">
        <v>91</v>
      </c>
      <c r="B76" s="307" t="s">
        <v>315</v>
      </c>
      <c r="C76" s="308"/>
      <c r="D76" s="113">
        <v>0.12626262626262627</v>
      </c>
      <c r="E76" s="115">
        <v>6</v>
      </c>
      <c r="F76" s="114">
        <v>6</v>
      </c>
      <c r="G76" s="114">
        <v>13</v>
      </c>
      <c r="H76" s="114">
        <v>6</v>
      </c>
      <c r="I76" s="140" t="s">
        <v>513</v>
      </c>
      <c r="J76" s="115" t="s">
        <v>513</v>
      </c>
      <c r="K76" s="116" t="s">
        <v>513</v>
      </c>
    </row>
    <row r="77" spans="1:11" ht="14.1" customHeight="1" x14ac:dyDescent="0.2">
      <c r="A77" s="306">
        <v>92</v>
      </c>
      <c r="B77" s="307" t="s">
        <v>316</v>
      </c>
      <c r="C77" s="308"/>
      <c r="D77" s="113">
        <v>3.2407407407407409</v>
      </c>
      <c r="E77" s="115">
        <v>154</v>
      </c>
      <c r="F77" s="114">
        <v>263</v>
      </c>
      <c r="G77" s="114">
        <v>169</v>
      </c>
      <c r="H77" s="114">
        <v>146</v>
      </c>
      <c r="I77" s="140">
        <v>156</v>
      </c>
      <c r="J77" s="115">
        <v>-2</v>
      </c>
      <c r="K77" s="116">
        <v>-1.2820512820512822</v>
      </c>
    </row>
    <row r="78" spans="1:11" ht="14.1" customHeight="1" x14ac:dyDescent="0.2">
      <c r="A78" s="306">
        <v>93</v>
      </c>
      <c r="B78" s="307" t="s">
        <v>317</v>
      </c>
      <c r="C78" s="308"/>
      <c r="D78" s="113">
        <v>0.16835016835016836</v>
      </c>
      <c r="E78" s="115">
        <v>8</v>
      </c>
      <c r="F78" s="114">
        <v>6</v>
      </c>
      <c r="G78" s="114">
        <v>16</v>
      </c>
      <c r="H78" s="114">
        <v>6</v>
      </c>
      <c r="I78" s="140">
        <v>11</v>
      </c>
      <c r="J78" s="115">
        <v>-3</v>
      </c>
      <c r="K78" s="116">
        <v>-27.272727272727273</v>
      </c>
    </row>
    <row r="79" spans="1:11" ht="14.1" customHeight="1" x14ac:dyDescent="0.2">
      <c r="A79" s="306">
        <v>94</v>
      </c>
      <c r="B79" s="307" t="s">
        <v>318</v>
      </c>
      <c r="C79" s="308"/>
      <c r="D79" s="113">
        <v>0.25252525252525254</v>
      </c>
      <c r="E79" s="115">
        <v>12</v>
      </c>
      <c r="F79" s="114">
        <v>37</v>
      </c>
      <c r="G79" s="114">
        <v>23</v>
      </c>
      <c r="H79" s="114">
        <v>58</v>
      </c>
      <c r="I79" s="140">
        <v>11</v>
      </c>
      <c r="J79" s="115">
        <v>1</v>
      </c>
      <c r="K79" s="116">
        <v>9.0909090909090917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45469</v>
      </c>
      <c r="C10" s="114">
        <v>24141</v>
      </c>
      <c r="D10" s="114">
        <v>21328</v>
      </c>
      <c r="E10" s="114">
        <v>36046</v>
      </c>
      <c r="F10" s="114">
        <v>8399</v>
      </c>
      <c r="G10" s="114">
        <v>5098</v>
      </c>
      <c r="H10" s="114">
        <v>12168</v>
      </c>
      <c r="I10" s="115">
        <v>13621</v>
      </c>
      <c r="J10" s="114">
        <v>9706</v>
      </c>
      <c r="K10" s="114">
        <v>3915</v>
      </c>
      <c r="L10" s="423">
        <v>3392</v>
      </c>
      <c r="M10" s="424">
        <v>3274</v>
      </c>
    </row>
    <row r="11" spans="1:13" ht="11.1" customHeight="1" x14ac:dyDescent="0.2">
      <c r="A11" s="422" t="s">
        <v>387</v>
      </c>
      <c r="B11" s="115">
        <v>45747</v>
      </c>
      <c r="C11" s="114">
        <v>24374</v>
      </c>
      <c r="D11" s="114">
        <v>21373</v>
      </c>
      <c r="E11" s="114">
        <v>36233</v>
      </c>
      <c r="F11" s="114">
        <v>8498</v>
      </c>
      <c r="G11" s="114">
        <v>4968</v>
      </c>
      <c r="H11" s="114">
        <v>12373</v>
      </c>
      <c r="I11" s="115">
        <v>13829</v>
      </c>
      <c r="J11" s="114">
        <v>9839</v>
      </c>
      <c r="K11" s="114">
        <v>3990</v>
      </c>
      <c r="L11" s="423">
        <v>3461</v>
      </c>
      <c r="M11" s="424">
        <v>3203</v>
      </c>
    </row>
    <row r="12" spans="1:13" ht="11.1" customHeight="1" x14ac:dyDescent="0.2">
      <c r="A12" s="422" t="s">
        <v>388</v>
      </c>
      <c r="B12" s="115">
        <v>46683</v>
      </c>
      <c r="C12" s="114">
        <v>24930</v>
      </c>
      <c r="D12" s="114">
        <v>21753</v>
      </c>
      <c r="E12" s="114">
        <v>36997</v>
      </c>
      <c r="F12" s="114">
        <v>8639</v>
      </c>
      <c r="G12" s="114">
        <v>5529</v>
      </c>
      <c r="H12" s="114">
        <v>12525</v>
      </c>
      <c r="I12" s="115">
        <v>13852</v>
      </c>
      <c r="J12" s="114">
        <v>9721</v>
      </c>
      <c r="K12" s="114">
        <v>4131</v>
      </c>
      <c r="L12" s="423">
        <v>4914</v>
      </c>
      <c r="M12" s="424">
        <v>4098</v>
      </c>
    </row>
    <row r="13" spans="1:13" s="110" customFormat="1" ht="11.1" customHeight="1" x14ac:dyDescent="0.2">
      <c r="A13" s="422" t="s">
        <v>389</v>
      </c>
      <c r="B13" s="115">
        <v>46544</v>
      </c>
      <c r="C13" s="114">
        <v>24761</v>
      </c>
      <c r="D13" s="114">
        <v>21783</v>
      </c>
      <c r="E13" s="114">
        <v>36845</v>
      </c>
      <c r="F13" s="114">
        <v>8640</v>
      </c>
      <c r="G13" s="114">
        <v>5463</v>
      </c>
      <c r="H13" s="114">
        <v>12662</v>
      </c>
      <c r="I13" s="115">
        <v>13900</v>
      </c>
      <c r="J13" s="114">
        <v>9761</v>
      </c>
      <c r="K13" s="114">
        <v>4139</v>
      </c>
      <c r="L13" s="423">
        <v>2972</v>
      </c>
      <c r="M13" s="424">
        <v>3205</v>
      </c>
    </row>
    <row r="14" spans="1:13" ht="15" customHeight="1" x14ac:dyDescent="0.2">
      <c r="A14" s="422" t="s">
        <v>390</v>
      </c>
      <c r="B14" s="115">
        <v>46765</v>
      </c>
      <c r="C14" s="114">
        <v>24978</v>
      </c>
      <c r="D14" s="114">
        <v>21787</v>
      </c>
      <c r="E14" s="114">
        <v>35983</v>
      </c>
      <c r="F14" s="114">
        <v>9835</v>
      </c>
      <c r="G14" s="114">
        <v>5377</v>
      </c>
      <c r="H14" s="114">
        <v>12822</v>
      </c>
      <c r="I14" s="115">
        <v>13780</v>
      </c>
      <c r="J14" s="114">
        <v>9635</v>
      </c>
      <c r="K14" s="114">
        <v>4145</v>
      </c>
      <c r="L14" s="423">
        <v>4136</v>
      </c>
      <c r="M14" s="424">
        <v>3969</v>
      </c>
    </row>
    <row r="15" spans="1:13" ht="11.1" customHeight="1" x14ac:dyDescent="0.2">
      <c r="A15" s="422" t="s">
        <v>387</v>
      </c>
      <c r="B15" s="115">
        <v>47340</v>
      </c>
      <c r="C15" s="114">
        <v>25502</v>
      </c>
      <c r="D15" s="114">
        <v>21838</v>
      </c>
      <c r="E15" s="114">
        <v>36316</v>
      </c>
      <c r="F15" s="114">
        <v>10134</v>
      </c>
      <c r="G15" s="114">
        <v>5231</v>
      </c>
      <c r="H15" s="114">
        <v>13194</v>
      </c>
      <c r="I15" s="115">
        <v>14011</v>
      </c>
      <c r="J15" s="114">
        <v>9751</v>
      </c>
      <c r="K15" s="114">
        <v>4260</v>
      </c>
      <c r="L15" s="423">
        <v>3447</v>
      </c>
      <c r="M15" s="424">
        <v>3233</v>
      </c>
    </row>
    <row r="16" spans="1:13" ht="11.1" customHeight="1" x14ac:dyDescent="0.2">
      <c r="A16" s="422" t="s">
        <v>388</v>
      </c>
      <c r="B16" s="115">
        <v>48458</v>
      </c>
      <c r="C16" s="114">
        <v>26216</v>
      </c>
      <c r="D16" s="114">
        <v>22242</v>
      </c>
      <c r="E16" s="114">
        <v>37977</v>
      </c>
      <c r="F16" s="114">
        <v>10425</v>
      </c>
      <c r="G16" s="114">
        <v>5820</v>
      </c>
      <c r="H16" s="114">
        <v>13482</v>
      </c>
      <c r="I16" s="115">
        <v>14063</v>
      </c>
      <c r="J16" s="114">
        <v>9660</v>
      </c>
      <c r="K16" s="114">
        <v>4403</v>
      </c>
      <c r="L16" s="423">
        <v>5196</v>
      </c>
      <c r="M16" s="424">
        <v>4161</v>
      </c>
    </row>
    <row r="17" spans="1:13" s="110" customFormat="1" ht="11.1" customHeight="1" x14ac:dyDescent="0.2">
      <c r="A17" s="422" t="s">
        <v>389</v>
      </c>
      <c r="B17" s="115">
        <v>47920</v>
      </c>
      <c r="C17" s="114">
        <v>25768</v>
      </c>
      <c r="D17" s="114">
        <v>22152</v>
      </c>
      <c r="E17" s="114">
        <v>37427</v>
      </c>
      <c r="F17" s="114">
        <v>10449</v>
      </c>
      <c r="G17" s="114">
        <v>5575</v>
      </c>
      <c r="H17" s="114">
        <v>13586</v>
      </c>
      <c r="I17" s="115">
        <v>13944</v>
      </c>
      <c r="J17" s="114">
        <v>9543</v>
      </c>
      <c r="K17" s="114">
        <v>4401</v>
      </c>
      <c r="L17" s="423">
        <v>3096</v>
      </c>
      <c r="M17" s="424">
        <v>3351</v>
      </c>
    </row>
    <row r="18" spans="1:13" ht="15" customHeight="1" x14ac:dyDescent="0.2">
      <c r="A18" s="422" t="s">
        <v>391</v>
      </c>
      <c r="B18" s="115">
        <v>47972</v>
      </c>
      <c r="C18" s="114">
        <v>25804</v>
      </c>
      <c r="D18" s="114">
        <v>22168</v>
      </c>
      <c r="E18" s="114">
        <v>37054</v>
      </c>
      <c r="F18" s="114">
        <v>10782</v>
      </c>
      <c r="G18" s="114">
        <v>5398</v>
      </c>
      <c r="H18" s="114">
        <v>13870</v>
      </c>
      <c r="I18" s="115">
        <v>13623</v>
      </c>
      <c r="J18" s="114">
        <v>9285</v>
      </c>
      <c r="K18" s="114">
        <v>4338</v>
      </c>
      <c r="L18" s="423">
        <v>3728</v>
      </c>
      <c r="M18" s="424">
        <v>3642</v>
      </c>
    </row>
    <row r="19" spans="1:13" ht="11.1" customHeight="1" x14ac:dyDescent="0.2">
      <c r="A19" s="422" t="s">
        <v>387</v>
      </c>
      <c r="B19" s="115">
        <v>47932</v>
      </c>
      <c r="C19" s="114">
        <v>25829</v>
      </c>
      <c r="D19" s="114">
        <v>22103</v>
      </c>
      <c r="E19" s="114">
        <v>36882</v>
      </c>
      <c r="F19" s="114">
        <v>10916</v>
      </c>
      <c r="G19" s="114">
        <v>5152</v>
      </c>
      <c r="H19" s="114">
        <v>14132</v>
      </c>
      <c r="I19" s="115">
        <v>13967</v>
      </c>
      <c r="J19" s="114">
        <v>9515</v>
      </c>
      <c r="K19" s="114">
        <v>4452</v>
      </c>
      <c r="L19" s="423">
        <v>3179</v>
      </c>
      <c r="M19" s="424">
        <v>3263</v>
      </c>
    </row>
    <row r="20" spans="1:13" ht="11.1" customHeight="1" x14ac:dyDescent="0.2">
      <c r="A20" s="422" t="s">
        <v>388</v>
      </c>
      <c r="B20" s="115">
        <v>48523</v>
      </c>
      <c r="C20" s="114">
        <v>26105</v>
      </c>
      <c r="D20" s="114">
        <v>22418</v>
      </c>
      <c r="E20" s="114">
        <v>37465</v>
      </c>
      <c r="F20" s="114">
        <v>11006</v>
      </c>
      <c r="G20" s="114">
        <v>5606</v>
      </c>
      <c r="H20" s="114">
        <v>14284</v>
      </c>
      <c r="I20" s="115">
        <v>14077</v>
      </c>
      <c r="J20" s="114">
        <v>9474</v>
      </c>
      <c r="K20" s="114">
        <v>4603</v>
      </c>
      <c r="L20" s="423">
        <v>4286</v>
      </c>
      <c r="M20" s="424">
        <v>3921</v>
      </c>
    </row>
    <row r="21" spans="1:13" s="110" customFormat="1" ht="11.1" customHeight="1" x14ac:dyDescent="0.2">
      <c r="A21" s="422" t="s">
        <v>389</v>
      </c>
      <c r="B21" s="115">
        <v>48222</v>
      </c>
      <c r="C21" s="114">
        <v>25683</v>
      </c>
      <c r="D21" s="114">
        <v>22539</v>
      </c>
      <c r="E21" s="114">
        <v>37183</v>
      </c>
      <c r="F21" s="114">
        <v>11019</v>
      </c>
      <c r="G21" s="114">
        <v>5433</v>
      </c>
      <c r="H21" s="114">
        <v>14409</v>
      </c>
      <c r="I21" s="115">
        <v>14075</v>
      </c>
      <c r="J21" s="114">
        <v>9485</v>
      </c>
      <c r="K21" s="114">
        <v>4590</v>
      </c>
      <c r="L21" s="423">
        <v>2616</v>
      </c>
      <c r="M21" s="424">
        <v>2957</v>
      </c>
    </row>
    <row r="22" spans="1:13" ht="15" customHeight="1" x14ac:dyDescent="0.2">
      <c r="A22" s="422" t="s">
        <v>392</v>
      </c>
      <c r="B22" s="115">
        <v>48114</v>
      </c>
      <c r="C22" s="114">
        <v>25576</v>
      </c>
      <c r="D22" s="114">
        <v>22538</v>
      </c>
      <c r="E22" s="114">
        <v>36951</v>
      </c>
      <c r="F22" s="114">
        <v>11079</v>
      </c>
      <c r="G22" s="114">
        <v>5177</v>
      </c>
      <c r="H22" s="114">
        <v>14626</v>
      </c>
      <c r="I22" s="115">
        <v>13924</v>
      </c>
      <c r="J22" s="114">
        <v>9399</v>
      </c>
      <c r="K22" s="114">
        <v>4525</v>
      </c>
      <c r="L22" s="423">
        <v>3307</v>
      </c>
      <c r="M22" s="424">
        <v>3421</v>
      </c>
    </row>
    <row r="23" spans="1:13" ht="11.1" customHeight="1" x14ac:dyDescent="0.2">
      <c r="A23" s="422" t="s">
        <v>387</v>
      </c>
      <c r="B23" s="115">
        <v>48359</v>
      </c>
      <c r="C23" s="114">
        <v>25798</v>
      </c>
      <c r="D23" s="114">
        <v>22561</v>
      </c>
      <c r="E23" s="114">
        <v>36987</v>
      </c>
      <c r="F23" s="114">
        <v>11278</v>
      </c>
      <c r="G23" s="114">
        <v>5041</v>
      </c>
      <c r="H23" s="114">
        <v>14882</v>
      </c>
      <c r="I23" s="115">
        <v>14019</v>
      </c>
      <c r="J23" s="114">
        <v>9470</v>
      </c>
      <c r="K23" s="114">
        <v>4549</v>
      </c>
      <c r="L23" s="423">
        <v>3066</v>
      </c>
      <c r="M23" s="424">
        <v>2880</v>
      </c>
    </row>
    <row r="24" spans="1:13" ht="11.1" customHeight="1" x14ac:dyDescent="0.2">
      <c r="A24" s="422" t="s">
        <v>388</v>
      </c>
      <c r="B24" s="115">
        <v>49176</v>
      </c>
      <c r="C24" s="114">
        <v>26290</v>
      </c>
      <c r="D24" s="114">
        <v>22886</v>
      </c>
      <c r="E24" s="114">
        <v>37229</v>
      </c>
      <c r="F24" s="114">
        <v>11332</v>
      </c>
      <c r="G24" s="114">
        <v>5503</v>
      </c>
      <c r="H24" s="114">
        <v>15171</v>
      </c>
      <c r="I24" s="115">
        <v>14248</v>
      </c>
      <c r="J24" s="114">
        <v>9480</v>
      </c>
      <c r="K24" s="114">
        <v>4768</v>
      </c>
      <c r="L24" s="423">
        <v>4455</v>
      </c>
      <c r="M24" s="424">
        <v>3854</v>
      </c>
    </row>
    <row r="25" spans="1:13" s="110" customFormat="1" ht="11.1" customHeight="1" x14ac:dyDescent="0.2">
      <c r="A25" s="422" t="s">
        <v>389</v>
      </c>
      <c r="B25" s="115">
        <v>48899</v>
      </c>
      <c r="C25" s="114">
        <v>25934</v>
      </c>
      <c r="D25" s="114">
        <v>22965</v>
      </c>
      <c r="E25" s="114">
        <v>36803</v>
      </c>
      <c r="F25" s="114">
        <v>11472</v>
      </c>
      <c r="G25" s="114">
        <v>5297</v>
      </c>
      <c r="H25" s="114">
        <v>15331</v>
      </c>
      <c r="I25" s="115">
        <v>14403</v>
      </c>
      <c r="J25" s="114">
        <v>9577</v>
      </c>
      <c r="K25" s="114">
        <v>4826</v>
      </c>
      <c r="L25" s="423">
        <v>3005</v>
      </c>
      <c r="M25" s="424">
        <v>3205</v>
      </c>
    </row>
    <row r="26" spans="1:13" ht="15" customHeight="1" x14ac:dyDescent="0.2">
      <c r="A26" s="422" t="s">
        <v>393</v>
      </c>
      <c r="B26" s="115">
        <v>48990</v>
      </c>
      <c r="C26" s="114">
        <v>25964</v>
      </c>
      <c r="D26" s="114">
        <v>23026</v>
      </c>
      <c r="E26" s="114">
        <v>36793</v>
      </c>
      <c r="F26" s="114">
        <v>11571</v>
      </c>
      <c r="G26" s="114">
        <v>5140</v>
      </c>
      <c r="H26" s="114">
        <v>15545</v>
      </c>
      <c r="I26" s="115">
        <v>14229</v>
      </c>
      <c r="J26" s="114">
        <v>9498</v>
      </c>
      <c r="K26" s="114">
        <v>4731</v>
      </c>
      <c r="L26" s="423">
        <v>3751</v>
      </c>
      <c r="M26" s="424">
        <v>3866</v>
      </c>
    </row>
    <row r="27" spans="1:13" ht="11.1" customHeight="1" x14ac:dyDescent="0.2">
      <c r="A27" s="422" t="s">
        <v>387</v>
      </c>
      <c r="B27" s="115">
        <v>49045</v>
      </c>
      <c r="C27" s="114">
        <v>26021</v>
      </c>
      <c r="D27" s="114">
        <v>23024</v>
      </c>
      <c r="E27" s="114">
        <v>36636</v>
      </c>
      <c r="F27" s="114">
        <v>11788</v>
      </c>
      <c r="G27" s="114">
        <v>4932</v>
      </c>
      <c r="H27" s="114">
        <v>15783</v>
      </c>
      <c r="I27" s="115">
        <v>14478</v>
      </c>
      <c r="J27" s="114">
        <v>9694</v>
      </c>
      <c r="K27" s="114">
        <v>4784</v>
      </c>
      <c r="L27" s="423">
        <v>3334</v>
      </c>
      <c r="M27" s="424">
        <v>3314</v>
      </c>
    </row>
    <row r="28" spans="1:13" ht="11.1" customHeight="1" x14ac:dyDescent="0.2">
      <c r="A28" s="422" t="s">
        <v>388</v>
      </c>
      <c r="B28" s="115">
        <v>49728</v>
      </c>
      <c r="C28" s="114">
        <v>26460</v>
      </c>
      <c r="D28" s="114">
        <v>23268</v>
      </c>
      <c r="E28" s="114">
        <v>37735</v>
      </c>
      <c r="F28" s="114">
        <v>11937</v>
      </c>
      <c r="G28" s="114">
        <v>5350</v>
      </c>
      <c r="H28" s="114">
        <v>15947</v>
      </c>
      <c r="I28" s="115">
        <v>14324</v>
      </c>
      <c r="J28" s="114">
        <v>9457</v>
      </c>
      <c r="K28" s="114">
        <v>4867</v>
      </c>
      <c r="L28" s="423">
        <v>4679</v>
      </c>
      <c r="M28" s="424">
        <v>4050</v>
      </c>
    </row>
    <row r="29" spans="1:13" s="110" customFormat="1" ht="11.1" customHeight="1" x14ac:dyDescent="0.2">
      <c r="A29" s="422" t="s">
        <v>389</v>
      </c>
      <c r="B29" s="115">
        <v>49513</v>
      </c>
      <c r="C29" s="114">
        <v>26258</v>
      </c>
      <c r="D29" s="114">
        <v>23255</v>
      </c>
      <c r="E29" s="114">
        <v>37465</v>
      </c>
      <c r="F29" s="114">
        <v>12038</v>
      </c>
      <c r="G29" s="114">
        <v>5180</v>
      </c>
      <c r="H29" s="114">
        <v>16022</v>
      </c>
      <c r="I29" s="115">
        <v>14280</v>
      </c>
      <c r="J29" s="114">
        <v>9393</v>
      </c>
      <c r="K29" s="114">
        <v>4887</v>
      </c>
      <c r="L29" s="423">
        <v>2854</v>
      </c>
      <c r="M29" s="424">
        <v>3285</v>
      </c>
    </row>
    <row r="30" spans="1:13" ht="15" customHeight="1" x14ac:dyDescent="0.2">
      <c r="A30" s="422" t="s">
        <v>394</v>
      </c>
      <c r="B30" s="115">
        <v>49985</v>
      </c>
      <c r="C30" s="114">
        <v>26496</v>
      </c>
      <c r="D30" s="114">
        <v>23489</v>
      </c>
      <c r="E30" s="114">
        <v>37550</v>
      </c>
      <c r="F30" s="114">
        <v>12428</v>
      </c>
      <c r="G30" s="114">
        <v>5117</v>
      </c>
      <c r="H30" s="114">
        <v>16271</v>
      </c>
      <c r="I30" s="115">
        <v>13848</v>
      </c>
      <c r="J30" s="114">
        <v>9070</v>
      </c>
      <c r="K30" s="114">
        <v>4778</v>
      </c>
      <c r="L30" s="423">
        <v>4666</v>
      </c>
      <c r="M30" s="424">
        <v>4154</v>
      </c>
    </row>
    <row r="31" spans="1:13" ht="11.1" customHeight="1" x14ac:dyDescent="0.2">
      <c r="A31" s="422" t="s">
        <v>387</v>
      </c>
      <c r="B31" s="115">
        <v>50041</v>
      </c>
      <c r="C31" s="114">
        <v>26578</v>
      </c>
      <c r="D31" s="114">
        <v>23463</v>
      </c>
      <c r="E31" s="114">
        <v>37577</v>
      </c>
      <c r="F31" s="114">
        <v>12459</v>
      </c>
      <c r="G31" s="114">
        <v>4917</v>
      </c>
      <c r="H31" s="114">
        <v>16477</v>
      </c>
      <c r="I31" s="115">
        <v>13898</v>
      </c>
      <c r="J31" s="114">
        <v>9046</v>
      </c>
      <c r="K31" s="114">
        <v>4852</v>
      </c>
      <c r="L31" s="423">
        <v>3820</v>
      </c>
      <c r="M31" s="424">
        <v>3841</v>
      </c>
    </row>
    <row r="32" spans="1:13" ht="11.1" customHeight="1" x14ac:dyDescent="0.2">
      <c r="A32" s="422" t="s">
        <v>388</v>
      </c>
      <c r="B32" s="115">
        <v>50886</v>
      </c>
      <c r="C32" s="114">
        <v>27107</v>
      </c>
      <c r="D32" s="114">
        <v>23779</v>
      </c>
      <c r="E32" s="114">
        <v>38386</v>
      </c>
      <c r="F32" s="114">
        <v>12495</v>
      </c>
      <c r="G32" s="114">
        <v>5343</v>
      </c>
      <c r="H32" s="114">
        <v>16713</v>
      </c>
      <c r="I32" s="115">
        <v>13814</v>
      </c>
      <c r="J32" s="114">
        <v>8846</v>
      </c>
      <c r="K32" s="114">
        <v>4968</v>
      </c>
      <c r="L32" s="423">
        <v>4754</v>
      </c>
      <c r="M32" s="424">
        <v>4045</v>
      </c>
    </row>
    <row r="33" spans="1:13" s="110" customFormat="1" ht="11.1" customHeight="1" x14ac:dyDescent="0.2">
      <c r="A33" s="422" t="s">
        <v>389</v>
      </c>
      <c r="B33" s="115">
        <v>50677</v>
      </c>
      <c r="C33" s="114">
        <v>26923</v>
      </c>
      <c r="D33" s="114">
        <v>23754</v>
      </c>
      <c r="E33" s="114">
        <v>37979</v>
      </c>
      <c r="F33" s="114">
        <v>12693</v>
      </c>
      <c r="G33" s="114">
        <v>5128</v>
      </c>
      <c r="H33" s="114">
        <v>16822</v>
      </c>
      <c r="I33" s="115">
        <v>13766</v>
      </c>
      <c r="J33" s="114">
        <v>8855</v>
      </c>
      <c r="K33" s="114">
        <v>4911</v>
      </c>
      <c r="L33" s="423">
        <v>3070</v>
      </c>
      <c r="M33" s="424">
        <v>3310</v>
      </c>
    </row>
    <row r="34" spans="1:13" ht="15" customHeight="1" x14ac:dyDescent="0.2">
      <c r="A34" s="422" t="s">
        <v>395</v>
      </c>
      <c r="B34" s="115">
        <v>50750</v>
      </c>
      <c r="C34" s="114">
        <v>26901</v>
      </c>
      <c r="D34" s="114">
        <v>23849</v>
      </c>
      <c r="E34" s="114">
        <v>37871</v>
      </c>
      <c r="F34" s="114">
        <v>12878</v>
      </c>
      <c r="G34" s="114">
        <v>4992</v>
      </c>
      <c r="H34" s="114">
        <v>17125</v>
      </c>
      <c r="I34" s="115">
        <v>13745</v>
      </c>
      <c r="J34" s="114">
        <v>8874</v>
      </c>
      <c r="K34" s="114">
        <v>4871</v>
      </c>
      <c r="L34" s="423">
        <v>4077</v>
      </c>
      <c r="M34" s="424">
        <v>3972</v>
      </c>
    </row>
    <row r="35" spans="1:13" ht="11.1" customHeight="1" x14ac:dyDescent="0.2">
      <c r="A35" s="422" t="s">
        <v>387</v>
      </c>
      <c r="B35" s="115">
        <v>50977</v>
      </c>
      <c r="C35" s="114">
        <v>27081</v>
      </c>
      <c r="D35" s="114">
        <v>23896</v>
      </c>
      <c r="E35" s="114">
        <v>37851</v>
      </c>
      <c r="F35" s="114">
        <v>13125</v>
      </c>
      <c r="G35" s="114">
        <v>4851</v>
      </c>
      <c r="H35" s="114">
        <v>17391</v>
      </c>
      <c r="I35" s="115">
        <v>13881</v>
      </c>
      <c r="J35" s="114">
        <v>8904</v>
      </c>
      <c r="K35" s="114">
        <v>4977</v>
      </c>
      <c r="L35" s="423">
        <v>3997</v>
      </c>
      <c r="M35" s="424">
        <v>3857</v>
      </c>
    </row>
    <row r="36" spans="1:13" ht="11.1" customHeight="1" x14ac:dyDescent="0.2">
      <c r="A36" s="422" t="s">
        <v>388</v>
      </c>
      <c r="B36" s="115">
        <v>51536</v>
      </c>
      <c r="C36" s="114">
        <v>27314</v>
      </c>
      <c r="D36" s="114">
        <v>24222</v>
      </c>
      <c r="E36" s="114">
        <v>38257</v>
      </c>
      <c r="F36" s="114">
        <v>13278</v>
      </c>
      <c r="G36" s="114">
        <v>5333</v>
      </c>
      <c r="H36" s="114">
        <v>17498</v>
      </c>
      <c r="I36" s="115">
        <v>13686</v>
      </c>
      <c r="J36" s="114">
        <v>8677</v>
      </c>
      <c r="K36" s="114">
        <v>5009</v>
      </c>
      <c r="L36" s="423">
        <v>4749</v>
      </c>
      <c r="M36" s="424">
        <v>4221</v>
      </c>
    </row>
    <row r="37" spans="1:13" s="110" customFormat="1" ht="11.1" customHeight="1" x14ac:dyDescent="0.2">
      <c r="A37" s="422" t="s">
        <v>389</v>
      </c>
      <c r="B37" s="115">
        <v>51379</v>
      </c>
      <c r="C37" s="114">
        <v>27155</v>
      </c>
      <c r="D37" s="114">
        <v>24224</v>
      </c>
      <c r="E37" s="114">
        <v>38028</v>
      </c>
      <c r="F37" s="114">
        <v>13351</v>
      </c>
      <c r="G37" s="114">
        <v>5210</v>
      </c>
      <c r="H37" s="114">
        <v>17625</v>
      </c>
      <c r="I37" s="115">
        <v>13643</v>
      </c>
      <c r="J37" s="114">
        <v>8616</v>
      </c>
      <c r="K37" s="114">
        <v>5027</v>
      </c>
      <c r="L37" s="423">
        <v>3177</v>
      </c>
      <c r="M37" s="424">
        <v>3384</v>
      </c>
    </row>
    <row r="38" spans="1:13" ht="15" customHeight="1" x14ac:dyDescent="0.2">
      <c r="A38" s="425" t="s">
        <v>396</v>
      </c>
      <c r="B38" s="115">
        <v>51723</v>
      </c>
      <c r="C38" s="114">
        <v>27445</v>
      </c>
      <c r="D38" s="114">
        <v>24278</v>
      </c>
      <c r="E38" s="114">
        <v>38240</v>
      </c>
      <c r="F38" s="114">
        <v>13483</v>
      </c>
      <c r="G38" s="114">
        <v>5142</v>
      </c>
      <c r="H38" s="114">
        <v>17807</v>
      </c>
      <c r="I38" s="115">
        <v>13630</v>
      </c>
      <c r="J38" s="114">
        <v>8604</v>
      </c>
      <c r="K38" s="114">
        <v>5026</v>
      </c>
      <c r="L38" s="423">
        <v>4124</v>
      </c>
      <c r="M38" s="424">
        <v>3854</v>
      </c>
    </row>
    <row r="39" spans="1:13" ht="11.1" customHeight="1" x14ac:dyDescent="0.2">
      <c r="A39" s="422" t="s">
        <v>387</v>
      </c>
      <c r="B39" s="115">
        <v>52106</v>
      </c>
      <c r="C39" s="114">
        <v>27793</v>
      </c>
      <c r="D39" s="114">
        <v>24313</v>
      </c>
      <c r="E39" s="114">
        <v>38414</v>
      </c>
      <c r="F39" s="114">
        <v>13692</v>
      </c>
      <c r="G39" s="114">
        <v>4991</v>
      </c>
      <c r="H39" s="114">
        <v>18047</v>
      </c>
      <c r="I39" s="115">
        <v>13844</v>
      </c>
      <c r="J39" s="114">
        <v>8719</v>
      </c>
      <c r="K39" s="114">
        <v>5125</v>
      </c>
      <c r="L39" s="423">
        <v>3689</v>
      </c>
      <c r="M39" s="424">
        <v>3323</v>
      </c>
    </row>
    <row r="40" spans="1:13" ht="11.1" customHeight="1" x14ac:dyDescent="0.2">
      <c r="A40" s="425" t="s">
        <v>388</v>
      </c>
      <c r="B40" s="115">
        <v>53223</v>
      </c>
      <c r="C40" s="114">
        <v>28458</v>
      </c>
      <c r="D40" s="114">
        <v>24765</v>
      </c>
      <c r="E40" s="114">
        <v>39349</v>
      </c>
      <c r="F40" s="114">
        <v>13874</v>
      </c>
      <c r="G40" s="114">
        <v>5614</v>
      </c>
      <c r="H40" s="114">
        <v>18289</v>
      </c>
      <c r="I40" s="115">
        <v>14014</v>
      </c>
      <c r="J40" s="114">
        <v>8690</v>
      </c>
      <c r="K40" s="114">
        <v>5324</v>
      </c>
      <c r="L40" s="423">
        <v>5722</v>
      </c>
      <c r="M40" s="424">
        <v>4766</v>
      </c>
    </row>
    <row r="41" spans="1:13" s="110" customFormat="1" ht="11.1" customHeight="1" x14ac:dyDescent="0.2">
      <c r="A41" s="422" t="s">
        <v>389</v>
      </c>
      <c r="B41" s="115">
        <v>53220</v>
      </c>
      <c r="C41" s="114">
        <v>28353</v>
      </c>
      <c r="D41" s="114">
        <v>24867</v>
      </c>
      <c r="E41" s="114">
        <v>39227</v>
      </c>
      <c r="F41" s="114">
        <v>13993</v>
      </c>
      <c r="G41" s="114">
        <v>5553</v>
      </c>
      <c r="H41" s="114">
        <v>18471</v>
      </c>
      <c r="I41" s="115">
        <v>14091</v>
      </c>
      <c r="J41" s="114">
        <v>8812</v>
      </c>
      <c r="K41" s="114">
        <v>5279</v>
      </c>
      <c r="L41" s="423">
        <v>3504</v>
      </c>
      <c r="M41" s="424">
        <v>3588</v>
      </c>
    </row>
    <row r="42" spans="1:13" ht="15" customHeight="1" x14ac:dyDescent="0.2">
      <c r="A42" s="422" t="s">
        <v>397</v>
      </c>
      <c r="B42" s="115">
        <v>53317</v>
      </c>
      <c r="C42" s="114">
        <v>28530</v>
      </c>
      <c r="D42" s="114">
        <v>24787</v>
      </c>
      <c r="E42" s="114">
        <v>39211</v>
      </c>
      <c r="F42" s="114">
        <v>14106</v>
      </c>
      <c r="G42" s="114">
        <v>5397</v>
      </c>
      <c r="H42" s="114">
        <v>18549</v>
      </c>
      <c r="I42" s="115">
        <v>13901</v>
      </c>
      <c r="J42" s="114">
        <v>8714</v>
      </c>
      <c r="K42" s="114">
        <v>5187</v>
      </c>
      <c r="L42" s="423">
        <v>4763</v>
      </c>
      <c r="M42" s="424">
        <v>4612</v>
      </c>
    </row>
    <row r="43" spans="1:13" ht="11.1" customHeight="1" x14ac:dyDescent="0.2">
      <c r="A43" s="422" t="s">
        <v>387</v>
      </c>
      <c r="B43" s="115">
        <v>53213</v>
      </c>
      <c r="C43" s="114">
        <v>28498</v>
      </c>
      <c r="D43" s="114">
        <v>24715</v>
      </c>
      <c r="E43" s="114">
        <v>39028</v>
      </c>
      <c r="F43" s="114">
        <v>14185</v>
      </c>
      <c r="G43" s="114">
        <v>5179</v>
      </c>
      <c r="H43" s="114">
        <v>18725</v>
      </c>
      <c r="I43" s="115">
        <v>14026</v>
      </c>
      <c r="J43" s="114">
        <v>8773</v>
      </c>
      <c r="K43" s="114">
        <v>5253</v>
      </c>
      <c r="L43" s="423">
        <v>3867</v>
      </c>
      <c r="M43" s="424">
        <v>4049</v>
      </c>
    </row>
    <row r="44" spans="1:13" ht="11.1" customHeight="1" x14ac:dyDescent="0.2">
      <c r="A44" s="422" t="s">
        <v>388</v>
      </c>
      <c r="B44" s="115">
        <v>53901</v>
      </c>
      <c r="C44" s="114">
        <v>28908</v>
      </c>
      <c r="D44" s="114">
        <v>24993</v>
      </c>
      <c r="E44" s="114">
        <v>39695</v>
      </c>
      <c r="F44" s="114">
        <v>14206</v>
      </c>
      <c r="G44" s="114">
        <v>5648</v>
      </c>
      <c r="H44" s="114">
        <v>18834</v>
      </c>
      <c r="I44" s="115">
        <v>13939</v>
      </c>
      <c r="J44" s="114">
        <v>8517</v>
      </c>
      <c r="K44" s="114">
        <v>5422</v>
      </c>
      <c r="L44" s="423">
        <v>5167</v>
      </c>
      <c r="M44" s="424">
        <v>4541</v>
      </c>
    </row>
    <row r="45" spans="1:13" s="110" customFormat="1" ht="11.1" customHeight="1" x14ac:dyDescent="0.2">
      <c r="A45" s="422" t="s">
        <v>389</v>
      </c>
      <c r="B45" s="115">
        <v>53794</v>
      </c>
      <c r="C45" s="114">
        <v>28760</v>
      </c>
      <c r="D45" s="114">
        <v>25034</v>
      </c>
      <c r="E45" s="114">
        <v>39554</v>
      </c>
      <c r="F45" s="114">
        <v>14240</v>
      </c>
      <c r="G45" s="114">
        <v>5594</v>
      </c>
      <c r="H45" s="114">
        <v>18935</v>
      </c>
      <c r="I45" s="115">
        <v>13919</v>
      </c>
      <c r="J45" s="114">
        <v>8552</v>
      </c>
      <c r="K45" s="114">
        <v>5367</v>
      </c>
      <c r="L45" s="423">
        <v>4033</v>
      </c>
      <c r="M45" s="424">
        <v>4020</v>
      </c>
    </row>
    <row r="46" spans="1:13" ht="15" customHeight="1" x14ac:dyDescent="0.2">
      <c r="A46" s="422" t="s">
        <v>398</v>
      </c>
      <c r="B46" s="115">
        <v>53908</v>
      </c>
      <c r="C46" s="114">
        <v>28848</v>
      </c>
      <c r="D46" s="114">
        <v>25060</v>
      </c>
      <c r="E46" s="114">
        <v>39538</v>
      </c>
      <c r="F46" s="114">
        <v>14370</v>
      </c>
      <c r="G46" s="114">
        <v>5440</v>
      </c>
      <c r="H46" s="114">
        <v>19092</v>
      </c>
      <c r="I46" s="115">
        <v>13826</v>
      </c>
      <c r="J46" s="114">
        <v>8438</v>
      </c>
      <c r="K46" s="114">
        <v>5388</v>
      </c>
      <c r="L46" s="423">
        <v>4172</v>
      </c>
      <c r="M46" s="424">
        <v>4185</v>
      </c>
    </row>
    <row r="47" spans="1:13" ht="11.1" customHeight="1" x14ac:dyDescent="0.2">
      <c r="A47" s="422" t="s">
        <v>387</v>
      </c>
      <c r="B47" s="115">
        <v>53934</v>
      </c>
      <c r="C47" s="114">
        <v>28903</v>
      </c>
      <c r="D47" s="114">
        <v>25031</v>
      </c>
      <c r="E47" s="114">
        <v>39438</v>
      </c>
      <c r="F47" s="114">
        <v>14496</v>
      </c>
      <c r="G47" s="114">
        <v>5269</v>
      </c>
      <c r="H47" s="114">
        <v>19231</v>
      </c>
      <c r="I47" s="115">
        <v>13877</v>
      </c>
      <c r="J47" s="114">
        <v>8468</v>
      </c>
      <c r="K47" s="114">
        <v>5409</v>
      </c>
      <c r="L47" s="423">
        <v>3784</v>
      </c>
      <c r="M47" s="424">
        <v>4106</v>
      </c>
    </row>
    <row r="48" spans="1:13" ht="11.1" customHeight="1" x14ac:dyDescent="0.2">
      <c r="A48" s="422" t="s">
        <v>388</v>
      </c>
      <c r="B48" s="115">
        <v>54748</v>
      </c>
      <c r="C48" s="114">
        <v>29251</v>
      </c>
      <c r="D48" s="114">
        <v>25497</v>
      </c>
      <c r="E48" s="114">
        <v>40125</v>
      </c>
      <c r="F48" s="114">
        <v>14623</v>
      </c>
      <c r="G48" s="114">
        <v>5773</v>
      </c>
      <c r="H48" s="114">
        <v>19385</v>
      </c>
      <c r="I48" s="115">
        <v>13847</v>
      </c>
      <c r="J48" s="114">
        <v>8293</v>
      </c>
      <c r="K48" s="114">
        <v>5554</v>
      </c>
      <c r="L48" s="423">
        <v>5473</v>
      </c>
      <c r="M48" s="424">
        <v>4781</v>
      </c>
    </row>
    <row r="49" spans="1:17" s="110" customFormat="1" ht="11.1" customHeight="1" x14ac:dyDescent="0.2">
      <c r="A49" s="422" t="s">
        <v>389</v>
      </c>
      <c r="B49" s="115">
        <v>54247</v>
      </c>
      <c r="C49" s="114">
        <v>28825</v>
      </c>
      <c r="D49" s="114">
        <v>25422</v>
      </c>
      <c r="E49" s="114">
        <v>39532</v>
      </c>
      <c r="F49" s="114">
        <v>14715</v>
      </c>
      <c r="G49" s="114">
        <v>5628</v>
      </c>
      <c r="H49" s="114">
        <v>19285</v>
      </c>
      <c r="I49" s="115">
        <v>13919</v>
      </c>
      <c r="J49" s="114">
        <v>8375</v>
      </c>
      <c r="K49" s="114">
        <v>5544</v>
      </c>
      <c r="L49" s="423">
        <v>3588</v>
      </c>
      <c r="M49" s="424">
        <v>4081</v>
      </c>
    </row>
    <row r="50" spans="1:17" ht="15" customHeight="1" x14ac:dyDescent="0.2">
      <c r="A50" s="422" t="s">
        <v>399</v>
      </c>
      <c r="B50" s="143">
        <v>53728</v>
      </c>
      <c r="C50" s="144">
        <v>28461</v>
      </c>
      <c r="D50" s="144">
        <v>25267</v>
      </c>
      <c r="E50" s="144">
        <v>38923</v>
      </c>
      <c r="F50" s="144">
        <v>14805</v>
      </c>
      <c r="G50" s="144">
        <v>5399</v>
      </c>
      <c r="H50" s="144">
        <v>19198</v>
      </c>
      <c r="I50" s="143">
        <v>13464</v>
      </c>
      <c r="J50" s="144">
        <v>8018</v>
      </c>
      <c r="K50" s="144">
        <v>5446</v>
      </c>
      <c r="L50" s="426">
        <v>4445</v>
      </c>
      <c r="M50" s="427">
        <v>4752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-0.33390220375454477</v>
      </c>
      <c r="C6" s="480">
        <f>'Tabelle 3.3'!J11</f>
        <v>-2.6182554607261679</v>
      </c>
      <c r="D6" s="481">
        <f t="shared" ref="D6:E9" si="0">IF(OR(AND(B6&gt;=-50,B6&lt;=50),ISNUMBER(B6)=FALSE),B6,"")</f>
        <v>-0.33390220375454477</v>
      </c>
      <c r="E6" s="481">
        <f t="shared" si="0"/>
        <v>-2.6182554607261679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-0.33390220375454477</v>
      </c>
      <c r="C14" s="480">
        <f>'Tabelle 3.3'!J11</f>
        <v>-2.6182554607261679</v>
      </c>
      <c r="D14" s="481">
        <f>IF(OR(AND(B14&gt;=-50,B14&lt;=50),ISNUMBER(B14)=FALSE),B14,"")</f>
        <v>-0.33390220375454477</v>
      </c>
      <c r="E14" s="481">
        <f>IF(OR(AND(C14&gt;=-50,C14&lt;=50),ISNUMBER(C14)=FALSE),C14,"")</f>
        <v>-2.6182554607261679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6.25</v>
      </c>
      <c r="C15" s="480">
        <f>'Tabelle 3.3'!J12</f>
        <v>0</v>
      </c>
      <c r="D15" s="481">
        <f t="shared" ref="D15:E45" si="3">IF(OR(AND(B15&gt;=-50,B15&lt;=50),ISNUMBER(B15)=FALSE),B15,"")</f>
        <v>6.25</v>
      </c>
      <c r="E15" s="481">
        <f t="shared" si="3"/>
        <v>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2.0300088261253308</v>
      </c>
      <c r="C16" s="480">
        <f>'Tabelle 3.3'!J13</f>
        <v>10.526315789473685</v>
      </c>
      <c r="D16" s="481">
        <f t="shared" si="3"/>
        <v>2.0300088261253308</v>
      </c>
      <c r="E16" s="481">
        <f t="shared" si="3"/>
        <v>10.526315789473685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-2.8026199773271192</v>
      </c>
      <c r="C17" s="480">
        <f>'Tabelle 3.3'!J14</f>
        <v>-11.409068746952705</v>
      </c>
      <c r="D17" s="481">
        <f t="shared" si="3"/>
        <v>-2.8026199773271192</v>
      </c>
      <c r="E17" s="481">
        <f t="shared" si="3"/>
        <v>-11.409068746952705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5.3097345132743365</v>
      </c>
      <c r="C18" s="480">
        <f>'Tabelle 3.3'!J15</f>
        <v>-17.15481171548117</v>
      </c>
      <c r="D18" s="481">
        <f t="shared" si="3"/>
        <v>5.3097345132743365</v>
      </c>
      <c r="E18" s="481">
        <f t="shared" si="3"/>
        <v>-17.15481171548117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-3.4268152132155207</v>
      </c>
      <c r="C19" s="480">
        <f>'Tabelle 3.3'!J16</f>
        <v>-11.00420926037282</v>
      </c>
      <c r="D19" s="481">
        <f t="shared" si="3"/>
        <v>-3.4268152132155207</v>
      </c>
      <c r="E19" s="481">
        <f t="shared" si="3"/>
        <v>-11.00420926037282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-5.5236728837876612</v>
      </c>
      <c r="C20" s="480">
        <f>'Tabelle 3.3'!J17</f>
        <v>-6.7114093959731544</v>
      </c>
      <c r="D20" s="481">
        <f t="shared" si="3"/>
        <v>-5.5236728837876612</v>
      </c>
      <c r="E20" s="481">
        <f t="shared" si="3"/>
        <v>-6.7114093959731544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-0.97323600973236013</v>
      </c>
      <c r="C21" s="480">
        <f>'Tabelle 3.3'!J18</f>
        <v>0.20408163265306123</v>
      </c>
      <c r="D21" s="481">
        <f t="shared" si="3"/>
        <v>-0.97323600973236013</v>
      </c>
      <c r="E21" s="481">
        <f t="shared" si="3"/>
        <v>0.20408163265306123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-0.27335393391965773</v>
      </c>
      <c r="C22" s="480">
        <f>'Tabelle 3.3'!J19</f>
        <v>-3.1308940022632967</v>
      </c>
      <c r="D22" s="481">
        <f t="shared" si="3"/>
        <v>-0.27335393391965773</v>
      </c>
      <c r="E22" s="481">
        <f t="shared" si="3"/>
        <v>-3.1308940022632967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3.2755298651252409</v>
      </c>
      <c r="C23" s="480">
        <f>'Tabelle 3.3'!J20</f>
        <v>-2.9612756264236904</v>
      </c>
      <c r="D23" s="481">
        <f t="shared" si="3"/>
        <v>3.2755298651252409</v>
      </c>
      <c r="E23" s="481">
        <f t="shared" si="3"/>
        <v>-2.9612756264236904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-0.18214936247723132</v>
      </c>
      <c r="C24" s="480">
        <f>'Tabelle 3.3'!J21</f>
        <v>-8.3730428863172222</v>
      </c>
      <c r="D24" s="481">
        <f t="shared" si="3"/>
        <v>-0.18214936247723132</v>
      </c>
      <c r="E24" s="481">
        <f t="shared" si="3"/>
        <v>-8.3730428863172222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13.210130047912388</v>
      </c>
      <c r="C25" s="480">
        <f>'Tabelle 3.3'!J22</f>
        <v>22.950819672131146</v>
      </c>
      <c r="D25" s="481">
        <f t="shared" si="3"/>
        <v>13.210130047912388</v>
      </c>
      <c r="E25" s="481">
        <f t="shared" si="3"/>
        <v>22.950819672131146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0.68965517241379315</v>
      </c>
      <c r="C26" s="480">
        <f>'Tabelle 3.3'!J23</f>
        <v>-8.59375</v>
      </c>
      <c r="D26" s="481">
        <f t="shared" si="3"/>
        <v>0.68965517241379315</v>
      </c>
      <c r="E26" s="481">
        <f t="shared" si="3"/>
        <v>-8.59375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2.2070415133998948</v>
      </c>
      <c r="C27" s="480">
        <f>'Tabelle 3.3'!J24</f>
        <v>-2.3809523809523809</v>
      </c>
      <c r="D27" s="481">
        <f t="shared" si="3"/>
        <v>2.2070415133998948</v>
      </c>
      <c r="E27" s="481">
        <f t="shared" si="3"/>
        <v>-2.3809523809523809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3.5322777101096223</v>
      </c>
      <c r="C28" s="480">
        <f>'Tabelle 3.3'!J25</f>
        <v>-2.6570048309178742</v>
      </c>
      <c r="D28" s="481">
        <f t="shared" si="3"/>
        <v>3.5322777101096223</v>
      </c>
      <c r="E28" s="481">
        <f t="shared" si="3"/>
        <v>-2.6570048309178742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-16.630196936542671</v>
      </c>
      <c r="C29" s="480">
        <f>'Tabelle 3.3'!J26</f>
        <v>20.055710306406684</v>
      </c>
      <c r="D29" s="481">
        <f t="shared" si="3"/>
        <v>-16.630196936542671</v>
      </c>
      <c r="E29" s="481">
        <f t="shared" si="3"/>
        <v>20.055710306406684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0.65713181291070744</v>
      </c>
      <c r="C30" s="480">
        <f>'Tabelle 3.3'!J27</f>
        <v>13.6</v>
      </c>
      <c r="D30" s="481">
        <f t="shared" si="3"/>
        <v>0.65713181291070744</v>
      </c>
      <c r="E30" s="481">
        <f t="shared" si="3"/>
        <v>13.6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1.1862396204033214</v>
      </c>
      <c r="C31" s="480">
        <f>'Tabelle 3.3'!J28</f>
        <v>-3.0211480362537766</v>
      </c>
      <c r="D31" s="481">
        <f t="shared" si="3"/>
        <v>1.1862396204033214</v>
      </c>
      <c r="E31" s="481">
        <f t="shared" si="3"/>
        <v>-3.0211480362537766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1.2085944494180842</v>
      </c>
      <c r="C32" s="480">
        <f>'Tabelle 3.3'!J29</f>
        <v>-6.4432989690721651</v>
      </c>
      <c r="D32" s="481">
        <f t="shared" si="3"/>
        <v>1.2085944494180842</v>
      </c>
      <c r="E32" s="481">
        <f t="shared" si="3"/>
        <v>-6.4432989690721651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5.0915331807780317</v>
      </c>
      <c r="C33" s="480">
        <f>'Tabelle 3.3'!J30</f>
        <v>5.2631578947368425</v>
      </c>
      <c r="D33" s="481">
        <f t="shared" si="3"/>
        <v>5.0915331807780317</v>
      </c>
      <c r="E33" s="481">
        <f t="shared" si="3"/>
        <v>5.2631578947368425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-2.695924764890282</v>
      </c>
      <c r="C34" s="480">
        <f>'Tabelle 3.3'!J31</f>
        <v>1.8804566823371389</v>
      </c>
      <c r="D34" s="481">
        <f t="shared" si="3"/>
        <v>-2.695924764890282</v>
      </c>
      <c r="E34" s="481">
        <f t="shared" si="3"/>
        <v>1.8804566823371389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6.25</v>
      </c>
      <c r="C37" s="480">
        <f>'Tabelle 3.3'!J34</f>
        <v>0</v>
      </c>
      <c r="D37" s="481">
        <f t="shared" si="3"/>
        <v>6.25</v>
      </c>
      <c r="E37" s="481">
        <f t="shared" si="3"/>
        <v>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-2.3182628763243471</v>
      </c>
      <c r="C38" s="480">
        <f>'Tabelle 3.3'!J35</f>
        <v>-8.8794106242729747</v>
      </c>
      <c r="D38" s="481">
        <f t="shared" si="3"/>
        <v>-2.3182628763243471</v>
      </c>
      <c r="E38" s="481">
        <f t="shared" si="3"/>
        <v>-8.8794106242729747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0.7469118069520253</v>
      </c>
      <c r="C39" s="480">
        <f>'Tabelle 3.3'!J36</f>
        <v>-1.1850663815379132</v>
      </c>
      <c r="D39" s="481">
        <f t="shared" si="3"/>
        <v>0.7469118069520253</v>
      </c>
      <c r="E39" s="481">
        <f t="shared" si="3"/>
        <v>-1.1850663815379132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0.7469118069520253</v>
      </c>
      <c r="C45" s="480">
        <f>'Tabelle 3.3'!J36</f>
        <v>-1.1850663815379132</v>
      </c>
      <c r="D45" s="481">
        <f t="shared" si="3"/>
        <v>0.7469118069520253</v>
      </c>
      <c r="E45" s="481">
        <f t="shared" si="3"/>
        <v>-1.1850663815379132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48990</v>
      </c>
      <c r="C51" s="487">
        <v>9498</v>
      </c>
      <c r="D51" s="487">
        <v>4731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49045</v>
      </c>
      <c r="C52" s="487">
        <v>9694</v>
      </c>
      <c r="D52" s="487">
        <v>4784</v>
      </c>
      <c r="E52" s="488">
        <f t="shared" ref="E52:G70" si="11">IF($A$51=37802,IF(COUNTBLANK(B$51:B$70)&gt;0,#N/A,B52/B$51*100),IF(COUNTBLANK(B$51:B$75)&gt;0,#N/A,B52/B$51*100))</f>
        <v>100.11226780975709</v>
      </c>
      <c r="F52" s="488">
        <f t="shared" si="11"/>
        <v>102.06359233522846</v>
      </c>
      <c r="G52" s="488">
        <f t="shared" si="11"/>
        <v>101.12027055590784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49728</v>
      </c>
      <c r="C53" s="487">
        <v>9457</v>
      </c>
      <c r="D53" s="487">
        <v>4867</v>
      </c>
      <c r="E53" s="488">
        <f t="shared" si="11"/>
        <v>101.50642988364973</v>
      </c>
      <c r="F53" s="488">
        <f t="shared" si="11"/>
        <v>99.568330174773635</v>
      </c>
      <c r="G53" s="488">
        <f t="shared" si="11"/>
        <v>102.87465652082012</v>
      </c>
      <c r="H53" s="489">
        <f>IF(ISERROR(L53)=TRUE,IF(MONTH(A53)=MONTH(MAX(A$51:A$75)),A53,""),"")</f>
        <v>41883</v>
      </c>
      <c r="I53" s="488">
        <f t="shared" si="12"/>
        <v>101.50642988364973</v>
      </c>
      <c r="J53" s="488">
        <f t="shared" si="10"/>
        <v>99.568330174773635</v>
      </c>
      <c r="K53" s="488">
        <f t="shared" si="10"/>
        <v>102.87465652082012</v>
      </c>
      <c r="L53" s="488" t="e">
        <f t="shared" si="13"/>
        <v>#N/A</v>
      </c>
    </row>
    <row r="54" spans="1:14" ht="15" customHeight="1" x14ac:dyDescent="0.2">
      <c r="A54" s="490" t="s">
        <v>462</v>
      </c>
      <c r="B54" s="487">
        <v>49513</v>
      </c>
      <c r="C54" s="487">
        <v>9393</v>
      </c>
      <c r="D54" s="487">
        <v>4887</v>
      </c>
      <c r="E54" s="488">
        <f t="shared" si="11"/>
        <v>101.06756480914471</v>
      </c>
      <c r="F54" s="488">
        <f t="shared" si="11"/>
        <v>98.894504106127599</v>
      </c>
      <c r="G54" s="488">
        <f t="shared" si="11"/>
        <v>103.29740012682309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49985</v>
      </c>
      <c r="C55" s="487">
        <v>9070</v>
      </c>
      <c r="D55" s="487">
        <v>4778</v>
      </c>
      <c r="E55" s="488">
        <f t="shared" si="11"/>
        <v>102.03102674015105</v>
      </c>
      <c r="F55" s="488">
        <f t="shared" si="11"/>
        <v>95.493788165929672</v>
      </c>
      <c r="G55" s="488">
        <f t="shared" si="11"/>
        <v>100.99344747410694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50041</v>
      </c>
      <c r="C56" s="487">
        <v>9046</v>
      </c>
      <c r="D56" s="487">
        <v>4852</v>
      </c>
      <c r="E56" s="488">
        <f t="shared" si="11"/>
        <v>102.14533578281282</v>
      </c>
      <c r="F56" s="488">
        <f t="shared" si="11"/>
        <v>95.241103390187405</v>
      </c>
      <c r="G56" s="488">
        <f t="shared" si="11"/>
        <v>102.55759881631789</v>
      </c>
      <c r="H56" s="489" t="str">
        <f t="shared" si="14"/>
        <v/>
      </c>
      <c r="I56" s="488" t="str">
        <f t="shared" si="12"/>
        <v/>
      </c>
      <c r="J56" s="488" t="str">
        <f t="shared" si="10"/>
        <v/>
      </c>
      <c r="K56" s="488" t="str">
        <f t="shared" si="10"/>
        <v/>
      </c>
      <c r="L56" s="488" t="e">
        <f t="shared" si="13"/>
        <v>#N/A</v>
      </c>
    </row>
    <row r="57" spans="1:14" ht="15" customHeight="1" x14ac:dyDescent="0.2">
      <c r="A57" s="490">
        <v>42248</v>
      </c>
      <c r="B57" s="487">
        <v>50886</v>
      </c>
      <c r="C57" s="487">
        <v>8846</v>
      </c>
      <c r="D57" s="487">
        <v>4968</v>
      </c>
      <c r="E57" s="488">
        <f t="shared" si="11"/>
        <v>103.87017758726272</v>
      </c>
      <c r="F57" s="488">
        <f t="shared" si="11"/>
        <v>93.135396925668559</v>
      </c>
      <c r="G57" s="488">
        <f t="shared" si="11"/>
        <v>105.00951173113506</v>
      </c>
      <c r="H57" s="489">
        <f t="shared" si="14"/>
        <v>42248</v>
      </c>
      <c r="I57" s="488">
        <f t="shared" si="12"/>
        <v>103.87017758726272</v>
      </c>
      <c r="J57" s="488">
        <f t="shared" si="10"/>
        <v>93.135396925668559</v>
      </c>
      <c r="K57" s="488">
        <f t="shared" si="10"/>
        <v>105.00951173113506</v>
      </c>
      <c r="L57" s="488" t="e">
        <f t="shared" si="13"/>
        <v>#N/A</v>
      </c>
    </row>
    <row r="58" spans="1:14" ht="15" customHeight="1" x14ac:dyDescent="0.2">
      <c r="A58" s="490" t="s">
        <v>465</v>
      </c>
      <c r="B58" s="487">
        <v>50677</v>
      </c>
      <c r="C58" s="487">
        <v>8855</v>
      </c>
      <c r="D58" s="487">
        <v>4911</v>
      </c>
      <c r="E58" s="488">
        <f t="shared" si="11"/>
        <v>103.44355991018574</v>
      </c>
      <c r="F58" s="488">
        <f t="shared" si="11"/>
        <v>93.230153716571905</v>
      </c>
      <c r="G58" s="488">
        <f t="shared" si="11"/>
        <v>103.80469245402664</v>
      </c>
      <c r="H58" s="489" t="str">
        <f t="shared" si="14"/>
        <v/>
      </c>
      <c r="I58" s="488" t="str">
        <f t="shared" si="12"/>
        <v/>
      </c>
      <c r="J58" s="488" t="str">
        <f t="shared" si="10"/>
        <v/>
      </c>
      <c r="K58" s="488" t="str">
        <f t="shared" si="10"/>
        <v/>
      </c>
      <c r="L58" s="488" t="e">
        <f t="shared" si="13"/>
        <v>#N/A</v>
      </c>
    </row>
    <row r="59" spans="1:14" ht="15" customHeight="1" x14ac:dyDescent="0.2">
      <c r="A59" s="490" t="s">
        <v>466</v>
      </c>
      <c r="B59" s="487">
        <v>50750</v>
      </c>
      <c r="C59" s="487">
        <v>8874</v>
      </c>
      <c r="D59" s="487">
        <v>4871</v>
      </c>
      <c r="E59" s="488">
        <f t="shared" si="11"/>
        <v>103.59256991222698</v>
      </c>
      <c r="F59" s="488">
        <f t="shared" si="11"/>
        <v>93.430195830701194</v>
      </c>
      <c r="G59" s="488">
        <f t="shared" si="11"/>
        <v>102.95920524202072</v>
      </c>
      <c r="H59" s="489" t="str">
        <f t="shared" si="14"/>
        <v/>
      </c>
      <c r="I59" s="488" t="str">
        <f t="shared" si="12"/>
        <v/>
      </c>
      <c r="J59" s="488" t="str">
        <f t="shared" si="10"/>
        <v/>
      </c>
      <c r="K59" s="488" t="str">
        <f t="shared" si="10"/>
        <v/>
      </c>
      <c r="L59" s="488" t="e">
        <f t="shared" si="13"/>
        <v>#N/A</v>
      </c>
    </row>
    <row r="60" spans="1:14" ht="15" customHeight="1" x14ac:dyDescent="0.2">
      <c r="A60" s="490" t="s">
        <v>467</v>
      </c>
      <c r="B60" s="487">
        <v>50977</v>
      </c>
      <c r="C60" s="487">
        <v>8904</v>
      </c>
      <c r="D60" s="487">
        <v>4977</v>
      </c>
      <c r="E60" s="488">
        <f t="shared" si="11"/>
        <v>104.05592978158809</v>
      </c>
      <c r="F60" s="488">
        <f t="shared" si="11"/>
        <v>93.746051800379021</v>
      </c>
      <c r="G60" s="488">
        <f t="shared" si="11"/>
        <v>105.1997463538364</v>
      </c>
      <c r="H60" s="489" t="str">
        <f t="shared" si="14"/>
        <v/>
      </c>
      <c r="I60" s="488" t="str">
        <f t="shared" si="12"/>
        <v/>
      </c>
      <c r="J60" s="488" t="str">
        <f t="shared" si="10"/>
        <v/>
      </c>
      <c r="K60" s="488" t="str">
        <f t="shared" si="10"/>
        <v/>
      </c>
      <c r="L60" s="488" t="e">
        <f t="shared" si="13"/>
        <v>#N/A</v>
      </c>
    </row>
    <row r="61" spans="1:14" ht="15" customHeight="1" x14ac:dyDescent="0.2">
      <c r="A61" s="490">
        <v>42614</v>
      </c>
      <c r="B61" s="487">
        <v>51536</v>
      </c>
      <c r="C61" s="487">
        <v>8677</v>
      </c>
      <c r="D61" s="487">
        <v>5009</v>
      </c>
      <c r="E61" s="488">
        <f t="shared" si="11"/>
        <v>105.19697897530109</v>
      </c>
      <c r="F61" s="488">
        <f t="shared" si="11"/>
        <v>91.356074963150135</v>
      </c>
      <c r="G61" s="488">
        <f t="shared" si="11"/>
        <v>105.87613612344113</v>
      </c>
      <c r="H61" s="489">
        <f t="shared" si="14"/>
        <v>42614</v>
      </c>
      <c r="I61" s="488">
        <f t="shared" si="12"/>
        <v>105.19697897530109</v>
      </c>
      <c r="J61" s="488">
        <f t="shared" si="10"/>
        <v>91.356074963150135</v>
      </c>
      <c r="K61" s="488">
        <f t="shared" si="10"/>
        <v>105.87613612344113</v>
      </c>
      <c r="L61" s="488" t="e">
        <f t="shared" si="13"/>
        <v>#N/A</v>
      </c>
    </row>
    <row r="62" spans="1:14" ht="15" customHeight="1" x14ac:dyDescent="0.2">
      <c r="A62" s="490" t="s">
        <v>468</v>
      </c>
      <c r="B62" s="487">
        <v>51379</v>
      </c>
      <c r="C62" s="487">
        <v>8616</v>
      </c>
      <c r="D62" s="487">
        <v>5027</v>
      </c>
      <c r="E62" s="488">
        <f t="shared" si="11"/>
        <v>104.87650540926721</v>
      </c>
      <c r="F62" s="488">
        <f t="shared" si="11"/>
        <v>90.713834491471886</v>
      </c>
      <c r="G62" s="488">
        <f t="shared" si="11"/>
        <v>106.25660536884381</v>
      </c>
      <c r="H62" s="489" t="str">
        <f t="shared" si="14"/>
        <v/>
      </c>
      <c r="I62" s="488" t="str">
        <f t="shared" si="12"/>
        <v/>
      </c>
      <c r="J62" s="488" t="str">
        <f t="shared" si="10"/>
        <v/>
      </c>
      <c r="K62" s="488" t="str">
        <f t="shared" si="10"/>
        <v/>
      </c>
      <c r="L62" s="488" t="e">
        <f t="shared" si="13"/>
        <v>#N/A</v>
      </c>
    </row>
    <row r="63" spans="1:14" ht="15" customHeight="1" x14ac:dyDescent="0.2">
      <c r="A63" s="490" t="s">
        <v>469</v>
      </c>
      <c r="B63" s="487">
        <v>51723</v>
      </c>
      <c r="C63" s="487">
        <v>8604</v>
      </c>
      <c r="D63" s="487">
        <v>5026</v>
      </c>
      <c r="E63" s="488">
        <f t="shared" si="11"/>
        <v>105.57868952847519</v>
      </c>
      <c r="F63" s="488">
        <f t="shared" si="11"/>
        <v>90.587492103600752</v>
      </c>
      <c r="G63" s="488">
        <f t="shared" si="11"/>
        <v>106.23546818854366</v>
      </c>
      <c r="H63" s="489" t="str">
        <f t="shared" si="14"/>
        <v/>
      </c>
      <c r="I63" s="488" t="str">
        <f t="shared" si="12"/>
        <v/>
      </c>
      <c r="J63" s="488" t="str">
        <f t="shared" si="10"/>
        <v/>
      </c>
      <c r="K63" s="488" t="str">
        <f t="shared" si="10"/>
        <v/>
      </c>
      <c r="L63" s="488" t="e">
        <f t="shared" si="13"/>
        <v>#N/A</v>
      </c>
    </row>
    <row r="64" spans="1:14" ht="15" customHeight="1" x14ac:dyDescent="0.2">
      <c r="A64" s="490" t="s">
        <v>470</v>
      </c>
      <c r="B64" s="487">
        <v>52106</v>
      </c>
      <c r="C64" s="487">
        <v>8719</v>
      </c>
      <c r="D64" s="487">
        <v>5125</v>
      </c>
      <c r="E64" s="488">
        <f t="shared" si="11"/>
        <v>106.3604817309655</v>
      </c>
      <c r="F64" s="488">
        <f t="shared" si="11"/>
        <v>91.798273320699096</v>
      </c>
      <c r="G64" s="488">
        <f t="shared" si="11"/>
        <v>108.3280490382583</v>
      </c>
      <c r="H64" s="489" t="str">
        <f t="shared" si="14"/>
        <v/>
      </c>
      <c r="I64" s="488" t="str">
        <f t="shared" si="12"/>
        <v/>
      </c>
      <c r="J64" s="488" t="str">
        <f t="shared" si="10"/>
        <v/>
      </c>
      <c r="K64" s="488" t="str">
        <f t="shared" si="10"/>
        <v/>
      </c>
      <c r="L64" s="488" t="e">
        <f t="shared" si="13"/>
        <v>#N/A</v>
      </c>
    </row>
    <row r="65" spans="1:12" ht="15" customHeight="1" x14ac:dyDescent="0.2">
      <c r="A65" s="490">
        <v>42979</v>
      </c>
      <c r="B65" s="487">
        <v>53223</v>
      </c>
      <c r="C65" s="487">
        <v>8690</v>
      </c>
      <c r="D65" s="487">
        <v>5324</v>
      </c>
      <c r="E65" s="488">
        <f t="shared" si="11"/>
        <v>108.64053888548683</v>
      </c>
      <c r="F65" s="488">
        <f t="shared" si="11"/>
        <v>91.49294588334385</v>
      </c>
      <c r="G65" s="488">
        <f t="shared" si="11"/>
        <v>112.53434791798773</v>
      </c>
      <c r="H65" s="489">
        <f t="shared" si="14"/>
        <v>42979</v>
      </c>
      <c r="I65" s="488">
        <f t="shared" si="12"/>
        <v>108.64053888548683</v>
      </c>
      <c r="J65" s="488">
        <f t="shared" si="10"/>
        <v>91.49294588334385</v>
      </c>
      <c r="K65" s="488">
        <f t="shared" si="10"/>
        <v>112.53434791798773</v>
      </c>
      <c r="L65" s="488" t="e">
        <f t="shared" si="13"/>
        <v>#N/A</v>
      </c>
    </row>
    <row r="66" spans="1:12" ht="15" customHeight="1" x14ac:dyDescent="0.2">
      <c r="A66" s="490" t="s">
        <v>471</v>
      </c>
      <c r="B66" s="487">
        <v>53220</v>
      </c>
      <c r="C66" s="487">
        <v>8812</v>
      </c>
      <c r="D66" s="487">
        <v>5279</v>
      </c>
      <c r="E66" s="488">
        <f t="shared" si="11"/>
        <v>108.63441518677281</v>
      </c>
      <c r="F66" s="488">
        <f t="shared" si="11"/>
        <v>92.777426826700363</v>
      </c>
      <c r="G66" s="488">
        <f t="shared" si="11"/>
        <v>111.58317480448108</v>
      </c>
      <c r="H66" s="489" t="str">
        <f t="shared" si="14"/>
        <v/>
      </c>
      <c r="I66" s="488" t="str">
        <f t="shared" si="12"/>
        <v/>
      </c>
      <c r="J66" s="488" t="str">
        <f t="shared" si="10"/>
        <v/>
      </c>
      <c r="K66" s="488" t="str">
        <f t="shared" si="10"/>
        <v/>
      </c>
      <c r="L66" s="488" t="e">
        <f t="shared" si="13"/>
        <v>#N/A</v>
      </c>
    </row>
    <row r="67" spans="1:12" ht="15" customHeight="1" x14ac:dyDescent="0.2">
      <c r="A67" s="490" t="s">
        <v>472</v>
      </c>
      <c r="B67" s="487">
        <v>53317</v>
      </c>
      <c r="C67" s="487">
        <v>8714</v>
      </c>
      <c r="D67" s="487">
        <v>5187</v>
      </c>
      <c r="E67" s="488">
        <f t="shared" si="11"/>
        <v>108.83241477852623</v>
      </c>
      <c r="F67" s="488">
        <f t="shared" si="11"/>
        <v>91.745630659086117</v>
      </c>
      <c r="G67" s="488">
        <f t="shared" si="11"/>
        <v>109.63855421686748</v>
      </c>
      <c r="H67" s="489" t="str">
        <f t="shared" si="14"/>
        <v/>
      </c>
      <c r="I67" s="488" t="str">
        <f t="shared" si="12"/>
        <v/>
      </c>
      <c r="J67" s="488" t="str">
        <f t="shared" si="12"/>
        <v/>
      </c>
      <c r="K67" s="488" t="str">
        <f t="shared" si="12"/>
        <v/>
      </c>
      <c r="L67" s="488" t="e">
        <f t="shared" si="13"/>
        <v>#N/A</v>
      </c>
    </row>
    <row r="68" spans="1:12" ht="15" customHeight="1" x14ac:dyDescent="0.2">
      <c r="A68" s="490" t="s">
        <v>473</v>
      </c>
      <c r="B68" s="487">
        <v>53213</v>
      </c>
      <c r="C68" s="487">
        <v>8773</v>
      </c>
      <c r="D68" s="487">
        <v>5253</v>
      </c>
      <c r="E68" s="488">
        <f t="shared" si="11"/>
        <v>108.62012655644008</v>
      </c>
      <c r="F68" s="488">
        <f t="shared" si="11"/>
        <v>92.36681406611919</v>
      </c>
      <c r="G68" s="488">
        <f t="shared" si="11"/>
        <v>111.03360811667724</v>
      </c>
      <c r="H68" s="489" t="str">
        <f t="shared" si="14"/>
        <v/>
      </c>
      <c r="I68" s="488" t="str">
        <f t="shared" si="12"/>
        <v/>
      </c>
      <c r="J68" s="488" t="str">
        <f t="shared" si="12"/>
        <v/>
      </c>
      <c r="K68" s="488" t="str">
        <f t="shared" si="12"/>
        <v/>
      </c>
      <c r="L68" s="488" t="e">
        <f t="shared" si="13"/>
        <v>#N/A</v>
      </c>
    </row>
    <row r="69" spans="1:12" ht="15" customHeight="1" x14ac:dyDescent="0.2">
      <c r="A69" s="490">
        <v>43344</v>
      </c>
      <c r="B69" s="487">
        <v>53901</v>
      </c>
      <c r="C69" s="487">
        <v>8517</v>
      </c>
      <c r="D69" s="487">
        <v>5422</v>
      </c>
      <c r="E69" s="488">
        <f t="shared" si="11"/>
        <v>110.0244947948561</v>
      </c>
      <c r="F69" s="488">
        <f t="shared" si="11"/>
        <v>89.671509791535058</v>
      </c>
      <c r="G69" s="488">
        <f t="shared" si="11"/>
        <v>114.60579158740225</v>
      </c>
      <c r="H69" s="489">
        <f t="shared" si="14"/>
        <v>43344</v>
      </c>
      <c r="I69" s="488">
        <f t="shared" si="12"/>
        <v>110.0244947948561</v>
      </c>
      <c r="J69" s="488">
        <f t="shared" si="12"/>
        <v>89.671509791535058</v>
      </c>
      <c r="K69" s="488">
        <f t="shared" si="12"/>
        <v>114.60579158740225</v>
      </c>
      <c r="L69" s="488" t="e">
        <f t="shared" si="13"/>
        <v>#N/A</v>
      </c>
    </row>
    <row r="70" spans="1:12" ht="15" customHeight="1" x14ac:dyDescent="0.2">
      <c r="A70" s="490" t="s">
        <v>474</v>
      </c>
      <c r="B70" s="487">
        <v>53794</v>
      </c>
      <c r="C70" s="487">
        <v>8552</v>
      </c>
      <c r="D70" s="487">
        <v>5367</v>
      </c>
      <c r="E70" s="488">
        <f t="shared" si="11"/>
        <v>109.80608287405593</v>
      </c>
      <c r="F70" s="488">
        <f t="shared" si="11"/>
        <v>90.040008422825863</v>
      </c>
      <c r="G70" s="488">
        <f t="shared" si="11"/>
        <v>113.4432466708941</v>
      </c>
      <c r="H70" s="489" t="str">
        <f t="shared" si="14"/>
        <v/>
      </c>
      <c r="I70" s="488" t="str">
        <f t="shared" si="12"/>
        <v/>
      </c>
      <c r="J70" s="488" t="str">
        <f t="shared" si="12"/>
        <v/>
      </c>
      <c r="K70" s="488" t="str">
        <f t="shared" si="12"/>
        <v/>
      </c>
      <c r="L70" s="488" t="e">
        <f t="shared" si="13"/>
        <v>#N/A</v>
      </c>
    </row>
    <row r="71" spans="1:12" ht="15" customHeight="1" x14ac:dyDescent="0.2">
      <c r="A71" s="490" t="s">
        <v>475</v>
      </c>
      <c r="B71" s="487">
        <v>53908</v>
      </c>
      <c r="C71" s="487">
        <v>8438</v>
      </c>
      <c r="D71" s="487">
        <v>5388</v>
      </c>
      <c r="E71" s="491">
        <f t="shared" ref="E71:G75" si="15">IF($A$51=37802,IF(COUNTBLANK(B$51:B$70)&gt;0,#N/A,IF(ISBLANK(B71)=FALSE,B71/B$51*100,#N/A)),IF(COUNTBLANK(B$51:B$75)&gt;0,#N/A,B71/B$51*100))</f>
        <v>110.03878342518883</v>
      </c>
      <c r="F71" s="491">
        <f t="shared" si="15"/>
        <v>88.839755738050115</v>
      </c>
      <c r="G71" s="491">
        <f t="shared" si="15"/>
        <v>113.8871274571972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53934</v>
      </c>
      <c r="C72" s="487">
        <v>8468</v>
      </c>
      <c r="D72" s="487">
        <v>5409</v>
      </c>
      <c r="E72" s="491">
        <f t="shared" si="15"/>
        <v>110.09185548071034</v>
      </c>
      <c r="F72" s="491">
        <f t="shared" si="15"/>
        <v>89.155611707727942</v>
      </c>
      <c r="G72" s="491">
        <f t="shared" si="15"/>
        <v>114.33100824350031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54748</v>
      </c>
      <c r="C73" s="487">
        <v>8293</v>
      </c>
      <c r="D73" s="487">
        <v>5554</v>
      </c>
      <c r="E73" s="491">
        <f t="shared" si="15"/>
        <v>111.75341906511534</v>
      </c>
      <c r="F73" s="491">
        <f t="shared" si="15"/>
        <v>87.313118551273945</v>
      </c>
      <c r="G73" s="491">
        <f t="shared" si="15"/>
        <v>117.39589938702177</v>
      </c>
      <c r="H73" s="492">
        <f>IF(A$51=37802,IF(ISERROR(L73)=TRUE,IF(ISBLANK(A73)=FALSE,IF(MONTH(A73)=MONTH(MAX(A$51:A$75)),A73,""),""),""),IF(ISERROR(L73)=TRUE,IF(MONTH(A73)=MONTH(MAX(A$51:A$75)),A73,""),""))</f>
        <v>43709</v>
      </c>
      <c r="I73" s="488">
        <f t="shared" si="12"/>
        <v>111.75341906511534</v>
      </c>
      <c r="J73" s="488">
        <f t="shared" si="12"/>
        <v>87.313118551273945</v>
      </c>
      <c r="K73" s="488">
        <f t="shared" si="12"/>
        <v>117.39589938702177</v>
      </c>
      <c r="L73" s="488" t="e">
        <f t="shared" si="13"/>
        <v>#N/A</v>
      </c>
    </row>
    <row r="74" spans="1:12" ht="15" customHeight="1" x14ac:dyDescent="0.2">
      <c r="A74" s="490" t="s">
        <v>477</v>
      </c>
      <c r="B74" s="487">
        <v>54247</v>
      </c>
      <c r="C74" s="487">
        <v>8375</v>
      </c>
      <c r="D74" s="487">
        <v>5544</v>
      </c>
      <c r="E74" s="491">
        <f t="shared" si="15"/>
        <v>110.73076137987343</v>
      </c>
      <c r="F74" s="491">
        <f t="shared" si="15"/>
        <v>88.176458201726689</v>
      </c>
      <c r="G74" s="491">
        <f t="shared" si="15"/>
        <v>117.18452758402029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53728</v>
      </c>
      <c r="C75" s="493">
        <v>8018</v>
      </c>
      <c r="D75" s="493">
        <v>5446</v>
      </c>
      <c r="E75" s="491">
        <f t="shared" si="15"/>
        <v>109.67136150234742</v>
      </c>
      <c r="F75" s="491">
        <f t="shared" si="15"/>
        <v>84.417772162560539</v>
      </c>
      <c r="G75" s="491">
        <f t="shared" si="15"/>
        <v>115.1130839146058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111.75341906511534</v>
      </c>
      <c r="J77" s="488">
        <f>IF(J75&lt;&gt;"",J75,IF(J74&lt;&gt;"",J74,IF(J73&lt;&gt;"",J73,IF(J72&lt;&gt;"",J72,IF(J71&lt;&gt;"",J71,IF(J70&lt;&gt;"",J70,""))))))</f>
        <v>87.313118551273945</v>
      </c>
      <c r="K77" s="488">
        <f>IF(K75&lt;&gt;"",K75,IF(K74&lt;&gt;"",K74,IF(K73&lt;&gt;"",K73,IF(K72&lt;&gt;"",K72,IF(K71&lt;&gt;"",K71,IF(K70&lt;&gt;"",K70,""))))))</f>
        <v>117.39589938702177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+11,8%</v>
      </c>
      <c r="J79" s="488" t="str">
        <f>"GeB - ausschließlich: "&amp;IF(J77&gt;100,"+","")&amp;TEXT(J77-100,"0,0")&amp;"%"</f>
        <v>GeB - ausschließlich: -12,7%</v>
      </c>
      <c r="K79" s="488" t="str">
        <f>"GeB - im Nebenjob: "&amp;IF(K77&gt;100,"+","")&amp;TEXT(K77-100,"0,0")&amp;"%"</f>
        <v>GeB - im Nebenjob: +17,4%</v>
      </c>
    </row>
    <row r="81" spans="9:9" ht="15" customHeight="1" x14ac:dyDescent="0.2">
      <c r="I81" s="488" t="str">
        <f>IF(ISERROR(HLOOKUP(1,I$78:K$79,2,FALSE)),"",HLOOKUP(1,I$78:K$79,2,FALSE))</f>
        <v>GeB - im Nebenjob: +17,4%</v>
      </c>
    </row>
    <row r="82" spans="9:9" ht="15" customHeight="1" x14ac:dyDescent="0.2">
      <c r="I82" s="488" t="str">
        <f>IF(ISERROR(HLOOKUP(2,I$78:K$79,2,FALSE)),"",HLOOKUP(2,I$78:K$79,2,FALSE))</f>
        <v>SvB: +11,8%</v>
      </c>
    </row>
    <row r="83" spans="9:9" ht="15" customHeight="1" x14ac:dyDescent="0.2">
      <c r="I83" s="488" t="str">
        <f>IF(ISERROR(HLOOKUP(3,I$78:K$79,2,FALSE)),"",HLOOKUP(3,I$78:K$79,2,FALSE))</f>
        <v>GeB - ausschließlich: -12,7%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53728</v>
      </c>
      <c r="E12" s="114">
        <v>54247</v>
      </c>
      <c r="F12" s="114">
        <v>54748</v>
      </c>
      <c r="G12" s="114">
        <v>53934</v>
      </c>
      <c r="H12" s="114">
        <v>53908</v>
      </c>
      <c r="I12" s="115">
        <v>-180</v>
      </c>
      <c r="J12" s="116">
        <v>-0.33390220375454477</v>
      </c>
      <c r="N12" s="117"/>
    </row>
    <row r="13" spans="1:15" s="110" customFormat="1" ht="13.5" customHeight="1" x14ac:dyDescent="0.2">
      <c r="A13" s="118" t="s">
        <v>105</v>
      </c>
      <c r="B13" s="119" t="s">
        <v>106</v>
      </c>
      <c r="C13" s="113">
        <v>52.972379392495533</v>
      </c>
      <c r="D13" s="114">
        <v>28461</v>
      </c>
      <c r="E13" s="114">
        <v>28825</v>
      </c>
      <c r="F13" s="114">
        <v>29251</v>
      </c>
      <c r="G13" s="114">
        <v>28903</v>
      </c>
      <c r="H13" s="114">
        <v>28848</v>
      </c>
      <c r="I13" s="115">
        <v>-387</v>
      </c>
      <c r="J13" s="116">
        <v>-1.3415141430948418</v>
      </c>
    </row>
    <row r="14" spans="1:15" s="110" customFormat="1" ht="13.5" customHeight="1" x14ac:dyDescent="0.2">
      <c r="A14" s="120"/>
      <c r="B14" s="119" t="s">
        <v>107</v>
      </c>
      <c r="C14" s="113">
        <v>47.027620607504467</v>
      </c>
      <c r="D14" s="114">
        <v>25267</v>
      </c>
      <c r="E14" s="114">
        <v>25422</v>
      </c>
      <c r="F14" s="114">
        <v>25497</v>
      </c>
      <c r="G14" s="114">
        <v>25031</v>
      </c>
      <c r="H14" s="114">
        <v>25060</v>
      </c>
      <c r="I14" s="115">
        <v>207</v>
      </c>
      <c r="J14" s="116">
        <v>0.82601755786113329</v>
      </c>
    </row>
    <row r="15" spans="1:15" s="110" customFormat="1" ht="13.5" customHeight="1" x14ac:dyDescent="0.2">
      <c r="A15" s="118" t="s">
        <v>105</v>
      </c>
      <c r="B15" s="121" t="s">
        <v>108</v>
      </c>
      <c r="C15" s="113">
        <v>10.048764145324599</v>
      </c>
      <c r="D15" s="114">
        <v>5399</v>
      </c>
      <c r="E15" s="114">
        <v>5628</v>
      </c>
      <c r="F15" s="114">
        <v>5773</v>
      </c>
      <c r="G15" s="114">
        <v>5269</v>
      </c>
      <c r="H15" s="114">
        <v>5440</v>
      </c>
      <c r="I15" s="115">
        <v>-41</v>
      </c>
      <c r="J15" s="116">
        <v>-0.75367647058823528</v>
      </c>
    </row>
    <row r="16" spans="1:15" s="110" customFormat="1" ht="13.5" customHeight="1" x14ac:dyDescent="0.2">
      <c r="A16" s="118"/>
      <c r="B16" s="121" t="s">
        <v>109</v>
      </c>
      <c r="C16" s="113">
        <v>66.965083382966057</v>
      </c>
      <c r="D16" s="114">
        <v>35979</v>
      </c>
      <c r="E16" s="114">
        <v>36349</v>
      </c>
      <c r="F16" s="114">
        <v>36733</v>
      </c>
      <c r="G16" s="114">
        <v>36600</v>
      </c>
      <c r="H16" s="114">
        <v>36644</v>
      </c>
      <c r="I16" s="115">
        <v>-665</v>
      </c>
      <c r="J16" s="116">
        <v>-1.8147582141687588</v>
      </c>
    </row>
    <row r="17" spans="1:10" s="110" customFormat="1" ht="13.5" customHeight="1" x14ac:dyDescent="0.2">
      <c r="A17" s="118"/>
      <c r="B17" s="121" t="s">
        <v>110</v>
      </c>
      <c r="C17" s="113">
        <v>21.595815961882074</v>
      </c>
      <c r="D17" s="114">
        <v>11603</v>
      </c>
      <c r="E17" s="114">
        <v>11518</v>
      </c>
      <c r="F17" s="114">
        <v>11505</v>
      </c>
      <c r="G17" s="114">
        <v>11342</v>
      </c>
      <c r="H17" s="114">
        <v>11128</v>
      </c>
      <c r="I17" s="115">
        <v>475</v>
      </c>
      <c r="J17" s="116">
        <v>4.2685118619698059</v>
      </c>
    </row>
    <row r="18" spans="1:10" s="110" customFormat="1" ht="13.5" customHeight="1" x14ac:dyDescent="0.2">
      <c r="A18" s="120"/>
      <c r="B18" s="121" t="s">
        <v>111</v>
      </c>
      <c r="C18" s="113">
        <v>1.3903365098272782</v>
      </c>
      <c r="D18" s="114">
        <v>747</v>
      </c>
      <c r="E18" s="114">
        <v>752</v>
      </c>
      <c r="F18" s="114">
        <v>737</v>
      </c>
      <c r="G18" s="114">
        <v>723</v>
      </c>
      <c r="H18" s="114">
        <v>696</v>
      </c>
      <c r="I18" s="115">
        <v>51</v>
      </c>
      <c r="J18" s="116">
        <v>7.3275862068965516</v>
      </c>
    </row>
    <row r="19" spans="1:10" s="110" customFormat="1" ht="13.5" customHeight="1" x14ac:dyDescent="0.2">
      <c r="A19" s="120"/>
      <c r="B19" s="121" t="s">
        <v>112</v>
      </c>
      <c r="C19" s="113">
        <v>0.43180464562239429</v>
      </c>
      <c r="D19" s="114">
        <v>232</v>
      </c>
      <c r="E19" s="114">
        <v>221</v>
      </c>
      <c r="F19" s="114">
        <v>220</v>
      </c>
      <c r="G19" s="114">
        <v>202</v>
      </c>
      <c r="H19" s="114">
        <v>173</v>
      </c>
      <c r="I19" s="115">
        <v>59</v>
      </c>
      <c r="J19" s="116">
        <v>34.104046242774565</v>
      </c>
    </row>
    <row r="20" spans="1:10" s="110" customFormat="1" ht="13.5" customHeight="1" x14ac:dyDescent="0.2">
      <c r="A20" s="118" t="s">
        <v>113</v>
      </c>
      <c r="B20" s="122" t="s">
        <v>114</v>
      </c>
      <c r="C20" s="113">
        <v>72.444535437760578</v>
      </c>
      <c r="D20" s="114">
        <v>38923</v>
      </c>
      <c r="E20" s="114">
        <v>39532</v>
      </c>
      <c r="F20" s="114">
        <v>40125</v>
      </c>
      <c r="G20" s="114">
        <v>39438</v>
      </c>
      <c r="H20" s="114">
        <v>39538</v>
      </c>
      <c r="I20" s="115">
        <v>-615</v>
      </c>
      <c r="J20" s="116">
        <v>-1.5554656280034398</v>
      </c>
    </row>
    <row r="21" spans="1:10" s="110" customFormat="1" ht="13.5" customHeight="1" x14ac:dyDescent="0.2">
      <c r="A21" s="120"/>
      <c r="B21" s="122" t="s">
        <v>115</v>
      </c>
      <c r="C21" s="113">
        <v>27.555464562239429</v>
      </c>
      <c r="D21" s="114">
        <v>14805</v>
      </c>
      <c r="E21" s="114">
        <v>14715</v>
      </c>
      <c r="F21" s="114">
        <v>14623</v>
      </c>
      <c r="G21" s="114">
        <v>14496</v>
      </c>
      <c r="H21" s="114">
        <v>14370</v>
      </c>
      <c r="I21" s="115">
        <v>435</v>
      </c>
      <c r="J21" s="116">
        <v>3.0271398747390394</v>
      </c>
    </row>
    <row r="22" spans="1:10" s="110" customFormat="1" ht="13.5" customHeight="1" x14ac:dyDescent="0.2">
      <c r="A22" s="118" t="s">
        <v>113</v>
      </c>
      <c r="B22" s="122" t="s">
        <v>116</v>
      </c>
      <c r="C22" s="113">
        <v>83.258263847528298</v>
      </c>
      <c r="D22" s="114">
        <v>44733</v>
      </c>
      <c r="E22" s="114">
        <v>45173</v>
      </c>
      <c r="F22" s="114">
        <v>45479</v>
      </c>
      <c r="G22" s="114">
        <v>44818</v>
      </c>
      <c r="H22" s="114">
        <v>44965</v>
      </c>
      <c r="I22" s="115">
        <v>-232</v>
      </c>
      <c r="J22" s="116">
        <v>-0.51595685533192481</v>
      </c>
    </row>
    <row r="23" spans="1:10" s="110" customFormat="1" ht="13.5" customHeight="1" x14ac:dyDescent="0.2">
      <c r="A23" s="123"/>
      <c r="B23" s="124" t="s">
        <v>117</v>
      </c>
      <c r="C23" s="125">
        <v>16.639368671828468</v>
      </c>
      <c r="D23" s="114">
        <v>8940</v>
      </c>
      <c r="E23" s="114">
        <v>9022</v>
      </c>
      <c r="F23" s="114">
        <v>9217</v>
      </c>
      <c r="G23" s="114">
        <v>9055</v>
      </c>
      <c r="H23" s="114">
        <v>8883</v>
      </c>
      <c r="I23" s="115">
        <v>57</v>
      </c>
      <c r="J23" s="116">
        <v>0.64167510976021613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13464</v>
      </c>
      <c r="E26" s="114">
        <v>13919</v>
      </c>
      <c r="F26" s="114">
        <v>13847</v>
      </c>
      <c r="G26" s="114">
        <v>13877</v>
      </c>
      <c r="H26" s="140">
        <v>13826</v>
      </c>
      <c r="I26" s="115">
        <v>-362</v>
      </c>
      <c r="J26" s="116">
        <v>-2.6182554607261679</v>
      </c>
    </row>
    <row r="27" spans="1:10" s="110" customFormat="1" ht="13.5" customHeight="1" x14ac:dyDescent="0.2">
      <c r="A27" s="118" t="s">
        <v>105</v>
      </c>
      <c r="B27" s="119" t="s">
        <v>106</v>
      </c>
      <c r="C27" s="113">
        <v>42.127153891859777</v>
      </c>
      <c r="D27" s="115">
        <v>5672</v>
      </c>
      <c r="E27" s="114">
        <v>5804</v>
      </c>
      <c r="F27" s="114">
        <v>5768</v>
      </c>
      <c r="G27" s="114">
        <v>5790</v>
      </c>
      <c r="H27" s="140">
        <v>5778</v>
      </c>
      <c r="I27" s="115">
        <v>-106</v>
      </c>
      <c r="J27" s="116">
        <v>-1.8345448251990308</v>
      </c>
    </row>
    <row r="28" spans="1:10" s="110" customFormat="1" ht="13.5" customHeight="1" x14ac:dyDescent="0.2">
      <c r="A28" s="120"/>
      <c r="B28" s="119" t="s">
        <v>107</v>
      </c>
      <c r="C28" s="113">
        <v>57.872846108140223</v>
      </c>
      <c r="D28" s="115">
        <v>7792</v>
      </c>
      <c r="E28" s="114">
        <v>8115</v>
      </c>
      <c r="F28" s="114">
        <v>8079</v>
      </c>
      <c r="G28" s="114">
        <v>8087</v>
      </c>
      <c r="H28" s="140">
        <v>8048</v>
      </c>
      <c r="I28" s="115">
        <v>-256</v>
      </c>
      <c r="J28" s="116">
        <v>-3.1809145129224654</v>
      </c>
    </row>
    <row r="29" spans="1:10" s="110" customFormat="1" ht="13.5" customHeight="1" x14ac:dyDescent="0.2">
      <c r="A29" s="118" t="s">
        <v>105</v>
      </c>
      <c r="B29" s="121" t="s">
        <v>108</v>
      </c>
      <c r="C29" s="113">
        <v>16.703802733214498</v>
      </c>
      <c r="D29" s="115">
        <v>2249</v>
      </c>
      <c r="E29" s="114">
        <v>2350</v>
      </c>
      <c r="F29" s="114">
        <v>2308</v>
      </c>
      <c r="G29" s="114">
        <v>2354</v>
      </c>
      <c r="H29" s="140">
        <v>2245</v>
      </c>
      <c r="I29" s="115">
        <v>4</v>
      </c>
      <c r="J29" s="116">
        <v>0.17817371937639198</v>
      </c>
    </row>
    <row r="30" spans="1:10" s="110" customFormat="1" ht="13.5" customHeight="1" x14ac:dyDescent="0.2">
      <c r="A30" s="118"/>
      <c r="B30" s="121" t="s">
        <v>109</v>
      </c>
      <c r="C30" s="113">
        <v>50.594177064765297</v>
      </c>
      <c r="D30" s="115">
        <v>6812</v>
      </c>
      <c r="E30" s="114">
        <v>7088</v>
      </c>
      <c r="F30" s="114">
        <v>7049</v>
      </c>
      <c r="G30" s="114">
        <v>7042</v>
      </c>
      <c r="H30" s="140">
        <v>7148</v>
      </c>
      <c r="I30" s="115">
        <v>-336</v>
      </c>
      <c r="J30" s="116">
        <v>-4.7006155567991046</v>
      </c>
    </row>
    <row r="31" spans="1:10" s="110" customFormat="1" ht="13.5" customHeight="1" x14ac:dyDescent="0.2">
      <c r="A31" s="118"/>
      <c r="B31" s="121" t="s">
        <v>110</v>
      </c>
      <c r="C31" s="113">
        <v>18.196672608437314</v>
      </c>
      <c r="D31" s="115">
        <v>2450</v>
      </c>
      <c r="E31" s="114">
        <v>2472</v>
      </c>
      <c r="F31" s="114">
        <v>2482</v>
      </c>
      <c r="G31" s="114">
        <v>2494</v>
      </c>
      <c r="H31" s="140">
        <v>2473</v>
      </c>
      <c r="I31" s="115">
        <v>-23</v>
      </c>
      <c r="J31" s="116">
        <v>-0.93004448038819243</v>
      </c>
    </row>
    <row r="32" spans="1:10" s="110" customFormat="1" ht="13.5" customHeight="1" x14ac:dyDescent="0.2">
      <c r="A32" s="120"/>
      <c r="B32" s="121" t="s">
        <v>111</v>
      </c>
      <c r="C32" s="113">
        <v>14.505347593582888</v>
      </c>
      <c r="D32" s="115">
        <v>1953</v>
      </c>
      <c r="E32" s="114">
        <v>2009</v>
      </c>
      <c r="F32" s="114">
        <v>2008</v>
      </c>
      <c r="G32" s="114">
        <v>1987</v>
      </c>
      <c r="H32" s="140">
        <v>1960</v>
      </c>
      <c r="I32" s="115">
        <v>-7</v>
      </c>
      <c r="J32" s="116">
        <v>-0.35714285714285715</v>
      </c>
    </row>
    <row r="33" spans="1:10" s="110" customFormat="1" ht="13.5" customHeight="1" x14ac:dyDescent="0.2">
      <c r="A33" s="120"/>
      <c r="B33" s="121" t="s">
        <v>112</v>
      </c>
      <c r="C33" s="113">
        <v>1.4854426619132501</v>
      </c>
      <c r="D33" s="115">
        <v>200</v>
      </c>
      <c r="E33" s="114">
        <v>214</v>
      </c>
      <c r="F33" s="114">
        <v>190</v>
      </c>
      <c r="G33" s="114">
        <v>145</v>
      </c>
      <c r="H33" s="140">
        <v>127</v>
      </c>
      <c r="I33" s="115">
        <v>73</v>
      </c>
      <c r="J33" s="116">
        <v>57.480314960629919</v>
      </c>
    </row>
    <row r="34" spans="1:10" s="110" customFormat="1" ht="13.5" customHeight="1" x14ac:dyDescent="0.2">
      <c r="A34" s="118" t="s">
        <v>113</v>
      </c>
      <c r="B34" s="122" t="s">
        <v>116</v>
      </c>
      <c r="C34" s="113">
        <v>82.612893642305409</v>
      </c>
      <c r="D34" s="115">
        <v>11123</v>
      </c>
      <c r="E34" s="114">
        <v>11477</v>
      </c>
      <c r="F34" s="114">
        <v>11433</v>
      </c>
      <c r="G34" s="114">
        <v>11476</v>
      </c>
      <c r="H34" s="140">
        <v>11447</v>
      </c>
      <c r="I34" s="115">
        <v>-324</v>
      </c>
      <c r="J34" s="116">
        <v>-2.8304359220756532</v>
      </c>
    </row>
    <row r="35" spans="1:10" s="110" customFormat="1" ht="13.5" customHeight="1" x14ac:dyDescent="0.2">
      <c r="A35" s="118"/>
      <c r="B35" s="119" t="s">
        <v>117</v>
      </c>
      <c r="C35" s="113">
        <v>17.075163398692812</v>
      </c>
      <c r="D35" s="115">
        <v>2299</v>
      </c>
      <c r="E35" s="114">
        <v>2397</v>
      </c>
      <c r="F35" s="114">
        <v>2369</v>
      </c>
      <c r="G35" s="114">
        <v>2354</v>
      </c>
      <c r="H35" s="140">
        <v>2329</v>
      </c>
      <c r="I35" s="115">
        <v>-30</v>
      </c>
      <c r="J35" s="116">
        <v>-1.2881064834693001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8018</v>
      </c>
      <c r="E37" s="114">
        <v>8375</v>
      </c>
      <c r="F37" s="114">
        <v>8293</v>
      </c>
      <c r="G37" s="114">
        <v>8468</v>
      </c>
      <c r="H37" s="140">
        <v>8438</v>
      </c>
      <c r="I37" s="115">
        <v>-420</v>
      </c>
      <c r="J37" s="116">
        <v>-4.9774828158331355</v>
      </c>
    </row>
    <row r="38" spans="1:10" s="110" customFormat="1" ht="13.5" customHeight="1" x14ac:dyDescent="0.2">
      <c r="A38" s="118" t="s">
        <v>105</v>
      </c>
      <c r="B38" s="119" t="s">
        <v>106</v>
      </c>
      <c r="C38" s="113">
        <v>38.875031179845351</v>
      </c>
      <c r="D38" s="115">
        <v>3117</v>
      </c>
      <c r="E38" s="114">
        <v>3229</v>
      </c>
      <c r="F38" s="114">
        <v>3163</v>
      </c>
      <c r="G38" s="114">
        <v>3285</v>
      </c>
      <c r="H38" s="140">
        <v>3279</v>
      </c>
      <c r="I38" s="115">
        <v>-162</v>
      </c>
      <c r="J38" s="116">
        <v>-4.9405306495882888</v>
      </c>
    </row>
    <row r="39" spans="1:10" s="110" customFormat="1" ht="13.5" customHeight="1" x14ac:dyDescent="0.2">
      <c r="A39" s="120"/>
      <c r="B39" s="119" t="s">
        <v>107</v>
      </c>
      <c r="C39" s="113">
        <v>61.124968820154649</v>
      </c>
      <c r="D39" s="115">
        <v>4901</v>
      </c>
      <c r="E39" s="114">
        <v>5146</v>
      </c>
      <c r="F39" s="114">
        <v>5130</v>
      </c>
      <c r="G39" s="114">
        <v>5183</v>
      </c>
      <c r="H39" s="140">
        <v>5159</v>
      </c>
      <c r="I39" s="115">
        <v>-258</v>
      </c>
      <c r="J39" s="116">
        <v>-5.0009691800736578</v>
      </c>
    </row>
    <row r="40" spans="1:10" s="110" customFormat="1" ht="13.5" customHeight="1" x14ac:dyDescent="0.2">
      <c r="A40" s="118" t="s">
        <v>105</v>
      </c>
      <c r="B40" s="121" t="s">
        <v>108</v>
      </c>
      <c r="C40" s="113">
        <v>20.603641805936643</v>
      </c>
      <c r="D40" s="115">
        <v>1652</v>
      </c>
      <c r="E40" s="114">
        <v>1704</v>
      </c>
      <c r="F40" s="114">
        <v>1656</v>
      </c>
      <c r="G40" s="114">
        <v>1771</v>
      </c>
      <c r="H40" s="140">
        <v>1682</v>
      </c>
      <c r="I40" s="115">
        <v>-30</v>
      </c>
      <c r="J40" s="116">
        <v>-1.78359096313912</v>
      </c>
    </row>
    <row r="41" spans="1:10" s="110" customFormat="1" ht="13.5" customHeight="1" x14ac:dyDescent="0.2">
      <c r="A41" s="118"/>
      <c r="B41" s="121" t="s">
        <v>109</v>
      </c>
      <c r="C41" s="113">
        <v>37.29109503616862</v>
      </c>
      <c r="D41" s="115">
        <v>2990</v>
      </c>
      <c r="E41" s="114">
        <v>3220</v>
      </c>
      <c r="F41" s="114">
        <v>3168</v>
      </c>
      <c r="G41" s="114">
        <v>3227</v>
      </c>
      <c r="H41" s="140">
        <v>3312</v>
      </c>
      <c r="I41" s="115">
        <v>-322</v>
      </c>
      <c r="J41" s="116">
        <v>-9.7222222222222214</v>
      </c>
    </row>
    <row r="42" spans="1:10" s="110" customFormat="1" ht="13.5" customHeight="1" x14ac:dyDescent="0.2">
      <c r="A42" s="118"/>
      <c r="B42" s="121" t="s">
        <v>110</v>
      </c>
      <c r="C42" s="113">
        <v>18.48341232227488</v>
      </c>
      <c r="D42" s="115">
        <v>1482</v>
      </c>
      <c r="E42" s="114">
        <v>1503</v>
      </c>
      <c r="F42" s="114">
        <v>1519</v>
      </c>
      <c r="G42" s="114">
        <v>1547</v>
      </c>
      <c r="H42" s="140">
        <v>1543</v>
      </c>
      <c r="I42" s="115">
        <v>-61</v>
      </c>
      <c r="J42" s="116">
        <v>-3.9533376539209333</v>
      </c>
    </row>
    <row r="43" spans="1:10" s="110" customFormat="1" ht="13.5" customHeight="1" x14ac:dyDescent="0.2">
      <c r="A43" s="120"/>
      <c r="B43" s="121" t="s">
        <v>111</v>
      </c>
      <c r="C43" s="113">
        <v>23.621850835619856</v>
      </c>
      <c r="D43" s="115">
        <v>1894</v>
      </c>
      <c r="E43" s="114">
        <v>1948</v>
      </c>
      <c r="F43" s="114">
        <v>1950</v>
      </c>
      <c r="G43" s="114">
        <v>1923</v>
      </c>
      <c r="H43" s="140">
        <v>1901</v>
      </c>
      <c r="I43" s="115">
        <v>-7</v>
      </c>
      <c r="J43" s="116">
        <v>-0.36822724881641239</v>
      </c>
    </row>
    <row r="44" spans="1:10" s="110" customFormat="1" ht="13.5" customHeight="1" x14ac:dyDescent="0.2">
      <c r="A44" s="120"/>
      <c r="B44" s="121" t="s">
        <v>112</v>
      </c>
      <c r="C44" s="113">
        <v>2.2823646794711898</v>
      </c>
      <c r="D44" s="115">
        <v>183</v>
      </c>
      <c r="E44" s="114">
        <v>194</v>
      </c>
      <c r="F44" s="114">
        <v>173</v>
      </c>
      <c r="G44" s="114">
        <v>123</v>
      </c>
      <c r="H44" s="140">
        <v>110</v>
      </c>
      <c r="I44" s="115">
        <v>73</v>
      </c>
      <c r="J44" s="116">
        <v>66.36363636363636</v>
      </c>
    </row>
    <row r="45" spans="1:10" s="110" customFormat="1" ht="13.5" customHeight="1" x14ac:dyDescent="0.2">
      <c r="A45" s="118" t="s">
        <v>113</v>
      </c>
      <c r="B45" s="122" t="s">
        <v>116</v>
      </c>
      <c r="C45" s="113">
        <v>81.31703666749813</v>
      </c>
      <c r="D45" s="115">
        <v>6520</v>
      </c>
      <c r="E45" s="114">
        <v>6786</v>
      </c>
      <c r="F45" s="114">
        <v>6747</v>
      </c>
      <c r="G45" s="114">
        <v>6923</v>
      </c>
      <c r="H45" s="140">
        <v>6889</v>
      </c>
      <c r="I45" s="115">
        <v>-369</v>
      </c>
      <c r="J45" s="116">
        <v>-5.3563652199158076</v>
      </c>
    </row>
    <row r="46" spans="1:10" s="110" customFormat="1" ht="13.5" customHeight="1" x14ac:dyDescent="0.2">
      <c r="A46" s="118"/>
      <c r="B46" s="119" t="s">
        <v>117</v>
      </c>
      <c r="C46" s="113">
        <v>18.171613868795212</v>
      </c>
      <c r="D46" s="115">
        <v>1457</v>
      </c>
      <c r="E46" s="114">
        <v>1544</v>
      </c>
      <c r="F46" s="114">
        <v>1501</v>
      </c>
      <c r="G46" s="114">
        <v>1498</v>
      </c>
      <c r="H46" s="140">
        <v>1499</v>
      </c>
      <c r="I46" s="115">
        <v>-42</v>
      </c>
      <c r="J46" s="116">
        <v>-2.8018679119412941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5446</v>
      </c>
      <c r="E48" s="114">
        <v>5544</v>
      </c>
      <c r="F48" s="114">
        <v>5554</v>
      </c>
      <c r="G48" s="114">
        <v>5409</v>
      </c>
      <c r="H48" s="140">
        <v>5388</v>
      </c>
      <c r="I48" s="115">
        <v>58</v>
      </c>
      <c r="J48" s="116">
        <v>1.0764662212323681</v>
      </c>
    </row>
    <row r="49" spans="1:12" s="110" customFormat="1" ht="13.5" customHeight="1" x14ac:dyDescent="0.2">
      <c r="A49" s="118" t="s">
        <v>105</v>
      </c>
      <c r="B49" s="119" t="s">
        <v>106</v>
      </c>
      <c r="C49" s="113">
        <v>46.915167095115685</v>
      </c>
      <c r="D49" s="115">
        <v>2555</v>
      </c>
      <c r="E49" s="114">
        <v>2575</v>
      </c>
      <c r="F49" s="114">
        <v>2605</v>
      </c>
      <c r="G49" s="114">
        <v>2505</v>
      </c>
      <c r="H49" s="140">
        <v>2499</v>
      </c>
      <c r="I49" s="115">
        <v>56</v>
      </c>
      <c r="J49" s="116">
        <v>2.2408963585434174</v>
      </c>
    </row>
    <row r="50" spans="1:12" s="110" customFormat="1" ht="13.5" customHeight="1" x14ac:dyDescent="0.2">
      <c r="A50" s="120"/>
      <c r="B50" s="119" t="s">
        <v>107</v>
      </c>
      <c r="C50" s="113">
        <v>53.084832904884315</v>
      </c>
      <c r="D50" s="115">
        <v>2891</v>
      </c>
      <c r="E50" s="114">
        <v>2969</v>
      </c>
      <c r="F50" s="114">
        <v>2949</v>
      </c>
      <c r="G50" s="114">
        <v>2904</v>
      </c>
      <c r="H50" s="140">
        <v>2889</v>
      </c>
      <c r="I50" s="115">
        <v>2</v>
      </c>
      <c r="J50" s="116">
        <v>6.9228106611284188E-2</v>
      </c>
    </row>
    <row r="51" spans="1:12" s="110" customFormat="1" ht="13.5" customHeight="1" x14ac:dyDescent="0.2">
      <c r="A51" s="118" t="s">
        <v>105</v>
      </c>
      <c r="B51" s="121" t="s">
        <v>108</v>
      </c>
      <c r="C51" s="113">
        <v>10.962174072713918</v>
      </c>
      <c r="D51" s="115">
        <v>597</v>
      </c>
      <c r="E51" s="114">
        <v>646</v>
      </c>
      <c r="F51" s="114">
        <v>652</v>
      </c>
      <c r="G51" s="114">
        <v>583</v>
      </c>
      <c r="H51" s="140">
        <v>563</v>
      </c>
      <c r="I51" s="115">
        <v>34</v>
      </c>
      <c r="J51" s="116">
        <v>6.0390763765541742</v>
      </c>
    </row>
    <row r="52" spans="1:12" s="110" customFormat="1" ht="13.5" customHeight="1" x14ac:dyDescent="0.2">
      <c r="A52" s="118"/>
      <c r="B52" s="121" t="s">
        <v>109</v>
      </c>
      <c r="C52" s="113">
        <v>70.179948586118257</v>
      </c>
      <c r="D52" s="115">
        <v>3822</v>
      </c>
      <c r="E52" s="114">
        <v>3868</v>
      </c>
      <c r="F52" s="114">
        <v>3881</v>
      </c>
      <c r="G52" s="114">
        <v>3815</v>
      </c>
      <c r="H52" s="140">
        <v>3836</v>
      </c>
      <c r="I52" s="115">
        <v>-14</v>
      </c>
      <c r="J52" s="116">
        <v>-0.36496350364963503</v>
      </c>
    </row>
    <row r="53" spans="1:12" s="110" customFormat="1" ht="13.5" customHeight="1" x14ac:dyDescent="0.2">
      <c r="A53" s="118"/>
      <c r="B53" s="121" t="s">
        <v>110</v>
      </c>
      <c r="C53" s="113">
        <v>17.774513404333455</v>
      </c>
      <c r="D53" s="115">
        <v>968</v>
      </c>
      <c r="E53" s="114">
        <v>969</v>
      </c>
      <c r="F53" s="114">
        <v>963</v>
      </c>
      <c r="G53" s="114">
        <v>947</v>
      </c>
      <c r="H53" s="140">
        <v>930</v>
      </c>
      <c r="I53" s="115">
        <v>38</v>
      </c>
      <c r="J53" s="116">
        <v>4.086021505376344</v>
      </c>
    </row>
    <row r="54" spans="1:12" s="110" customFormat="1" ht="13.5" customHeight="1" x14ac:dyDescent="0.2">
      <c r="A54" s="120"/>
      <c r="B54" s="121" t="s">
        <v>111</v>
      </c>
      <c r="C54" s="113">
        <v>1.0833639368343739</v>
      </c>
      <c r="D54" s="115">
        <v>59</v>
      </c>
      <c r="E54" s="114">
        <v>61</v>
      </c>
      <c r="F54" s="114">
        <v>58</v>
      </c>
      <c r="G54" s="114">
        <v>64</v>
      </c>
      <c r="H54" s="140">
        <v>59</v>
      </c>
      <c r="I54" s="115">
        <v>0</v>
      </c>
      <c r="J54" s="116">
        <v>0</v>
      </c>
    </row>
    <row r="55" spans="1:12" s="110" customFormat="1" ht="13.5" customHeight="1" x14ac:dyDescent="0.2">
      <c r="A55" s="120"/>
      <c r="B55" s="121" t="s">
        <v>112</v>
      </c>
      <c r="C55" s="113">
        <v>0.31215571061329417</v>
      </c>
      <c r="D55" s="115">
        <v>17</v>
      </c>
      <c r="E55" s="114">
        <v>20</v>
      </c>
      <c r="F55" s="114">
        <v>17</v>
      </c>
      <c r="G55" s="114">
        <v>22</v>
      </c>
      <c r="H55" s="140">
        <v>17</v>
      </c>
      <c r="I55" s="115">
        <v>0</v>
      </c>
      <c r="J55" s="116">
        <v>0</v>
      </c>
    </row>
    <row r="56" spans="1:12" s="110" customFormat="1" ht="13.5" customHeight="1" x14ac:dyDescent="0.2">
      <c r="A56" s="118" t="s">
        <v>113</v>
      </c>
      <c r="B56" s="122" t="s">
        <v>116</v>
      </c>
      <c r="C56" s="113">
        <v>84.520749173705468</v>
      </c>
      <c r="D56" s="115">
        <v>4603</v>
      </c>
      <c r="E56" s="114">
        <v>4691</v>
      </c>
      <c r="F56" s="114">
        <v>4686</v>
      </c>
      <c r="G56" s="114">
        <v>4553</v>
      </c>
      <c r="H56" s="140">
        <v>4558</v>
      </c>
      <c r="I56" s="115">
        <v>45</v>
      </c>
      <c r="J56" s="116">
        <v>0.98727512066695922</v>
      </c>
    </row>
    <row r="57" spans="1:12" s="110" customFormat="1" ht="13.5" customHeight="1" x14ac:dyDescent="0.2">
      <c r="A57" s="142"/>
      <c r="B57" s="124" t="s">
        <v>117</v>
      </c>
      <c r="C57" s="125">
        <v>15.460888725670216</v>
      </c>
      <c r="D57" s="143">
        <v>842</v>
      </c>
      <c r="E57" s="144">
        <v>853</v>
      </c>
      <c r="F57" s="144">
        <v>868</v>
      </c>
      <c r="G57" s="144">
        <v>856</v>
      </c>
      <c r="H57" s="145">
        <v>830</v>
      </c>
      <c r="I57" s="143">
        <v>12</v>
      </c>
      <c r="J57" s="146">
        <v>1.4457831325301205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53728</v>
      </c>
      <c r="E12" s="236">
        <v>54247</v>
      </c>
      <c r="F12" s="114">
        <v>54748</v>
      </c>
      <c r="G12" s="114">
        <v>53934</v>
      </c>
      <c r="H12" s="140">
        <v>53908</v>
      </c>
      <c r="I12" s="115">
        <v>-180</v>
      </c>
      <c r="J12" s="116">
        <v>-0.33390220375454477</v>
      </c>
    </row>
    <row r="13" spans="1:15" s="110" customFormat="1" ht="12" customHeight="1" x14ac:dyDescent="0.2">
      <c r="A13" s="118" t="s">
        <v>105</v>
      </c>
      <c r="B13" s="119" t="s">
        <v>106</v>
      </c>
      <c r="C13" s="113">
        <v>52.972379392495533</v>
      </c>
      <c r="D13" s="115">
        <v>28461</v>
      </c>
      <c r="E13" s="114">
        <v>28825</v>
      </c>
      <c r="F13" s="114">
        <v>29251</v>
      </c>
      <c r="G13" s="114">
        <v>28903</v>
      </c>
      <c r="H13" s="140">
        <v>28848</v>
      </c>
      <c r="I13" s="115">
        <v>-387</v>
      </c>
      <c r="J13" s="116">
        <v>-1.3415141430948418</v>
      </c>
    </row>
    <row r="14" spans="1:15" s="110" customFormat="1" ht="12" customHeight="1" x14ac:dyDescent="0.2">
      <c r="A14" s="118"/>
      <c r="B14" s="119" t="s">
        <v>107</v>
      </c>
      <c r="C14" s="113">
        <v>47.027620607504467</v>
      </c>
      <c r="D14" s="115">
        <v>25267</v>
      </c>
      <c r="E14" s="114">
        <v>25422</v>
      </c>
      <c r="F14" s="114">
        <v>25497</v>
      </c>
      <c r="G14" s="114">
        <v>25031</v>
      </c>
      <c r="H14" s="140">
        <v>25060</v>
      </c>
      <c r="I14" s="115">
        <v>207</v>
      </c>
      <c r="J14" s="116">
        <v>0.82601755786113329</v>
      </c>
    </row>
    <row r="15" spans="1:15" s="110" customFormat="1" ht="12" customHeight="1" x14ac:dyDescent="0.2">
      <c r="A15" s="118" t="s">
        <v>105</v>
      </c>
      <c r="B15" s="121" t="s">
        <v>108</v>
      </c>
      <c r="C15" s="113">
        <v>10.048764145324599</v>
      </c>
      <c r="D15" s="115">
        <v>5399</v>
      </c>
      <c r="E15" s="114">
        <v>5628</v>
      </c>
      <c r="F15" s="114">
        <v>5773</v>
      </c>
      <c r="G15" s="114">
        <v>5269</v>
      </c>
      <c r="H15" s="140">
        <v>5440</v>
      </c>
      <c r="I15" s="115">
        <v>-41</v>
      </c>
      <c r="J15" s="116">
        <v>-0.75367647058823528</v>
      </c>
    </row>
    <row r="16" spans="1:15" s="110" customFormat="1" ht="12" customHeight="1" x14ac:dyDescent="0.2">
      <c r="A16" s="118"/>
      <c r="B16" s="121" t="s">
        <v>109</v>
      </c>
      <c r="C16" s="113">
        <v>66.965083382966057</v>
      </c>
      <c r="D16" s="115">
        <v>35979</v>
      </c>
      <c r="E16" s="114">
        <v>36349</v>
      </c>
      <c r="F16" s="114">
        <v>36733</v>
      </c>
      <c r="G16" s="114">
        <v>36600</v>
      </c>
      <c r="H16" s="140">
        <v>36644</v>
      </c>
      <c r="I16" s="115">
        <v>-665</v>
      </c>
      <c r="J16" s="116">
        <v>-1.8147582141687588</v>
      </c>
    </row>
    <row r="17" spans="1:10" s="110" customFormat="1" ht="12" customHeight="1" x14ac:dyDescent="0.2">
      <c r="A17" s="118"/>
      <c r="B17" s="121" t="s">
        <v>110</v>
      </c>
      <c r="C17" s="113">
        <v>21.595815961882074</v>
      </c>
      <c r="D17" s="115">
        <v>11603</v>
      </c>
      <c r="E17" s="114">
        <v>11518</v>
      </c>
      <c r="F17" s="114">
        <v>11505</v>
      </c>
      <c r="G17" s="114">
        <v>11342</v>
      </c>
      <c r="H17" s="140">
        <v>11128</v>
      </c>
      <c r="I17" s="115">
        <v>475</v>
      </c>
      <c r="J17" s="116">
        <v>4.2685118619698059</v>
      </c>
    </row>
    <row r="18" spans="1:10" s="110" customFormat="1" ht="12" customHeight="1" x14ac:dyDescent="0.2">
      <c r="A18" s="120"/>
      <c r="B18" s="121" t="s">
        <v>111</v>
      </c>
      <c r="C18" s="113">
        <v>1.3903365098272782</v>
      </c>
      <c r="D18" s="115">
        <v>747</v>
      </c>
      <c r="E18" s="114">
        <v>752</v>
      </c>
      <c r="F18" s="114">
        <v>737</v>
      </c>
      <c r="G18" s="114">
        <v>723</v>
      </c>
      <c r="H18" s="140">
        <v>696</v>
      </c>
      <c r="I18" s="115">
        <v>51</v>
      </c>
      <c r="J18" s="116">
        <v>7.3275862068965516</v>
      </c>
    </row>
    <row r="19" spans="1:10" s="110" customFormat="1" ht="12" customHeight="1" x14ac:dyDescent="0.2">
      <c r="A19" s="120"/>
      <c r="B19" s="121" t="s">
        <v>112</v>
      </c>
      <c r="C19" s="113">
        <v>0.43180464562239429</v>
      </c>
      <c r="D19" s="115">
        <v>232</v>
      </c>
      <c r="E19" s="114">
        <v>221</v>
      </c>
      <c r="F19" s="114">
        <v>220</v>
      </c>
      <c r="G19" s="114">
        <v>202</v>
      </c>
      <c r="H19" s="140">
        <v>173</v>
      </c>
      <c r="I19" s="115">
        <v>59</v>
      </c>
      <c r="J19" s="116">
        <v>34.104046242774565</v>
      </c>
    </row>
    <row r="20" spans="1:10" s="110" customFormat="1" ht="12" customHeight="1" x14ac:dyDescent="0.2">
      <c r="A20" s="118" t="s">
        <v>113</v>
      </c>
      <c r="B20" s="119" t="s">
        <v>181</v>
      </c>
      <c r="C20" s="113">
        <v>72.444535437760578</v>
      </c>
      <c r="D20" s="115">
        <v>38923</v>
      </c>
      <c r="E20" s="114">
        <v>39532</v>
      </c>
      <c r="F20" s="114">
        <v>40125</v>
      </c>
      <c r="G20" s="114">
        <v>39438</v>
      </c>
      <c r="H20" s="140">
        <v>39538</v>
      </c>
      <c r="I20" s="115">
        <v>-615</v>
      </c>
      <c r="J20" s="116">
        <v>-1.5554656280034398</v>
      </c>
    </row>
    <row r="21" spans="1:10" s="110" customFormat="1" ht="12" customHeight="1" x14ac:dyDescent="0.2">
      <c r="A21" s="118"/>
      <c r="B21" s="119" t="s">
        <v>182</v>
      </c>
      <c r="C21" s="113">
        <v>27.555464562239429</v>
      </c>
      <c r="D21" s="115">
        <v>14805</v>
      </c>
      <c r="E21" s="114">
        <v>14715</v>
      </c>
      <c r="F21" s="114">
        <v>14623</v>
      </c>
      <c r="G21" s="114">
        <v>14496</v>
      </c>
      <c r="H21" s="140">
        <v>14370</v>
      </c>
      <c r="I21" s="115">
        <v>435</v>
      </c>
      <c r="J21" s="116">
        <v>3.0271398747390394</v>
      </c>
    </row>
    <row r="22" spans="1:10" s="110" customFormat="1" ht="12" customHeight="1" x14ac:dyDescent="0.2">
      <c r="A22" s="118" t="s">
        <v>113</v>
      </c>
      <c r="B22" s="119" t="s">
        <v>116</v>
      </c>
      <c r="C22" s="113">
        <v>83.258263847528298</v>
      </c>
      <c r="D22" s="115">
        <v>44733</v>
      </c>
      <c r="E22" s="114">
        <v>45173</v>
      </c>
      <c r="F22" s="114">
        <v>45479</v>
      </c>
      <c r="G22" s="114">
        <v>44818</v>
      </c>
      <c r="H22" s="140">
        <v>44965</v>
      </c>
      <c r="I22" s="115">
        <v>-232</v>
      </c>
      <c r="J22" s="116">
        <v>-0.51595685533192481</v>
      </c>
    </row>
    <row r="23" spans="1:10" s="110" customFormat="1" ht="12" customHeight="1" x14ac:dyDescent="0.2">
      <c r="A23" s="118"/>
      <c r="B23" s="119" t="s">
        <v>117</v>
      </c>
      <c r="C23" s="113">
        <v>16.639368671828468</v>
      </c>
      <c r="D23" s="115">
        <v>8940</v>
      </c>
      <c r="E23" s="114">
        <v>9022</v>
      </c>
      <c r="F23" s="114">
        <v>9217</v>
      </c>
      <c r="G23" s="114">
        <v>9055</v>
      </c>
      <c r="H23" s="140">
        <v>8883</v>
      </c>
      <c r="I23" s="115">
        <v>57</v>
      </c>
      <c r="J23" s="116">
        <v>0.64167510976021613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62970</v>
      </c>
      <c r="E64" s="236">
        <v>63209</v>
      </c>
      <c r="F64" s="236">
        <v>63463</v>
      </c>
      <c r="G64" s="236">
        <v>62470</v>
      </c>
      <c r="H64" s="140">
        <v>62523</v>
      </c>
      <c r="I64" s="115">
        <v>447</v>
      </c>
      <c r="J64" s="116">
        <v>0.71493690321961523</v>
      </c>
    </row>
    <row r="65" spans="1:12" s="110" customFormat="1" ht="12" customHeight="1" x14ac:dyDescent="0.2">
      <c r="A65" s="118" t="s">
        <v>105</v>
      </c>
      <c r="B65" s="119" t="s">
        <v>106</v>
      </c>
      <c r="C65" s="113">
        <v>53.577894235350165</v>
      </c>
      <c r="D65" s="235">
        <v>33738</v>
      </c>
      <c r="E65" s="236">
        <v>33848</v>
      </c>
      <c r="F65" s="236">
        <v>34125</v>
      </c>
      <c r="G65" s="236">
        <v>33641</v>
      </c>
      <c r="H65" s="140">
        <v>33564</v>
      </c>
      <c r="I65" s="115">
        <v>174</v>
      </c>
      <c r="J65" s="116">
        <v>0.51841258491240616</v>
      </c>
    </row>
    <row r="66" spans="1:12" s="110" customFormat="1" ht="12" customHeight="1" x14ac:dyDescent="0.2">
      <c r="A66" s="118"/>
      <c r="B66" s="119" t="s">
        <v>107</v>
      </c>
      <c r="C66" s="113">
        <v>46.422105764649835</v>
      </c>
      <c r="D66" s="235">
        <v>29232</v>
      </c>
      <c r="E66" s="236">
        <v>29361</v>
      </c>
      <c r="F66" s="236">
        <v>29338</v>
      </c>
      <c r="G66" s="236">
        <v>28829</v>
      </c>
      <c r="H66" s="140">
        <v>28959</v>
      </c>
      <c r="I66" s="115">
        <v>273</v>
      </c>
      <c r="J66" s="116">
        <v>0.94271211022480061</v>
      </c>
    </row>
    <row r="67" spans="1:12" s="110" customFormat="1" ht="12" customHeight="1" x14ac:dyDescent="0.2">
      <c r="A67" s="118" t="s">
        <v>105</v>
      </c>
      <c r="B67" s="121" t="s">
        <v>108</v>
      </c>
      <c r="C67" s="113">
        <v>9.9650627282833089</v>
      </c>
      <c r="D67" s="235">
        <v>6275</v>
      </c>
      <c r="E67" s="236">
        <v>6543</v>
      </c>
      <c r="F67" s="236">
        <v>6672</v>
      </c>
      <c r="G67" s="236">
        <v>6070</v>
      </c>
      <c r="H67" s="140">
        <v>6290</v>
      </c>
      <c r="I67" s="115">
        <v>-15</v>
      </c>
      <c r="J67" s="116">
        <v>-0.23847376788553259</v>
      </c>
    </row>
    <row r="68" spans="1:12" s="110" customFormat="1" ht="12" customHeight="1" x14ac:dyDescent="0.2">
      <c r="A68" s="118"/>
      <c r="B68" s="121" t="s">
        <v>109</v>
      </c>
      <c r="C68" s="113">
        <v>67.25265999682388</v>
      </c>
      <c r="D68" s="235">
        <v>42349</v>
      </c>
      <c r="E68" s="236">
        <v>42427</v>
      </c>
      <c r="F68" s="236">
        <v>42650</v>
      </c>
      <c r="G68" s="236">
        <v>42509</v>
      </c>
      <c r="H68" s="140">
        <v>42609</v>
      </c>
      <c r="I68" s="115">
        <v>-260</v>
      </c>
      <c r="J68" s="116">
        <v>-0.61019972306320258</v>
      </c>
    </row>
    <row r="69" spans="1:12" s="110" customFormat="1" ht="12" customHeight="1" x14ac:dyDescent="0.2">
      <c r="A69" s="118"/>
      <c r="B69" s="121" t="s">
        <v>110</v>
      </c>
      <c r="C69" s="113">
        <v>21.48642210576465</v>
      </c>
      <c r="D69" s="235">
        <v>13530</v>
      </c>
      <c r="E69" s="236">
        <v>13399</v>
      </c>
      <c r="F69" s="236">
        <v>13325</v>
      </c>
      <c r="G69" s="236">
        <v>13095</v>
      </c>
      <c r="H69" s="140">
        <v>12865</v>
      </c>
      <c r="I69" s="115">
        <v>665</v>
      </c>
      <c r="J69" s="116">
        <v>5.169063350174893</v>
      </c>
    </row>
    <row r="70" spans="1:12" s="110" customFormat="1" ht="12" customHeight="1" x14ac:dyDescent="0.2">
      <c r="A70" s="120"/>
      <c r="B70" s="121" t="s">
        <v>111</v>
      </c>
      <c r="C70" s="113">
        <v>1.2958551691281563</v>
      </c>
      <c r="D70" s="235">
        <v>816</v>
      </c>
      <c r="E70" s="236">
        <v>840</v>
      </c>
      <c r="F70" s="236">
        <v>816</v>
      </c>
      <c r="G70" s="236">
        <v>796</v>
      </c>
      <c r="H70" s="140">
        <v>759</v>
      </c>
      <c r="I70" s="115">
        <v>57</v>
      </c>
      <c r="J70" s="116">
        <v>7.5098814229249014</v>
      </c>
    </row>
    <row r="71" spans="1:12" s="110" customFormat="1" ht="12" customHeight="1" x14ac:dyDescent="0.2">
      <c r="A71" s="120"/>
      <c r="B71" s="121" t="s">
        <v>112</v>
      </c>
      <c r="C71" s="113">
        <v>0.38113387327298714</v>
      </c>
      <c r="D71" s="235">
        <v>240</v>
      </c>
      <c r="E71" s="236">
        <v>244</v>
      </c>
      <c r="F71" s="236">
        <v>242</v>
      </c>
      <c r="G71" s="236">
        <v>226</v>
      </c>
      <c r="H71" s="140">
        <v>206</v>
      </c>
      <c r="I71" s="115">
        <v>34</v>
      </c>
      <c r="J71" s="116">
        <v>16.50485436893204</v>
      </c>
    </row>
    <row r="72" spans="1:12" s="110" customFormat="1" ht="12" customHeight="1" x14ac:dyDescent="0.2">
      <c r="A72" s="118" t="s">
        <v>113</v>
      </c>
      <c r="B72" s="119" t="s">
        <v>181</v>
      </c>
      <c r="C72" s="113">
        <v>73.190408130855957</v>
      </c>
      <c r="D72" s="235">
        <v>46088</v>
      </c>
      <c r="E72" s="236">
        <v>46343</v>
      </c>
      <c r="F72" s="236">
        <v>46710</v>
      </c>
      <c r="G72" s="236">
        <v>45860</v>
      </c>
      <c r="H72" s="140">
        <v>46064</v>
      </c>
      <c r="I72" s="115">
        <v>24</v>
      </c>
      <c r="J72" s="116">
        <v>5.2101424105592223E-2</v>
      </c>
    </row>
    <row r="73" spans="1:12" s="110" customFormat="1" ht="12" customHeight="1" x14ac:dyDescent="0.2">
      <c r="A73" s="118"/>
      <c r="B73" s="119" t="s">
        <v>182</v>
      </c>
      <c r="C73" s="113">
        <v>26.809591869144036</v>
      </c>
      <c r="D73" s="115">
        <v>16882</v>
      </c>
      <c r="E73" s="114">
        <v>16866</v>
      </c>
      <c r="F73" s="114">
        <v>16753</v>
      </c>
      <c r="G73" s="114">
        <v>16610</v>
      </c>
      <c r="H73" s="140">
        <v>16459</v>
      </c>
      <c r="I73" s="115">
        <v>423</v>
      </c>
      <c r="J73" s="116">
        <v>2.5700224801020717</v>
      </c>
    </row>
    <row r="74" spans="1:12" s="110" customFormat="1" ht="12" customHeight="1" x14ac:dyDescent="0.2">
      <c r="A74" s="118" t="s">
        <v>113</v>
      </c>
      <c r="B74" s="119" t="s">
        <v>116</v>
      </c>
      <c r="C74" s="113">
        <v>84.432269334603774</v>
      </c>
      <c r="D74" s="115">
        <v>53167</v>
      </c>
      <c r="E74" s="114">
        <v>53512</v>
      </c>
      <c r="F74" s="114">
        <v>53695</v>
      </c>
      <c r="G74" s="114">
        <v>52957</v>
      </c>
      <c r="H74" s="140">
        <v>53093</v>
      </c>
      <c r="I74" s="115">
        <v>74</v>
      </c>
      <c r="J74" s="116">
        <v>0.13937807243892791</v>
      </c>
    </row>
    <row r="75" spans="1:12" s="110" customFormat="1" ht="12" customHeight="1" x14ac:dyDescent="0.2">
      <c r="A75" s="142"/>
      <c r="B75" s="124" t="s">
        <v>117</v>
      </c>
      <c r="C75" s="125">
        <v>15.470859139272669</v>
      </c>
      <c r="D75" s="143">
        <v>9742</v>
      </c>
      <c r="E75" s="144">
        <v>9644</v>
      </c>
      <c r="F75" s="144">
        <v>9717</v>
      </c>
      <c r="G75" s="144">
        <v>9459</v>
      </c>
      <c r="H75" s="145">
        <v>9373</v>
      </c>
      <c r="I75" s="143">
        <v>369</v>
      </c>
      <c r="J75" s="146">
        <v>3.936839859169956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53728</v>
      </c>
      <c r="G11" s="114">
        <v>54247</v>
      </c>
      <c r="H11" s="114">
        <v>54748</v>
      </c>
      <c r="I11" s="114">
        <v>53934</v>
      </c>
      <c r="J11" s="140">
        <v>53908</v>
      </c>
      <c r="K11" s="114">
        <v>-180</v>
      </c>
      <c r="L11" s="116">
        <v>-0.33390220375454477</v>
      </c>
    </row>
    <row r="12" spans="1:17" s="110" customFormat="1" ht="24.95" customHeight="1" x14ac:dyDescent="0.2">
      <c r="A12" s="604" t="s">
        <v>185</v>
      </c>
      <c r="B12" s="605"/>
      <c r="C12" s="605"/>
      <c r="D12" s="606"/>
      <c r="E12" s="113">
        <v>52.972379392495533</v>
      </c>
      <c r="F12" s="115">
        <v>28461</v>
      </c>
      <c r="G12" s="114">
        <v>28825</v>
      </c>
      <c r="H12" s="114">
        <v>29251</v>
      </c>
      <c r="I12" s="114">
        <v>28903</v>
      </c>
      <c r="J12" s="140">
        <v>28848</v>
      </c>
      <c r="K12" s="114">
        <v>-387</v>
      </c>
      <c r="L12" s="116">
        <v>-1.3415141430948418</v>
      </c>
    </row>
    <row r="13" spans="1:17" s="110" customFormat="1" ht="15" customHeight="1" x14ac:dyDescent="0.2">
      <c r="A13" s="120"/>
      <c r="B13" s="612" t="s">
        <v>107</v>
      </c>
      <c r="C13" s="612"/>
      <c r="E13" s="113">
        <v>47.027620607504467</v>
      </c>
      <c r="F13" s="115">
        <v>25267</v>
      </c>
      <c r="G13" s="114">
        <v>25422</v>
      </c>
      <c r="H13" s="114">
        <v>25497</v>
      </c>
      <c r="I13" s="114">
        <v>25031</v>
      </c>
      <c r="J13" s="140">
        <v>25060</v>
      </c>
      <c r="K13" s="114">
        <v>207</v>
      </c>
      <c r="L13" s="116">
        <v>0.82601755786113329</v>
      </c>
    </row>
    <row r="14" spans="1:17" s="110" customFormat="1" ht="24.95" customHeight="1" x14ac:dyDescent="0.2">
      <c r="A14" s="604" t="s">
        <v>186</v>
      </c>
      <c r="B14" s="605"/>
      <c r="C14" s="605"/>
      <c r="D14" s="606"/>
      <c r="E14" s="113">
        <v>10.048764145324599</v>
      </c>
      <c r="F14" s="115">
        <v>5399</v>
      </c>
      <c r="G14" s="114">
        <v>5628</v>
      </c>
      <c r="H14" s="114">
        <v>5773</v>
      </c>
      <c r="I14" s="114">
        <v>5269</v>
      </c>
      <c r="J14" s="140">
        <v>5440</v>
      </c>
      <c r="K14" s="114">
        <v>-41</v>
      </c>
      <c r="L14" s="116">
        <v>-0.75367647058823528</v>
      </c>
    </row>
    <row r="15" spans="1:17" s="110" customFormat="1" ht="15" customHeight="1" x14ac:dyDescent="0.2">
      <c r="A15" s="120"/>
      <c r="B15" s="119"/>
      <c r="C15" s="258" t="s">
        <v>106</v>
      </c>
      <c r="E15" s="113">
        <v>55.806630857566219</v>
      </c>
      <c r="F15" s="115">
        <v>3013</v>
      </c>
      <c r="G15" s="114">
        <v>3172</v>
      </c>
      <c r="H15" s="114">
        <v>3312</v>
      </c>
      <c r="I15" s="114">
        <v>3052</v>
      </c>
      <c r="J15" s="140">
        <v>3113</v>
      </c>
      <c r="K15" s="114">
        <v>-100</v>
      </c>
      <c r="L15" s="116">
        <v>-3.2123353678123996</v>
      </c>
    </row>
    <row r="16" spans="1:17" s="110" customFormat="1" ht="15" customHeight="1" x14ac:dyDescent="0.2">
      <c r="A16" s="120"/>
      <c r="B16" s="119"/>
      <c r="C16" s="258" t="s">
        <v>107</v>
      </c>
      <c r="E16" s="113">
        <v>44.193369142433781</v>
      </c>
      <c r="F16" s="115">
        <v>2386</v>
      </c>
      <c r="G16" s="114">
        <v>2456</v>
      </c>
      <c r="H16" s="114">
        <v>2461</v>
      </c>
      <c r="I16" s="114">
        <v>2217</v>
      </c>
      <c r="J16" s="140">
        <v>2327</v>
      </c>
      <c r="K16" s="114">
        <v>59</v>
      </c>
      <c r="L16" s="116">
        <v>2.5354533734422002</v>
      </c>
    </row>
    <row r="17" spans="1:12" s="110" customFormat="1" ht="15" customHeight="1" x14ac:dyDescent="0.2">
      <c r="A17" s="120"/>
      <c r="B17" s="121" t="s">
        <v>109</v>
      </c>
      <c r="C17" s="258"/>
      <c r="E17" s="113">
        <v>66.965083382966057</v>
      </c>
      <c r="F17" s="115">
        <v>35979</v>
      </c>
      <c r="G17" s="114">
        <v>36349</v>
      </c>
      <c r="H17" s="114">
        <v>36733</v>
      </c>
      <c r="I17" s="114">
        <v>36600</v>
      </c>
      <c r="J17" s="140">
        <v>36644</v>
      </c>
      <c r="K17" s="114">
        <v>-665</v>
      </c>
      <c r="L17" s="116">
        <v>-1.8147582141687588</v>
      </c>
    </row>
    <row r="18" spans="1:12" s="110" customFormat="1" ht="15" customHeight="1" x14ac:dyDescent="0.2">
      <c r="A18" s="120"/>
      <c r="B18" s="119"/>
      <c r="C18" s="258" t="s">
        <v>106</v>
      </c>
      <c r="E18" s="113">
        <v>53.364462603185189</v>
      </c>
      <c r="F18" s="115">
        <v>19200</v>
      </c>
      <c r="G18" s="114">
        <v>19468</v>
      </c>
      <c r="H18" s="114">
        <v>19766</v>
      </c>
      <c r="I18" s="114">
        <v>19763</v>
      </c>
      <c r="J18" s="140">
        <v>19792</v>
      </c>
      <c r="K18" s="114">
        <v>-592</v>
      </c>
      <c r="L18" s="116">
        <v>-2.9911075181891675</v>
      </c>
    </row>
    <row r="19" spans="1:12" s="110" customFormat="1" ht="15" customHeight="1" x14ac:dyDescent="0.2">
      <c r="A19" s="120"/>
      <c r="B19" s="119"/>
      <c r="C19" s="258" t="s">
        <v>107</v>
      </c>
      <c r="E19" s="113">
        <v>46.635537396814811</v>
      </c>
      <c r="F19" s="115">
        <v>16779</v>
      </c>
      <c r="G19" s="114">
        <v>16881</v>
      </c>
      <c r="H19" s="114">
        <v>16967</v>
      </c>
      <c r="I19" s="114">
        <v>16837</v>
      </c>
      <c r="J19" s="140">
        <v>16852</v>
      </c>
      <c r="K19" s="114">
        <v>-73</v>
      </c>
      <c r="L19" s="116">
        <v>-0.43318300498457157</v>
      </c>
    </row>
    <row r="20" spans="1:12" s="110" customFormat="1" ht="15" customHeight="1" x14ac:dyDescent="0.2">
      <c r="A20" s="120"/>
      <c r="B20" s="121" t="s">
        <v>110</v>
      </c>
      <c r="C20" s="258"/>
      <c r="E20" s="113">
        <v>21.595815961882074</v>
      </c>
      <c r="F20" s="115">
        <v>11603</v>
      </c>
      <c r="G20" s="114">
        <v>11518</v>
      </c>
      <c r="H20" s="114">
        <v>11505</v>
      </c>
      <c r="I20" s="114">
        <v>11342</v>
      </c>
      <c r="J20" s="140">
        <v>11128</v>
      </c>
      <c r="K20" s="114">
        <v>475</v>
      </c>
      <c r="L20" s="116">
        <v>4.2685118619698059</v>
      </c>
    </row>
    <row r="21" spans="1:12" s="110" customFormat="1" ht="15" customHeight="1" x14ac:dyDescent="0.2">
      <c r="A21" s="120"/>
      <c r="B21" s="119"/>
      <c r="C21" s="258" t="s">
        <v>106</v>
      </c>
      <c r="E21" s="113">
        <v>50.004309230371454</v>
      </c>
      <c r="F21" s="115">
        <v>5802</v>
      </c>
      <c r="G21" s="114">
        <v>5735</v>
      </c>
      <c r="H21" s="114">
        <v>5726</v>
      </c>
      <c r="I21" s="114">
        <v>5656</v>
      </c>
      <c r="J21" s="140">
        <v>5529</v>
      </c>
      <c r="K21" s="114">
        <v>273</v>
      </c>
      <c r="L21" s="116">
        <v>4.9376017362995119</v>
      </c>
    </row>
    <row r="22" spans="1:12" s="110" customFormat="1" ht="15" customHeight="1" x14ac:dyDescent="0.2">
      <c r="A22" s="120"/>
      <c r="B22" s="119"/>
      <c r="C22" s="258" t="s">
        <v>107</v>
      </c>
      <c r="E22" s="113">
        <v>49.995690769628546</v>
      </c>
      <c r="F22" s="115">
        <v>5801</v>
      </c>
      <c r="G22" s="114">
        <v>5783</v>
      </c>
      <c r="H22" s="114">
        <v>5779</v>
      </c>
      <c r="I22" s="114">
        <v>5686</v>
      </c>
      <c r="J22" s="140">
        <v>5599</v>
      </c>
      <c r="K22" s="114">
        <v>202</v>
      </c>
      <c r="L22" s="116">
        <v>3.60778710484015</v>
      </c>
    </row>
    <row r="23" spans="1:12" s="110" customFormat="1" ht="15" customHeight="1" x14ac:dyDescent="0.2">
      <c r="A23" s="120"/>
      <c r="B23" s="121" t="s">
        <v>111</v>
      </c>
      <c r="C23" s="258"/>
      <c r="E23" s="113">
        <v>1.3903365098272782</v>
      </c>
      <c r="F23" s="115">
        <v>747</v>
      </c>
      <c r="G23" s="114">
        <v>752</v>
      </c>
      <c r="H23" s="114">
        <v>737</v>
      </c>
      <c r="I23" s="114">
        <v>723</v>
      </c>
      <c r="J23" s="140">
        <v>696</v>
      </c>
      <c r="K23" s="114">
        <v>51</v>
      </c>
      <c r="L23" s="116">
        <v>7.3275862068965516</v>
      </c>
    </row>
    <row r="24" spans="1:12" s="110" customFormat="1" ht="15" customHeight="1" x14ac:dyDescent="0.2">
      <c r="A24" s="120"/>
      <c r="B24" s="119"/>
      <c r="C24" s="258" t="s">
        <v>106</v>
      </c>
      <c r="E24" s="113">
        <v>59.705488621151275</v>
      </c>
      <c r="F24" s="115">
        <v>446</v>
      </c>
      <c r="G24" s="114">
        <v>450</v>
      </c>
      <c r="H24" s="114">
        <v>447</v>
      </c>
      <c r="I24" s="114">
        <v>432</v>
      </c>
      <c r="J24" s="140">
        <v>414</v>
      </c>
      <c r="K24" s="114">
        <v>32</v>
      </c>
      <c r="L24" s="116">
        <v>7.7294685990338161</v>
      </c>
    </row>
    <row r="25" spans="1:12" s="110" customFormat="1" ht="15" customHeight="1" x14ac:dyDescent="0.2">
      <c r="A25" s="120"/>
      <c r="B25" s="119"/>
      <c r="C25" s="258" t="s">
        <v>107</v>
      </c>
      <c r="E25" s="113">
        <v>40.294511378848725</v>
      </c>
      <c r="F25" s="115">
        <v>301</v>
      </c>
      <c r="G25" s="114">
        <v>302</v>
      </c>
      <c r="H25" s="114">
        <v>290</v>
      </c>
      <c r="I25" s="114">
        <v>291</v>
      </c>
      <c r="J25" s="140">
        <v>282</v>
      </c>
      <c r="K25" s="114">
        <v>19</v>
      </c>
      <c r="L25" s="116">
        <v>6.7375886524822697</v>
      </c>
    </row>
    <row r="26" spans="1:12" s="110" customFormat="1" ht="15" customHeight="1" x14ac:dyDescent="0.2">
      <c r="A26" s="120"/>
      <c r="C26" s="121" t="s">
        <v>187</v>
      </c>
      <c r="D26" s="110" t="s">
        <v>188</v>
      </c>
      <c r="E26" s="113">
        <v>0.43180464562239429</v>
      </c>
      <c r="F26" s="115">
        <v>232</v>
      </c>
      <c r="G26" s="114">
        <v>221</v>
      </c>
      <c r="H26" s="114">
        <v>220</v>
      </c>
      <c r="I26" s="114">
        <v>202</v>
      </c>
      <c r="J26" s="140">
        <v>173</v>
      </c>
      <c r="K26" s="114">
        <v>59</v>
      </c>
      <c r="L26" s="116">
        <v>34.104046242774565</v>
      </c>
    </row>
    <row r="27" spans="1:12" s="110" customFormat="1" ht="15" customHeight="1" x14ac:dyDescent="0.2">
      <c r="A27" s="120"/>
      <c r="B27" s="119"/>
      <c r="D27" s="259" t="s">
        <v>106</v>
      </c>
      <c r="E27" s="113">
        <v>54.310344827586206</v>
      </c>
      <c r="F27" s="115">
        <v>126</v>
      </c>
      <c r="G27" s="114">
        <v>120</v>
      </c>
      <c r="H27" s="114">
        <v>120</v>
      </c>
      <c r="I27" s="114">
        <v>102</v>
      </c>
      <c r="J27" s="140">
        <v>87</v>
      </c>
      <c r="K27" s="114">
        <v>39</v>
      </c>
      <c r="L27" s="116">
        <v>44.827586206896555</v>
      </c>
    </row>
    <row r="28" spans="1:12" s="110" customFormat="1" ht="15" customHeight="1" x14ac:dyDescent="0.2">
      <c r="A28" s="120"/>
      <c r="B28" s="119"/>
      <c r="D28" s="259" t="s">
        <v>107</v>
      </c>
      <c r="E28" s="113">
        <v>45.689655172413794</v>
      </c>
      <c r="F28" s="115">
        <v>106</v>
      </c>
      <c r="G28" s="114">
        <v>101</v>
      </c>
      <c r="H28" s="114">
        <v>100</v>
      </c>
      <c r="I28" s="114">
        <v>100</v>
      </c>
      <c r="J28" s="140">
        <v>86</v>
      </c>
      <c r="K28" s="114">
        <v>20</v>
      </c>
      <c r="L28" s="116">
        <v>23.255813953488371</v>
      </c>
    </row>
    <row r="29" spans="1:12" s="110" customFormat="1" ht="24.95" customHeight="1" x14ac:dyDescent="0.2">
      <c r="A29" s="604" t="s">
        <v>189</v>
      </c>
      <c r="B29" s="605"/>
      <c r="C29" s="605"/>
      <c r="D29" s="606"/>
      <c r="E29" s="113">
        <v>83.258263847528298</v>
      </c>
      <c r="F29" s="115">
        <v>44733</v>
      </c>
      <c r="G29" s="114">
        <v>45173</v>
      </c>
      <c r="H29" s="114">
        <v>45479</v>
      </c>
      <c r="I29" s="114">
        <v>44818</v>
      </c>
      <c r="J29" s="140">
        <v>44965</v>
      </c>
      <c r="K29" s="114">
        <v>-232</v>
      </c>
      <c r="L29" s="116">
        <v>-0.51595685533192481</v>
      </c>
    </row>
    <row r="30" spans="1:12" s="110" customFormat="1" ht="15" customHeight="1" x14ac:dyDescent="0.2">
      <c r="A30" s="120"/>
      <c r="B30" s="119"/>
      <c r="C30" s="258" t="s">
        <v>106</v>
      </c>
      <c r="E30" s="113">
        <v>51.181454407260858</v>
      </c>
      <c r="F30" s="115">
        <v>22895</v>
      </c>
      <c r="G30" s="114">
        <v>23148</v>
      </c>
      <c r="H30" s="114">
        <v>23379</v>
      </c>
      <c r="I30" s="114">
        <v>23104</v>
      </c>
      <c r="J30" s="140">
        <v>23144</v>
      </c>
      <c r="K30" s="114">
        <v>-249</v>
      </c>
      <c r="L30" s="116">
        <v>-1.0758727964051158</v>
      </c>
    </row>
    <row r="31" spans="1:12" s="110" customFormat="1" ht="15" customHeight="1" x14ac:dyDescent="0.2">
      <c r="A31" s="120"/>
      <c r="B31" s="119"/>
      <c r="C31" s="258" t="s">
        <v>107</v>
      </c>
      <c r="E31" s="113">
        <v>48.818545592739142</v>
      </c>
      <c r="F31" s="115">
        <v>21838</v>
      </c>
      <c r="G31" s="114">
        <v>22025</v>
      </c>
      <c r="H31" s="114">
        <v>22100</v>
      </c>
      <c r="I31" s="114">
        <v>21714</v>
      </c>
      <c r="J31" s="140">
        <v>21821</v>
      </c>
      <c r="K31" s="114">
        <v>17</v>
      </c>
      <c r="L31" s="116">
        <v>7.7906603730351492E-2</v>
      </c>
    </row>
    <row r="32" spans="1:12" s="110" customFormat="1" ht="15" customHeight="1" x14ac:dyDescent="0.2">
      <c r="A32" s="120"/>
      <c r="B32" s="119" t="s">
        <v>117</v>
      </c>
      <c r="C32" s="258"/>
      <c r="E32" s="113">
        <v>16.639368671828468</v>
      </c>
      <c r="F32" s="115">
        <v>8940</v>
      </c>
      <c r="G32" s="114">
        <v>9022</v>
      </c>
      <c r="H32" s="114">
        <v>9217</v>
      </c>
      <c r="I32" s="114">
        <v>9055</v>
      </c>
      <c r="J32" s="140">
        <v>8883</v>
      </c>
      <c r="K32" s="114">
        <v>57</v>
      </c>
      <c r="L32" s="116">
        <v>0.64167510976021613</v>
      </c>
    </row>
    <row r="33" spans="1:12" s="110" customFormat="1" ht="15" customHeight="1" x14ac:dyDescent="0.2">
      <c r="A33" s="120"/>
      <c r="B33" s="119"/>
      <c r="C33" s="258" t="s">
        <v>106</v>
      </c>
      <c r="E33" s="113">
        <v>61.935123042505595</v>
      </c>
      <c r="F33" s="115">
        <v>5537</v>
      </c>
      <c r="G33" s="114">
        <v>5651</v>
      </c>
      <c r="H33" s="114">
        <v>5841</v>
      </c>
      <c r="I33" s="114">
        <v>5766</v>
      </c>
      <c r="J33" s="140">
        <v>5673</v>
      </c>
      <c r="K33" s="114">
        <v>-136</v>
      </c>
      <c r="L33" s="116">
        <v>-2.3973206416358188</v>
      </c>
    </row>
    <row r="34" spans="1:12" s="110" customFormat="1" ht="15" customHeight="1" x14ac:dyDescent="0.2">
      <c r="A34" s="120"/>
      <c r="B34" s="119"/>
      <c r="C34" s="258" t="s">
        <v>107</v>
      </c>
      <c r="E34" s="113">
        <v>38.064876957494405</v>
      </c>
      <c r="F34" s="115">
        <v>3403</v>
      </c>
      <c r="G34" s="114">
        <v>3371</v>
      </c>
      <c r="H34" s="114">
        <v>3376</v>
      </c>
      <c r="I34" s="114">
        <v>3289</v>
      </c>
      <c r="J34" s="140">
        <v>3210</v>
      </c>
      <c r="K34" s="114">
        <v>193</v>
      </c>
      <c r="L34" s="116">
        <v>6.0124610591900307</v>
      </c>
    </row>
    <row r="35" spans="1:12" s="110" customFormat="1" ht="24.95" customHeight="1" x14ac:dyDescent="0.2">
      <c r="A35" s="604" t="s">
        <v>190</v>
      </c>
      <c r="B35" s="605"/>
      <c r="C35" s="605"/>
      <c r="D35" s="606"/>
      <c r="E35" s="113">
        <v>72.444535437760578</v>
      </c>
      <c r="F35" s="115">
        <v>38923</v>
      </c>
      <c r="G35" s="114">
        <v>39532</v>
      </c>
      <c r="H35" s="114">
        <v>40125</v>
      </c>
      <c r="I35" s="114">
        <v>39438</v>
      </c>
      <c r="J35" s="140">
        <v>39538</v>
      </c>
      <c r="K35" s="114">
        <v>-615</v>
      </c>
      <c r="L35" s="116">
        <v>-1.5554656280034398</v>
      </c>
    </row>
    <row r="36" spans="1:12" s="110" customFormat="1" ht="15" customHeight="1" x14ac:dyDescent="0.2">
      <c r="A36" s="120"/>
      <c r="B36" s="119"/>
      <c r="C36" s="258" t="s">
        <v>106</v>
      </c>
      <c r="E36" s="113">
        <v>65.26989183773091</v>
      </c>
      <c r="F36" s="115">
        <v>25405</v>
      </c>
      <c r="G36" s="114">
        <v>25822</v>
      </c>
      <c r="H36" s="114">
        <v>26286</v>
      </c>
      <c r="I36" s="114">
        <v>25946</v>
      </c>
      <c r="J36" s="140">
        <v>25969</v>
      </c>
      <c r="K36" s="114">
        <v>-564</v>
      </c>
      <c r="L36" s="116">
        <v>-2.1718202472178367</v>
      </c>
    </row>
    <row r="37" spans="1:12" s="110" customFormat="1" ht="15" customHeight="1" x14ac:dyDescent="0.2">
      <c r="A37" s="120"/>
      <c r="B37" s="119"/>
      <c r="C37" s="258" t="s">
        <v>107</v>
      </c>
      <c r="E37" s="113">
        <v>34.730108162269097</v>
      </c>
      <c r="F37" s="115">
        <v>13518</v>
      </c>
      <c r="G37" s="114">
        <v>13710</v>
      </c>
      <c r="H37" s="114">
        <v>13839</v>
      </c>
      <c r="I37" s="114">
        <v>13492</v>
      </c>
      <c r="J37" s="140">
        <v>13569</v>
      </c>
      <c r="K37" s="114">
        <v>-51</v>
      </c>
      <c r="L37" s="116">
        <v>-0.37585673225735133</v>
      </c>
    </row>
    <row r="38" spans="1:12" s="110" customFormat="1" ht="15" customHeight="1" x14ac:dyDescent="0.2">
      <c r="A38" s="120"/>
      <c r="B38" s="119" t="s">
        <v>182</v>
      </c>
      <c r="C38" s="258"/>
      <c r="E38" s="113">
        <v>27.555464562239429</v>
      </c>
      <c r="F38" s="115">
        <v>14805</v>
      </c>
      <c r="G38" s="114">
        <v>14715</v>
      </c>
      <c r="H38" s="114">
        <v>14623</v>
      </c>
      <c r="I38" s="114">
        <v>14496</v>
      </c>
      <c r="J38" s="140">
        <v>14370</v>
      </c>
      <c r="K38" s="114">
        <v>435</v>
      </c>
      <c r="L38" s="116">
        <v>3.0271398747390394</v>
      </c>
    </row>
    <row r="39" spans="1:12" s="110" customFormat="1" ht="15" customHeight="1" x14ac:dyDescent="0.2">
      <c r="A39" s="120"/>
      <c r="B39" s="119"/>
      <c r="C39" s="258" t="s">
        <v>106</v>
      </c>
      <c r="E39" s="113">
        <v>20.641675109760214</v>
      </c>
      <c r="F39" s="115">
        <v>3056</v>
      </c>
      <c r="G39" s="114">
        <v>3003</v>
      </c>
      <c r="H39" s="114">
        <v>2965</v>
      </c>
      <c r="I39" s="114">
        <v>2957</v>
      </c>
      <c r="J39" s="140">
        <v>2879</v>
      </c>
      <c r="K39" s="114">
        <v>177</v>
      </c>
      <c r="L39" s="116">
        <v>6.1479680444598817</v>
      </c>
    </row>
    <row r="40" spans="1:12" s="110" customFormat="1" ht="15" customHeight="1" x14ac:dyDescent="0.2">
      <c r="A40" s="120"/>
      <c r="B40" s="119"/>
      <c r="C40" s="258" t="s">
        <v>107</v>
      </c>
      <c r="E40" s="113">
        <v>79.358324890239786</v>
      </c>
      <c r="F40" s="115">
        <v>11749</v>
      </c>
      <c r="G40" s="114">
        <v>11712</v>
      </c>
      <c r="H40" s="114">
        <v>11658</v>
      </c>
      <c r="I40" s="114">
        <v>11539</v>
      </c>
      <c r="J40" s="140">
        <v>11491</v>
      </c>
      <c r="K40" s="114">
        <v>258</v>
      </c>
      <c r="L40" s="116">
        <v>2.245235401618658</v>
      </c>
    </row>
    <row r="41" spans="1:12" s="110" customFormat="1" ht="24.75" customHeight="1" x14ac:dyDescent="0.2">
      <c r="A41" s="604" t="s">
        <v>517</v>
      </c>
      <c r="B41" s="605"/>
      <c r="C41" s="605"/>
      <c r="D41" s="606"/>
      <c r="E41" s="113">
        <v>4.6772632519356758</v>
      </c>
      <c r="F41" s="115">
        <v>2513</v>
      </c>
      <c r="G41" s="114">
        <v>2765</v>
      </c>
      <c r="H41" s="114">
        <v>2766</v>
      </c>
      <c r="I41" s="114">
        <v>2215</v>
      </c>
      <c r="J41" s="140">
        <v>2425</v>
      </c>
      <c r="K41" s="114">
        <v>88</v>
      </c>
      <c r="L41" s="116">
        <v>3.6288659793814433</v>
      </c>
    </row>
    <row r="42" spans="1:12" s="110" customFormat="1" ht="15" customHeight="1" x14ac:dyDescent="0.2">
      <c r="A42" s="120"/>
      <c r="B42" s="119"/>
      <c r="C42" s="258" t="s">
        <v>106</v>
      </c>
      <c r="E42" s="113">
        <v>56.148030242737761</v>
      </c>
      <c r="F42" s="115">
        <v>1411</v>
      </c>
      <c r="G42" s="114">
        <v>1588</v>
      </c>
      <c r="H42" s="114">
        <v>1619</v>
      </c>
      <c r="I42" s="114">
        <v>1277</v>
      </c>
      <c r="J42" s="140">
        <v>1383</v>
      </c>
      <c r="K42" s="114">
        <v>28</v>
      </c>
      <c r="L42" s="116">
        <v>2.0245842371655822</v>
      </c>
    </row>
    <row r="43" spans="1:12" s="110" customFormat="1" ht="15" customHeight="1" x14ac:dyDescent="0.2">
      <c r="A43" s="123"/>
      <c r="B43" s="124"/>
      <c r="C43" s="260" t="s">
        <v>107</v>
      </c>
      <c r="D43" s="261"/>
      <c r="E43" s="125">
        <v>43.851969757262239</v>
      </c>
      <c r="F43" s="143">
        <v>1102</v>
      </c>
      <c r="G43" s="144">
        <v>1177</v>
      </c>
      <c r="H43" s="144">
        <v>1147</v>
      </c>
      <c r="I43" s="144">
        <v>938</v>
      </c>
      <c r="J43" s="145">
        <v>1042</v>
      </c>
      <c r="K43" s="144">
        <v>60</v>
      </c>
      <c r="L43" s="146">
        <v>5.7581573896353166</v>
      </c>
    </row>
    <row r="44" spans="1:12" s="110" customFormat="1" ht="45.75" customHeight="1" x14ac:dyDescent="0.2">
      <c r="A44" s="604" t="s">
        <v>191</v>
      </c>
      <c r="B44" s="605"/>
      <c r="C44" s="605"/>
      <c r="D44" s="606"/>
      <c r="E44" s="113">
        <v>1.185601548540798</v>
      </c>
      <c r="F44" s="115">
        <v>637</v>
      </c>
      <c r="G44" s="114">
        <v>645</v>
      </c>
      <c r="H44" s="114">
        <v>646</v>
      </c>
      <c r="I44" s="114">
        <v>627</v>
      </c>
      <c r="J44" s="140">
        <v>634</v>
      </c>
      <c r="K44" s="114">
        <v>3</v>
      </c>
      <c r="L44" s="116">
        <v>0.47318611987381703</v>
      </c>
    </row>
    <row r="45" spans="1:12" s="110" customFormat="1" ht="15" customHeight="1" x14ac:dyDescent="0.2">
      <c r="A45" s="120"/>
      <c r="B45" s="119"/>
      <c r="C45" s="258" t="s">
        <v>106</v>
      </c>
      <c r="E45" s="113">
        <v>62.166405023547881</v>
      </c>
      <c r="F45" s="115">
        <v>396</v>
      </c>
      <c r="G45" s="114">
        <v>403</v>
      </c>
      <c r="H45" s="114">
        <v>404</v>
      </c>
      <c r="I45" s="114">
        <v>389</v>
      </c>
      <c r="J45" s="140">
        <v>393</v>
      </c>
      <c r="K45" s="114">
        <v>3</v>
      </c>
      <c r="L45" s="116">
        <v>0.76335877862595425</v>
      </c>
    </row>
    <row r="46" spans="1:12" s="110" customFormat="1" ht="15" customHeight="1" x14ac:dyDescent="0.2">
      <c r="A46" s="123"/>
      <c r="B46" s="124"/>
      <c r="C46" s="260" t="s">
        <v>107</v>
      </c>
      <c r="D46" s="261"/>
      <c r="E46" s="125">
        <v>37.833594976452119</v>
      </c>
      <c r="F46" s="143">
        <v>241</v>
      </c>
      <c r="G46" s="144">
        <v>242</v>
      </c>
      <c r="H46" s="144">
        <v>242</v>
      </c>
      <c r="I46" s="144">
        <v>238</v>
      </c>
      <c r="J46" s="145">
        <v>241</v>
      </c>
      <c r="K46" s="144">
        <v>0</v>
      </c>
      <c r="L46" s="146">
        <v>0</v>
      </c>
    </row>
    <row r="47" spans="1:12" s="110" customFormat="1" ht="39" customHeight="1" x14ac:dyDescent="0.2">
      <c r="A47" s="604" t="s">
        <v>518</v>
      </c>
      <c r="B47" s="607"/>
      <c r="C47" s="607"/>
      <c r="D47" s="608"/>
      <c r="E47" s="113">
        <v>0.40388624181060157</v>
      </c>
      <c r="F47" s="115">
        <v>217</v>
      </c>
      <c r="G47" s="114">
        <v>239</v>
      </c>
      <c r="H47" s="114">
        <v>218</v>
      </c>
      <c r="I47" s="114">
        <v>208</v>
      </c>
      <c r="J47" s="140">
        <v>238</v>
      </c>
      <c r="K47" s="114">
        <v>-21</v>
      </c>
      <c r="L47" s="116">
        <v>-8.8235294117647065</v>
      </c>
    </row>
    <row r="48" spans="1:12" s="110" customFormat="1" ht="15" customHeight="1" x14ac:dyDescent="0.2">
      <c r="A48" s="120"/>
      <c r="B48" s="119"/>
      <c r="C48" s="258" t="s">
        <v>106</v>
      </c>
      <c r="E48" s="113">
        <v>38.248847926267281</v>
      </c>
      <c r="F48" s="115">
        <v>83</v>
      </c>
      <c r="G48" s="114">
        <v>88</v>
      </c>
      <c r="H48" s="114">
        <v>80</v>
      </c>
      <c r="I48" s="114">
        <v>88</v>
      </c>
      <c r="J48" s="140">
        <v>97</v>
      </c>
      <c r="K48" s="114">
        <v>-14</v>
      </c>
      <c r="L48" s="116">
        <v>-14.43298969072165</v>
      </c>
    </row>
    <row r="49" spans="1:12" s="110" customFormat="1" ht="15" customHeight="1" x14ac:dyDescent="0.2">
      <c r="A49" s="123"/>
      <c r="B49" s="124"/>
      <c r="C49" s="260" t="s">
        <v>107</v>
      </c>
      <c r="D49" s="261"/>
      <c r="E49" s="125">
        <v>61.751152073732719</v>
      </c>
      <c r="F49" s="143">
        <v>134</v>
      </c>
      <c r="G49" s="144">
        <v>151</v>
      </c>
      <c r="H49" s="144">
        <v>138</v>
      </c>
      <c r="I49" s="144">
        <v>120</v>
      </c>
      <c r="J49" s="145">
        <v>141</v>
      </c>
      <c r="K49" s="144">
        <v>-7</v>
      </c>
      <c r="L49" s="146">
        <v>-4.9645390070921982</v>
      </c>
    </row>
    <row r="50" spans="1:12" s="110" customFormat="1" ht="24.95" customHeight="1" x14ac:dyDescent="0.2">
      <c r="A50" s="609" t="s">
        <v>192</v>
      </c>
      <c r="B50" s="610"/>
      <c r="C50" s="610"/>
      <c r="D50" s="611"/>
      <c r="E50" s="262">
        <v>20.929496724240618</v>
      </c>
      <c r="F50" s="263">
        <v>11245</v>
      </c>
      <c r="G50" s="264">
        <v>11648</v>
      </c>
      <c r="H50" s="264">
        <v>11817</v>
      </c>
      <c r="I50" s="264">
        <v>11315</v>
      </c>
      <c r="J50" s="265">
        <v>11338</v>
      </c>
      <c r="K50" s="263">
        <v>-93</v>
      </c>
      <c r="L50" s="266">
        <v>-0.82025048509437293</v>
      </c>
    </row>
    <row r="51" spans="1:12" s="110" customFormat="1" ht="15" customHeight="1" x14ac:dyDescent="0.2">
      <c r="A51" s="120"/>
      <c r="B51" s="119"/>
      <c r="C51" s="258" t="s">
        <v>106</v>
      </c>
      <c r="E51" s="113">
        <v>59.137394397510008</v>
      </c>
      <c r="F51" s="115">
        <v>6650</v>
      </c>
      <c r="G51" s="114">
        <v>6914</v>
      </c>
      <c r="H51" s="114">
        <v>7072</v>
      </c>
      <c r="I51" s="114">
        <v>6814</v>
      </c>
      <c r="J51" s="140">
        <v>6803</v>
      </c>
      <c r="K51" s="114">
        <v>-153</v>
      </c>
      <c r="L51" s="116">
        <v>-2.2490077906805821</v>
      </c>
    </row>
    <row r="52" spans="1:12" s="110" customFormat="1" ht="15" customHeight="1" x14ac:dyDescent="0.2">
      <c r="A52" s="120"/>
      <c r="B52" s="119"/>
      <c r="C52" s="258" t="s">
        <v>107</v>
      </c>
      <c r="E52" s="113">
        <v>40.862605602489992</v>
      </c>
      <c r="F52" s="115">
        <v>4595</v>
      </c>
      <c r="G52" s="114">
        <v>4734</v>
      </c>
      <c r="H52" s="114">
        <v>4745</v>
      </c>
      <c r="I52" s="114">
        <v>4501</v>
      </c>
      <c r="J52" s="140">
        <v>4535</v>
      </c>
      <c r="K52" s="114">
        <v>60</v>
      </c>
      <c r="L52" s="116">
        <v>1.3230429988974641</v>
      </c>
    </row>
    <row r="53" spans="1:12" s="110" customFormat="1" ht="15" customHeight="1" x14ac:dyDescent="0.2">
      <c r="A53" s="120"/>
      <c r="B53" s="119"/>
      <c r="C53" s="258" t="s">
        <v>187</v>
      </c>
      <c r="D53" s="110" t="s">
        <v>193</v>
      </c>
      <c r="E53" s="113">
        <v>15.953757225433526</v>
      </c>
      <c r="F53" s="115">
        <v>1794</v>
      </c>
      <c r="G53" s="114">
        <v>2024</v>
      </c>
      <c r="H53" s="114">
        <v>2051</v>
      </c>
      <c r="I53" s="114">
        <v>1591</v>
      </c>
      <c r="J53" s="140">
        <v>1722</v>
      </c>
      <c r="K53" s="114">
        <v>72</v>
      </c>
      <c r="L53" s="116">
        <v>4.1811846689895473</v>
      </c>
    </row>
    <row r="54" spans="1:12" s="110" customFormat="1" ht="15" customHeight="1" x14ac:dyDescent="0.2">
      <c r="A54" s="120"/>
      <c r="B54" s="119"/>
      <c r="D54" s="267" t="s">
        <v>194</v>
      </c>
      <c r="E54" s="113">
        <v>57.413600891861762</v>
      </c>
      <c r="F54" s="115">
        <v>1030</v>
      </c>
      <c r="G54" s="114">
        <v>1167</v>
      </c>
      <c r="H54" s="114">
        <v>1212</v>
      </c>
      <c r="I54" s="114">
        <v>938</v>
      </c>
      <c r="J54" s="140">
        <v>998</v>
      </c>
      <c r="K54" s="114">
        <v>32</v>
      </c>
      <c r="L54" s="116">
        <v>3.2064128256513027</v>
      </c>
    </row>
    <row r="55" spans="1:12" s="110" customFormat="1" ht="15" customHeight="1" x14ac:dyDescent="0.2">
      <c r="A55" s="120"/>
      <c r="B55" s="119"/>
      <c r="D55" s="267" t="s">
        <v>195</v>
      </c>
      <c r="E55" s="113">
        <v>42.586399108138238</v>
      </c>
      <c r="F55" s="115">
        <v>764</v>
      </c>
      <c r="G55" s="114">
        <v>857</v>
      </c>
      <c r="H55" s="114">
        <v>839</v>
      </c>
      <c r="I55" s="114">
        <v>653</v>
      </c>
      <c r="J55" s="140">
        <v>724</v>
      </c>
      <c r="K55" s="114">
        <v>40</v>
      </c>
      <c r="L55" s="116">
        <v>5.5248618784530388</v>
      </c>
    </row>
    <row r="56" spans="1:12" s="110" customFormat="1" ht="15" customHeight="1" x14ac:dyDescent="0.2">
      <c r="A56" s="120"/>
      <c r="B56" s="119" t="s">
        <v>196</v>
      </c>
      <c r="C56" s="258"/>
      <c r="E56" s="113">
        <v>56.923764145324597</v>
      </c>
      <c r="F56" s="115">
        <v>30584</v>
      </c>
      <c r="G56" s="114">
        <v>30616</v>
      </c>
      <c r="H56" s="114">
        <v>30888</v>
      </c>
      <c r="I56" s="114">
        <v>30696</v>
      </c>
      <c r="J56" s="140">
        <v>30731</v>
      </c>
      <c r="K56" s="114">
        <v>-147</v>
      </c>
      <c r="L56" s="116">
        <v>-0.47834434284598615</v>
      </c>
    </row>
    <row r="57" spans="1:12" s="110" customFormat="1" ht="15" customHeight="1" x14ac:dyDescent="0.2">
      <c r="A57" s="120"/>
      <c r="B57" s="119"/>
      <c r="C57" s="258" t="s">
        <v>106</v>
      </c>
      <c r="E57" s="113">
        <v>50.444676955270729</v>
      </c>
      <c r="F57" s="115">
        <v>15428</v>
      </c>
      <c r="G57" s="114">
        <v>15486</v>
      </c>
      <c r="H57" s="114">
        <v>15697</v>
      </c>
      <c r="I57" s="114">
        <v>15656</v>
      </c>
      <c r="J57" s="140">
        <v>15673</v>
      </c>
      <c r="K57" s="114">
        <v>-245</v>
      </c>
      <c r="L57" s="116">
        <v>-1.5631978561857973</v>
      </c>
    </row>
    <row r="58" spans="1:12" s="110" customFormat="1" ht="15" customHeight="1" x14ac:dyDescent="0.2">
      <c r="A58" s="120"/>
      <c r="B58" s="119"/>
      <c r="C58" s="258" t="s">
        <v>107</v>
      </c>
      <c r="E58" s="113">
        <v>49.555323044729271</v>
      </c>
      <c r="F58" s="115">
        <v>15156</v>
      </c>
      <c r="G58" s="114">
        <v>15130</v>
      </c>
      <c r="H58" s="114">
        <v>15191</v>
      </c>
      <c r="I58" s="114">
        <v>15040</v>
      </c>
      <c r="J58" s="140">
        <v>15058</v>
      </c>
      <c r="K58" s="114">
        <v>98</v>
      </c>
      <c r="L58" s="116">
        <v>0.65081684154602204</v>
      </c>
    </row>
    <row r="59" spans="1:12" s="110" customFormat="1" ht="15" customHeight="1" x14ac:dyDescent="0.2">
      <c r="A59" s="120"/>
      <c r="B59" s="119"/>
      <c r="C59" s="258" t="s">
        <v>105</v>
      </c>
      <c r="D59" s="110" t="s">
        <v>197</v>
      </c>
      <c r="E59" s="113">
        <v>93.068270991368038</v>
      </c>
      <c r="F59" s="115">
        <v>28464</v>
      </c>
      <c r="G59" s="114">
        <v>28500</v>
      </c>
      <c r="H59" s="114">
        <v>28739</v>
      </c>
      <c r="I59" s="114">
        <v>28573</v>
      </c>
      <c r="J59" s="140">
        <v>28593</v>
      </c>
      <c r="K59" s="114">
        <v>-129</v>
      </c>
      <c r="L59" s="116">
        <v>-0.45115937467212253</v>
      </c>
    </row>
    <row r="60" spans="1:12" s="110" customFormat="1" ht="15" customHeight="1" x14ac:dyDescent="0.2">
      <c r="A60" s="120"/>
      <c r="B60" s="119"/>
      <c r="C60" s="258"/>
      <c r="D60" s="267" t="s">
        <v>198</v>
      </c>
      <c r="E60" s="113">
        <v>48.696599213041033</v>
      </c>
      <c r="F60" s="115">
        <v>13861</v>
      </c>
      <c r="G60" s="114">
        <v>13920</v>
      </c>
      <c r="H60" s="114">
        <v>14111</v>
      </c>
      <c r="I60" s="114">
        <v>14075</v>
      </c>
      <c r="J60" s="140">
        <v>14083</v>
      </c>
      <c r="K60" s="114">
        <v>-222</v>
      </c>
      <c r="L60" s="116">
        <v>-1.5763686714478449</v>
      </c>
    </row>
    <row r="61" spans="1:12" s="110" customFormat="1" ht="15" customHeight="1" x14ac:dyDescent="0.2">
      <c r="A61" s="120"/>
      <c r="B61" s="119"/>
      <c r="C61" s="258"/>
      <c r="D61" s="267" t="s">
        <v>199</v>
      </c>
      <c r="E61" s="113">
        <v>51.303400786958967</v>
      </c>
      <c r="F61" s="115">
        <v>14603</v>
      </c>
      <c r="G61" s="114">
        <v>14580</v>
      </c>
      <c r="H61" s="114">
        <v>14628</v>
      </c>
      <c r="I61" s="114">
        <v>14498</v>
      </c>
      <c r="J61" s="140">
        <v>14510</v>
      </c>
      <c r="K61" s="114">
        <v>93</v>
      </c>
      <c r="L61" s="116">
        <v>0.64093728463128874</v>
      </c>
    </row>
    <row r="62" spans="1:12" s="110" customFormat="1" ht="15" customHeight="1" x14ac:dyDescent="0.2">
      <c r="A62" s="120"/>
      <c r="B62" s="119"/>
      <c r="C62" s="258"/>
      <c r="D62" s="258" t="s">
        <v>200</v>
      </c>
      <c r="E62" s="113">
        <v>6.9317290086319643</v>
      </c>
      <c r="F62" s="115">
        <v>2120</v>
      </c>
      <c r="G62" s="114">
        <v>2116</v>
      </c>
      <c r="H62" s="114">
        <v>2149</v>
      </c>
      <c r="I62" s="114">
        <v>2123</v>
      </c>
      <c r="J62" s="140">
        <v>2138</v>
      </c>
      <c r="K62" s="114">
        <v>-18</v>
      </c>
      <c r="L62" s="116">
        <v>-0.84190832553788586</v>
      </c>
    </row>
    <row r="63" spans="1:12" s="110" customFormat="1" ht="15" customHeight="1" x14ac:dyDescent="0.2">
      <c r="A63" s="120"/>
      <c r="B63" s="119"/>
      <c r="C63" s="258"/>
      <c r="D63" s="267" t="s">
        <v>198</v>
      </c>
      <c r="E63" s="113">
        <v>73.915094339622641</v>
      </c>
      <c r="F63" s="115">
        <v>1567</v>
      </c>
      <c r="G63" s="114">
        <v>1566</v>
      </c>
      <c r="H63" s="114">
        <v>1586</v>
      </c>
      <c r="I63" s="114">
        <v>1581</v>
      </c>
      <c r="J63" s="140">
        <v>1590</v>
      </c>
      <c r="K63" s="114">
        <v>-23</v>
      </c>
      <c r="L63" s="116">
        <v>-1.4465408805031446</v>
      </c>
    </row>
    <row r="64" spans="1:12" s="110" customFormat="1" ht="15" customHeight="1" x14ac:dyDescent="0.2">
      <c r="A64" s="120"/>
      <c r="B64" s="119"/>
      <c r="C64" s="258"/>
      <c r="D64" s="267" t="s">
        <v>199</v>
      </c>
      <c r="E64" s="113">
        <v>26.084905660377359</v>
      </c>
      <c r="F64" s="115">
        <v>553</v>
      </c>
      <c r="G64" s="114">
        <v>550</v>
      </c>
      <c r="H64" s="114">
        <v>563</v>
      </c>
      <c r="I64" s="114">
        <v>542</v>
      </c>
      <c r="J64" s="140">
        <v>548</v>
      </c>
      <c r="K64" s="114">
        <v>5</v>
      </c>
      <c r="L64" s="116">
        <v>0.91240875912408759</v>
      </c>
    </row>
    <row r="65" spans="1:12" s="110" customFormat="1" ht="15" customHeight="1" x14ac:dyDescent="0.2">
      <c r="A65" s="120"/>
      <c r="B65" s="119" t="s">
        <v>201</v>
      </c>
      <c r="C65" s="258"/>
      <c r="E65" s="113">
        <v>12.012358546754021</v>
      </c>
      <c r="F65" s="115">
        <v>6454</v>
      </c>
      <c r="G65" s="114">
        <v>6392</v>
      </c>
      <c r="H65" s="114">
        <v>6353</v>
      </c>
      <c r="I65" s="114">
        <v>6291</v>
      </c>
      <c r="J65" s="140">
        <v>6222</v>
      </c>
      <c r="K65" s="114">
        <v>232</v>
      </c>
      <c r="L65" s="116">
        <v>3.7287045965927357</v>
      </c>
    </row>
    <row r="66" spans="1:12" s="110" customFormat="1" ht="15" customHeight="1" x14ac:dyDescent="0.2">
      <c r="A66" s="120"/>
      <c r="B66" s="119"/>
      <c r="C66" s="258" t="s">
        <v>106</v>
      </c>
      <c r="E66" s="113">
        <v>51.828323520297488</v>
      </c>
      <c r="F66" s="115">
        <v>3345</v>
      </c>
      <c r="G66" s="114">
        <v>3301</v>
      </c>
      <c r="H66" s="114">
        <v>3291</v>
      </c>
      <c r="I66" s="114">
        <v>3274</v>
      </c>
      <c r="J66" s="140">
        <v>3254</v>
      </c>
      <c r="K66" s="114">
        <v>91</v>
      </c>
      <c r="L66" s="116">
        <v>2.7965580823601721</v>
      </c>
    </row>
    <row r="67" spans="1:12" s="110" customFormat="1" ht="15" customHeight="1" x14ac:dyDescent="0.2">
      <c r="A67" s="120"/>
      <c r="B67" s="119"/>
      <c r="C67" s="258" t="s">
        <v>107</v>
      </c>
      <c r="E67" s="113">
        <v>48.171676479702512</v>
      </c>
      <c r="F67" s="115">
        <v>3109</v>
      </c>
      <c r="G67" s="114">
        <v>3091</v>
      </c>
      <c r="H67" s="114">
        <v>3062</v>
      </c>
      <c r="I67" s="114">
        <v>3017</v>
      </c>
      <c r="J67" s="140">
        <v>2968</v>
      </c>
      <c r="K67" s="114">
        <v>141</v>
      </c>
      <c r="L67" s="116">
        <v>4.7506738544474389</v>
      </c>
    </row>
    <row r="68" spans="1:12" s="110" customFormat="1" ht="15" customHeight="1" x14ac:dyDescent="0.2">
      <c r="A68" s="120"/>
      <c r="B68" s="119"/>
      <c r="C68" s="258" t="s">
        <v>105</v>
      </c>
      <c r="D68" s="110" t="s">
        <v>202</v>
      </c>
      <c r="E68" s="113">
        <v>19.538270839789277</v>
      </c>
      <c r="F68" s="115">
        <v>1261</v>
      </c>
      <c r="G68" s="114">
        <v>1230</v>
      </c>
      <c r="H68" s="114">
        <v>1180</v>
      </c>
      <c r="I68" s="114">
        <v>1162</v>
      </c>
      <c r="J68" s="140">
        <v>1112</v>
      </c>
      <c r="K68" s="114">
        <v>149</v>
      </c>
      <c r="L68" s="116">
        <v>13.399280575539569</v>
      </c>
    </row>
    <row r="69" spans="1:12" s="110" customFormat="1" ht="15" customHeight="1" x14ac:dyDescent="0.2">
      <c r="A69" s="120"/>
      <c r="B69" s="119"/>
      <c r="C69" s="258"/>
      <c r="D69" s="267" t="s">
        <v>198</v>
      </c>
      <c r="E69" s="113">
        <v>50.753370340999204</v>
      </c>
      <c r="F69" s="115">
        <v>640</v>
      </c>
      <c r="G69" s="114">
        <v>617</v>
      </c>
      <c r="H69" s="114">
        <v>602</v>
      </c>
      <c r="I69" s="114">
        <v>604</v>
      </c>
      <c r="J69" s="140">
        <v>567</v>
      </c>
      <c r="K69" s="114">
        <v>73</v>
      </c>
      <c r="L69" s="116">
        <v>12.874779541446209</v>
      </c>
    </row>
    <row r="70" spans="1:12" s="110" customFormat="1" ht="15" customHeight="1" x14ac:dyDescent="0.2">
      <c r="A70" s="120"/>
      <c r="B70" s="119"/>
      <c r="C70" s="258"/>
      <c r="D70" s="267" t="s">
        <v>199</v>
      </c>
      <c r="E70" s="113">
        <v>49.246629659000796</v>
      </c>
      <c r="F70" s="115">
        <v>621</v>
      </c>
      <c r="G70" s="114">
        <v>613</v>
      </c>
      <c r="H70" s="114">
        <v>578</v>
      </c>
      <c r="I70" s="114">
        <v>558</v>
      </c>
      <c r="J70" s="140">
        <v>545</v>
      </c>
      <c r="K70" s="114">
        <v>76</v>
      </c>
      <c r="L70" s="116">
        <v>13.944954128440367</v>
      </c>
    </row>
    <row r="71" spans="1:12" s="110" customFormat="1" ht="15" customHeight="1" x14ac:dyDescent="0.2">
      <c r="A71" s="120"/>
      <c r="B71" s="119"/>
      <c r="C71" s="258"/>
      <c r="D71" s="110" t="s">
        <v>203</v>
      </c>
      <c r="E71" s="113">
        <v>73.96963123644251</v>
      </c>
      <c r="F71" s="115">
        <v>4774</v>
      </c>
      <c r="G71" s="114">
        <v>4745</v>
      </c>
      <c r="H71" s="114">
        <v>4747</v>
      </c>
      <c r="I71" s="114">
        <v>4718</v>
      </c>
      <c r="J71" s="140">
        <v>4707</v>
      </c>
      <c r="K71" s="114">
        <v>67</v>
      </c>
      <c r="L71" s="116">
        <v>1.4234119396643297</v>
      </c>
    </row>
    <row r="72" spans="1:12" s="110" customFormat="1" ht="15" customHeight="1" x14ac:dyDescent="0.2">
      <c r="A72" s="120"/>
      <c r="B72" s="119"/>
      <c r="C72" s="258"/>
      <c r="D72" s="267" t="s">
        <v>198</v>
      </c>
      <c r="E72" s="113">
        <v>51.885211562630914</v>
      </c>
      <c r="F72" s="115">
        <v>2477</v>
      </c>
      <c r="G72" s="114">
        <v>2465</v>
      </c>
      <c r="H72" s="114">
        <v>2461</v>
      </c>
      <c r="I72" s="114">
        <v>2449</v>
      </c>
      <c r="J72" s="140">
        <v>2465</v>
      </c>
      <c r="K72" s="114">
        <v>12</v>
      </c>
      <c r="L72" s="116">
        <v>0.48681541582150101</v>
      </c>
    </row>
    <row r="73" spans="1:12" s="110" customFormat="1" ht="15" customHeight="1" x14ac:dyDescent="0.2">
      <c r="A73" s="120"/>
      <c r="B73" s="119"/>
      <c r="C73" s="258"/>
      <c r="D73" s="267" t="s">
        <v>199</v>
      </c>
      <c r="E73" s="113">
        <v>48.114788437369086</v>
      </c>
      <c r="F73" s="115">
        <v>2297</v>
      </c>
      <c r="G73" s="114">
        <v>2280</v>
      </c>
      <c r="H73" s="114">
        <v>2286</v>
      </c>
      <c r="I73" s="114">
        <v>2269</v>
      </c>
      <c r="J73" s="140">
        <v>2242</v>
      </c>
      <c r="K73" s="114">
        <v>55</v>
      </c>
      <c r="L73" s="116">
        <v>2.4531668153434434</v>
      </c>
    </row>
    <row r="74" spans="1:12" s="110" customFormat="1" ht="15" customHeight="1" x14ac:dyDescent="0.2">
      <c r="A74" s="120"/>
      <c r="B74" s="119"/>
      <c r="C74" s="258"/>
      <c r="D74" s="110" t="s">
        <v>204</v>
      </c>
      <c r="E74" s="113">
        <v>6.4920979237682062</v>
      </c>
      <c r="F74" s="115">
        <v>419</v>
      </c>
      <c r="G74" s="114">
        <v>417</v>
      </c>
      <c r="H74" s="114">
        <v>426</v>
      </c>
      <c r="I74" s="114">
        <v>411</v>
      </c>
      <c r="J74" s="140">
        <v>403</v>
      </c>
      <c r="K74" s="114">
        <v>16</v>
      </c>
      <c r="L74" s="116">
        <v>3.9702233250620349</v>
      </c>
    </row>
    <row r="75" spans="1:12" s="110" customFormat="1" ht="15" customHeight="1" x14ac:dyDescent="0.2">
      <c r="A75" s="120"/>
      <c r="B75" s="119"/>
      <c r="C75" s="258"/>
      <c r="D75" s="267" t="s">
        <v>198</v>
      </c>
      <c r="E75" s="113">
        <v>54.415274463007158</v>
      </c>
      <c r="F75" s="115">
        <v>228</v>
      </c>
      <c r="G75" s="114">
        <v>219</v>
      </c>
      <c r="H75" s="114">
        <v>228</v>
      </c>
      <c r="I75" s="114">
        <v>221</v>
      </c>
      <c r="J75" s="140">
        <v>222</v>
      </c>
      <c r="K75" s="114">
        <v>6</v>
      </c>
      <c r="L75" s="116">
        <v>2.7027027027027026</v>
      </c>
    </row>
    <row r="76" spans="1:12" s="110" customFormat="1" ht="15" customHeight="1" x14ac:dyDescent="0.2">
      <c r="A76" s="120"/>
      <c r="B76" s="119"/>
      <c r="C76" s="258"/>
      <c r="D76" s="267" t="s">
        <v>199</v>
      </c>
      <c r="E76" s="113">
        <v>45.584725536992842</v>
      </c>
      <c r="F76" s="115">
        <v>191</v>
      </c>
      <c r="G76" s="114">
        <v>198</v>
      </c>
      <c r="H76" s="114">
        <v>198</v>
      </c>
      <c r="I76" s="114">
        <v>190</v>
      </c>
      <c r="J76" s="140">
        <v>181</v>
      </c>
      <c r="K76" s="114">
        <v>10</v>
      </c>
      <c r="L76" s="116">
        <v>5.5248618784530388</v>
      </c>
    </row>
    <row r="77" spans="1:12" s="110" customFormat="1" ht="15" customHeight="1" x14ac:dyDescent="0.2">
      <c r="A77" s="534"/>
      <c r="B77" s="119" t="s">
        <v>205</v>
      </c>
      <c r="C77" s="268"/>
      <c r="D77" s="182"/>
      <c r="E77" s="113">
        <v>10.134380583680763</v>
      </c>
      <c r="F77" s="115">
        <v>5445</v>
      </c>
      <c r="G77" s="114">
        <v>5591</v>
      </c>
      <c r="H77" s="114">
        <v>5690</v>
      </c>
      <c r="I77" s="114">
        <v>5632</v>
      </c>
      <c r="J77" s="140">
        <v>5617</v>
      </c>
      <c r="K77" s="114">
        <v>-172</v>
      </c>
      <c r="L77" s="116">
        <v>-3.0621328111091328</v>
      </c>
    </row>
    <row r="78" spans="1:12" s="110" customFormat="1" ht="15" customHeight="1" x14ac:dyDescent="0.2">
      <c r="A78" s="120"/>
      <c r="B78" s="119"/>
      <c r="C78" s="268" t="s">
        <v>106</v>
      </c>
      <c r="D78" s="182"/>
      <c r="E78" s="113">
        <v>55.794306703397609</v>
      </c>
      <c r="F78" s="115">
        <v>3038</v>
      </c>
      <c r="G78" s="114">
        <v>3124</v>
      </c>
      <c r="H78" s="114">
        <v>3191</v>
      </c>
      <c r="I78" s="114">
        <v>3159</v>
      </c>
      <c r="J78" s="140">
        <v>3118</v>
      </c>
      <c r="K78" s="114">
        <v>-80</v>
      </c>
      <c r="L78" s="116">
        <v>-2.5657472738935216</v>
      </c>
    </row>
    <row r="79" spans="1:12" s="110" customFormat="1" ht="15" customHeight="1" x14ac:dyDescent="0.2">
      <c r="A79" s="123"/>
      <c r="B79" s="124"/>
      <c r="C79" s="260" t="s">
        <v>107</v>
      </c>
      <c r="D79" s="261"/>
      <c r="E79" s="125">
        <v>44.205693296602391</v>
      </c>
      <c r="F79" s="143">
        <v>2407</v>
      </c>
      <c r="G79" s="144">
        <v>2467</v>
      </c>
      <c r="H79" s="144">
        <v>2499</v>
      </c>
      <c r="I79" s="144">
        <v>2473</v>
      </c>
      <c r="J79" s="145">
        <v>2499</v>
      </c>
      <c r="K79" s="144">
        <v>-92</v>
      </c>
      <c r="L79" s="146">
        <v>-3.6814725890356144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53728</v>
      </c>
      <c r="E11" s="114">
        <v>54247</v>
      </c>
      <c r="F11" s="114">
        <v>54748</v>
      </c>
      <c r="G11" s="114">
        <v>53934</v>
      </c>
      <c r="H11" s="140">
        <v>53908</v>
      </c>
      <c r="I11" s="115">
        <v>-180</v>
      </c>
      <c r="J11" s="116">
        <v>-0.33390220375454477</v>
      </c>
    </row>
    <row r="12" spans="1:15" s="110" customFormat="1" ht="24.95" customHeight="1" x14ac:dyDescent="0.2">
      <c r="A12" s="193" t="s">
        <v>132</v>
      </c>
      <c r="B12" s="194" t="s">
        <v>133</v>
      </c>
      <c r="C12" s="113">
        <v>6.3281715306730199E-2</v>
      </c>
      <c r="D12" s="115">
        <v>34</v>
      </c>
      <c r="E12" s="114">
        <v>34</v>
      </c>
      <c r="F12" s="114">
        <v>37</v>
      </c>
      <c r="G12" s="114">
        <v>34</v>
      </c>
      <c r="H12" s="140">
        <v>32</v>
      </c>
      <c r="I12" s="115">
        <v>2</v>
      </c>
      <c r="J12" s="116">
        <v>6.25</v>
      </c>
    </row>
    <row r="13" spans="1:15" s="110" customFormat="1" ht="24.95" customHeight="1" x14ac:dyDescent="0.2">
      <c r="A13" s="193" t="s">
        <v>134</v>
      </c>
      <c r="B13" s="199" t="s">
        <v>214</v>
      </c>
      <c r="C13" s="113">
        <v>2.1515783204288268</v>
      </c>
      <c r="D13" s="115">
        <v>1156</v>
      </c>
      <c r="E13" s="114">
        <v>1163</v>
      </c>
      <c r="F13" s="114">
        <v>1155</v>
      </c>
      <c r="G13" s="114">
        <v>1140</v>
      </c>
      <c r="H13" s="140">
        <v>1133</v>
      </c>
      <c r="I13" s="115">
        <v>23</v>
      </c>
      <c r="J13" s="116">
        <v>2.0300088261253308</v>
      </c>
    </row>
    <row r="14" spans="1:15" s="287" customFormat="1" ht="24" customHeight="1" x14ac:dyDescent="0.2">
      <c r="A14" s="193" t="s">
        <v>215</v>
      </c>
      <c r="B14" s="199" t="s">
        <v>137</v>
      </c>
      <c r="C14" s="113">
        <v>28.724315068493151</v>
      </c>
      <c r="D14" s="115">
        <v>15433</v>
      </c>
      <c r="E14" s="114">
        <v>15570</v>
      </c>
      <c r="F14" s="114">
        <v>15789</v>
      </c>
      <c r="G14" s="114">
        <v>15711</v>
      </c>
      <c r="H14" s="140">
        <v>15878</v>
      </c>
      <c r="I14" s="115">
        <v>-445</v>
      </c>
      <c r="J14" s="116">
        <v>-2.8026199773271192</v>
      </c>
      <c r="K14" s="110"/>
      <c r="L14" s="110"/>
      <c r="M14" s="110"/>
      <c r="N14" s="110"/>
      <c r="O14" s="110"/>
    </row>
    <row r="15" spans="1:15" s="110" customFormat="1" ht="24.75" customHeight="1" x14ac:dyDescent="0.2">
      <c r="A15" s="193" t="s">
        <v>216</v>
      </c>
      <c r="B15" s="199" t="s">
        <v>217</v>
      </c>
      <c r="C15" s="113">
        <v>2.8793180464562238</v>
      </c>
      <c r="D15" s="115">
        <v>1547</v>
      </c>
      <c r="E15" s="114">
        <v>1559</v>
      </c>
      <c r="F15" s="114">
        <v>1546</v>
      </c>
      <c r="G15" s="114">
        <v>1495</v>
      </c>
      <c r="H15" s="140">
        <v>1469</v>
      </c>
      <c r="I15" s="115">
        <v>78</v>
      </c>
      <c r="J15" s="116">
        <v>5.3097345132743365</v>
      </c>
    </row>
    <row r="16" spans="1:15" s="287" customFormat="1" ht="24.95" customHeight="1" x14ac:dyDescent="0.2">
      <c r="A16" s="193" t="s">
        <v>218</v>
      </c>
      <c r="B16" s="199" t="s">
        <v>141</v>
      </c>
      <c r="C16" s="113">
        <v>23.393761167361525</v>
      </c>
      <c r="D16" s="115">
        <v>12569</v>
      </c>
      <c r="E16" s="114">
        <v>12686</v>
      </c>
      <c r="F16" s="114">
        <v>12880</v>
      </c>
      <c r="G16" s="114">
        <v>12841</v>
      </c>
      <c r="H16" s="140">
        <v>13015</v>
      </c>
      <c r="I16" s="115">
        <v>-446</v>
      </c>
      <c r="J16" s="116">
        <v>-3.4268152132155207</v>
      </c>
      <c r="K16" s="110"/>
      <c r="L16" s="110"/>
      <c r="M16" s="110"/>
      <c r="N16" s="110"/>
      <c r="O16" s="110"/>
    </row>
    <row r="17" spans="1:15" s="110" customFormat="1" ht="24.95" customHeight="1" x14ac:dyDescent="0.2">
      <c r="A17" s="193" t="s">
        <v>219</v>
      </c>
      <c r="B17" s="199" t="s">
        <v>220</v>
      </c>
      <c r="C17" s="113">
        <v>2.4512358546754021</v>
      </c>
      <c r="D17" s="115">
        <v>1317</v>
      </c>
      <c r="E17" s="114">
        <v>1325</v>
      </c>
      <c r="F17" s="114">
        <v>1363</v>
      </c>
      <c r="G17" s="114">
        <v>1375</v>
      </c>
      <c r="H17" s="140">
        <v>1394</v>
      </c>
      <c r="I17" s="115">
        <v>-77</v>
      </c>
      <c r="J17" s="116">
        <v>-5.5236728837876612</v>
      </c>
    </row>
    <row r="18" spans="1:15" s="287" customFormat="1" ht="24.95" customHeight="1" x14ac:dyDescent="0.2">
      <c r="A18" s="201" t="s">
        <v>144</v>
      </c>
      <c r="B18" s="202" t="s">
        <v>145</v>
      </c>
      <c r="C18" s="113">
        <v>3.7875967837998807</v>
      </c>
      <c r="D18" s="115">
        <v>2035</v>
      </c>
      <c r="E18" s="114">
        <v>2079</v>
      </c>
      <c r="F18" s="114">
        <v>2121</v>
      </c>
      <c r="G18" s="114">
        <v>2059</v>
      </c>
      <c r="H18" s="140">
        <v>2055</v>
      </c>
      <c r="I18" s="115">
        <v>-20</v>
      </c>
      <c r="J18" s="116">
        <v>-0.97323600973236013</v>
      </c>
      <c r="K18" s="110"/>
      <c r="L18" s="110"/>
      <c r="M18" s="110"/>
      <c r="N18" s="110"/>
      <c r="O18" s="110"/>
    </row>
    <row r="19" spans="1:15" s="110" customFormat="1" ht="24.95" customHeight="1" x14ac:dyDescent="0.2">
      <c r="A19" s="193" t="s">
        <v>146</v>
      </c>
      <c r="B19" s="199" t="s">
        <v>147</v>
      </c>
      <c r="C19" s="113">
        <v>15.617555092316856</v>
      </c>
      <c r="D19" s="115">
        <v>8391</v>
      </c>
      <c r="E19" s="114">
        <v>8472</v>
      </c>
      <c r="F19" s="114">
        <v>8504</v>
      </c>
      <c r="G19" s="114">
        <v>8384</v>
      </c>
      <c r="H19" s="140">
        <v>8414</v>
      </c>
      <c r="I19" s="115">
        <v>-23</v>
      </c>
      <c r="J19" s="116">
        <v>-0.27335393391965773</v>
      </c>
    </row>
    <row r="20" spans="1:15" s="287" customFormat="1" ht="24.95" customHeight="1" x14ac:dyDescent="0.2">
      <c r="A20" s="193" t="s">
        <v>148</v>
      </c>
      <c r="B20" s="199" t="s">
        <v>149</v>
      </c>
      <c r="C20" s="113">
        <v>2.992852888624181</v>
      </c>
      <c r="D20" s="115">
        <v>1608</v>
      </c>
      <c r="E20" s="114">
        <v>1570</v>
      </c>
      <c r="F20" s="114">
        <v>1584</v>
      </c>
      <c r="G20" s="114">
        <v>1542</v>
      </c>
      <c r="H20" s="140">
        <v>1557</v>
      </c>
      <c r="I20" s="115">
        <v>51</v>
      </c>
      <c r="J20" s="116">
        <v>3.2755298651252409</v>
      </c>
      <c r="K20" s="110"/>
      <c r="L20" s="110"/>
      <c r="M20" s="110"/>
      <c r="N20" s="110"/>
      <c r="O20" s="110"/>
    </row>
    <row r="21" spans="1:15" s="110" customFormat="1" ht="24.95" customHeight="1" x14ac:dyDescent="0.2">
      <c r="A21" s="201" t="s">
        <v>150</v>
      </c>
      <c r="B21" s="202" t="s">
        <v>151</v>
      </c>
      <c r="C21" s="113">
        <v>2.0399047051816557</v>
      </c>
      <c r="D21" s="115">
        <v>1096</v>
      </c>
      <c r="E21" s="114">
        <v>1115</v>
      </c>
      <c r="F21" s="114">
        <v>1137</v>
      </c>
      <c r="G21" s="114">
        <v>1136</v>
      </c>
      <c r="H21" s="140">
        <v>1098</v>
      </c>
      <c r="I21" s="115">
        <v>-2</v>
      </c>
      <c r="J21" s="116">
        <v>-0.18214936247723132</v>
      </c>
    </row>
    <row r="22" spans="1:15" s="110" customFormat="1" ht="24.95" customHeight="1" x14ac:dyDescent="0.2">
      <c r="A22" s="201" t="s">
        <v>152</v>
      </c>
      <c r="B22" s="199" t="s">
        <v>153</v>
      </c>
      <c r="C22" s="113">
        <v>3.0784693269803456</v>
      </c>
      <c r="D22" s="115">
        <v>1654</v>
      </c>
      <c r="E22" s="114">
        <v>1568</v>
      </c>
      <c r="F22" s="114">
        <v>1532</v>
      </c>
      <c r="G22" s="114">
        <v>1479</v>
      </c>
      <c r="H22" s="140">
        <v>1461</v>
      </c>
      <c r="I22" s="115">
        <v>193</v>
      </c>
      <c r="J22" s="116">
        <v>13.210130047912388</v>
      </c>
    </row>
    <row r="23" spans="1:15" s="110" customFormat="1" ht="24.95" customHeight="1" x14ac:dyDescent="0.2">
      <c r="A23" s="193" t="s">
        <v>154</v>
      </c>
      <c r="B23" s="199" t="s">
        <v>155</v>
      </c>
      <c r="C23" s="113">
        <v>1.6304347826086956</v>
      </c>
      <c r="D23" s="115">
        <v>876</v>
      </c>
      <c r="E23" s="114">
        <v>889</v>
      </c>
      <c r="F23" s="114">
        <v>887</v>
      </c>
      <c r="G23" s="114">
        <v>869</v>
      </c>
      <c r="H23" s="140">
        <v>870</v>
      </c>
      <c r="I23" s="115">
        <v>6</v>
      </c>
      <c r="J23" s="116">
        <v>0.68965517241379315</v>
      </c>
    </row>
    <row r="24" spans="1:15" s="110" customFormat="1" ht="24.95" customHeight="1" x14ac:dyDescent="0.2">
      <c r="A24" s="193" t="s">
        <v>156</v>
      </c>
      <c r="B24" s="199" t="s">
        <v>221</v>
      </c>
      <c r="C24" s="113">
        <v>3.6200863609291245</v>
      </c>
      <c r="D24" s="115">
        <v>1945</v>
      </c>
      <c r="E24" s="114">
        <v>1927</v>
      </c>
      <c r="F24" s="114">
        <v>1929</v>
      </c>
      <c r="G24" s="114">
        <v>1882</v>
      </c>
      <c r="H24" s="140">
        <v>1903</v>
      </c>
      <c r="I24" s="115">
        <v>42</v>
      </c>
      <c r="J24" s="116">
        <v>2.2070415133998948</v>
      </c>
    </row>
    <row r="25" spans="1:15" s="110" customFormat="1" ht="24.95" customHeight="1" x14ac:dyDescent="0.2">
      <c r="A25" s="193" t="s">
        <v>222</v>
      </c>
      <c r="B25" s="204" t="s">
        <v>159</v>
      </c>
      <c r="C25" s="113">
        <v>3.1640857653365098</v>
      </c>
      <c r="D25" s="115">
        <v>1700</v>
      </c>
      <c r="E25" s="114">
        <v>1680</v>
      </c>
      <c r="F25" s="114">
        <v>1674</v>
      </c>
      <c r="G25" s="114">
        <v>1649</v>
      </c>
      <c r="H25" s="140">
        <v>1642</v>
      </c>
      <c r="I25" s="115">
        <v>58</v>
      </c>
      <c r="J25" s="116">
        <v>3.5322777101096223</v>
      </c>
    </row>
    <row r="26" spans="1:15" s="110" customFormat="1" ht="24.95" customHeight="1" x14ac:dyDescent="0.2">
      <c r="A26" s="201">
        <v>782.78300000000002</v>
      </c>
      <c r="B26" s="203" t="s">
        <v>160</v>
      </c>
      <c r="C26" s="113">
        <v>3.5456372840976771</v>
      </c>
      <c r="D26" s="115">
        <v>1905</v>
      </c>
      <c r="E26" s="114">
        <v>2263</v>
      </c>
      <c r="F26" s="114">
        <v>2565</v>
      </c>
      <c r="G26" s="114">
        <v>2540</v>
      </c>
      <c r="H26" s="140">
        <v>2285</v>
      </c>
      <c r="I26" s="115">
        <v>-380</v>
      </c>
      <c r="J26" s="116">
        <v>-16.630196936542671</v>
      </c>
    </row>
    <row r="27" spans="1:15" s="110" customFormat="1" ht="24.95" customHeight="1" x14ac:dyDescent="0.2">
      <c r="A27" s="193" t="s">
        <v>161</v>
      </c>
      <c r="B27" s="199" t="s">
        <v>223</v>
      </c>
      <c r="C27" s="113">
        <v>4.846634901727219</v>
      </c>
      <c r="D27" s="115">
        <v>2604</v>
      </c>
      <c r="E27" s="114">
        <v>2639</v>
      </c>
      <c r="F27" s="114">
        <v>2627</v>
      </c>
      <c r="G27" s="114">
        <v>2574</v>
      </c>
      <c r="H27" s="140">
        <v>2587</v>
      </c>
      <c r="I27" s="115">
        <v>17</v>
      </c>
      <c r="J27" s="116">
        <v>0.65713181291070744</v>
      </c>
    </row>
    <row r="28" spans="1:15" s="110" customFormat="1" ht="24.95" customHeight="1" x14ac:dyDescent="0.2">
      <c r="A28" s="193" t="s">
        <v>163</v>
      </c>
      <c r="B28" s="199" t="s">
        <v>164</v>
      </c>
      <c r="C28" s="113">
        <v>3.175253126861227</v>
      </c>
      <c r="D28" s="115">
        <v>1706</v>
      </c>
      <c r="E28" s="114">
        <v>1712</v>
      </c>
      <c r="F28" s="114">
        <v>1742</v>
      </c>
      <c r="G28" s="114">
        <v>1675</v>
      </c>
      <c r="H28" s="140">
        <v>1686</v>
      </c>
      <c r="I28" s="115">
        <v>20</v>
      </c>
      <c r="J28" s="116">
        <v>1.1862396204033214</v>
      </c>
    </row>
    <row r="29" spans="1:15" s="110" customFormat="1" ht="24.95" customHeight="1" x14ac:dyDescent="0.2">
      <c r="A29" s="193">
        <v>86</v>
      </c>
      <c r="B29" s="199" t="s">
        <v>165</v>
      </c>
      <c r="C29" s="113">
        <v>8.4164681357951157</v>
      </c>
      <c r="D29" s="115">
        <v>4522</v>
      </c>
      <c r="E29" s="114">
        <v>4509</v>
      </c>
      <c r="F29" s="114">
        <v>4486</v>
      </c>
      <c r="G29" s="114">
        <v>4428</v>
      </c>
      <c r="H29" s="140">
        <v>4468</v>
      </c>
      <c r="I29" s="115">
        <v>54</v>
      </c>
      <c r="J29" s="116">
        <v>1.2085944494180842</v>
      </c>
    </row>
    <row r="30" spans="1:15" s="110" customFormat="1" ht="24.95" customHeight="1" x14ac:dyDescent="0.2">
      <c r="A30" s="193">
        <v>87.88</v>
      </c>
      <c r="B30" s="204" t="s">
        <v>166</v>
      </c>
      <c r="C30" s="113">
        <v>10.257221560452651</v>
      </c>
      <c r="D30" s="115">
        <v>5511</v>
      </c>
      <c r="E30" s="114">
        <v>5504</v>
      </c>
      <c r="F30" s="114">
        <v>5409</v>
      </c>
      <c r="G30" s="114">
        <v>5288</v>
      </c>
      <c r="H30" s="140">
        <v>5244</v>
      </c>
      <c r="I30" s="115">
        <v>267</v>
      </c>
      <c r="J30" s="116">
        <v>5.0915331807780317</v>
      </c>
    </row>
    <row r="31" spans="1:15" s="110" customFormat="1" ht="24.95" customHeight="1" x14ac:dyDescent="0.2">
      <c r="A31" s="193" t="s">
        <v>167</v>
      </c>
      <c r="B31" s="199" t="s">
        <v>168</v>
      </c>
      <c r="C31" s="113">
        <v>2.8886241810601549</v>
      </c>
      <c r="D31" s="115">
        <v>1552</v>
      </c>
      <c r="E31" s="114">
        <v>1553</v>
      </c>
      <c r="F31" s="114">
        <v>1570</v>
      </c>
      <c r="G31" s="114">
        <v>1544</v>
      </c>
      <c r="H31" s="140">
        <v>1595</v>
      </c>
      <c r="I31" s="115">
        <v>-43</v>
      </c>
      <c r="J31" s="116">
        <v>-2.695924764890282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6.3281715306730199E-2</v>
      </c>
      <c r="D34" s="115">
        <v>34</v>
      </c>
      <c r="E34" s="114">
        <v>34</v>
      </c>
      <c r="F34" s="114">
        <v>37</v>
      </c>
      <c r="G34" s="114">
        <v>34</v>
      </c>
      <c r="H34" s="140">
        <v>32</v>
      </c>
      <c r="I34" s="115">
        <v>2</v>
      </c>
      <c r="J34" s="116">
        <v>6.25</v>
      </c>
    </row>
    <row r="35" spans="1:10" s="110" customFormat="1" ht="24.95" customHeight="1" x14ac:dyDescent="0.2">
      <c r="A35" s="292" t="s">
        <v>171</v>
      </c>
      <c r="B35" s="293" t="s">
        <v>172</v>
      </c>
      <c r="C35" s="113">
        <v>34.663490172721858</v>
      </c>
      <c r="D35" s="115">
        <v>18624</v>
      </c>
      <c r="E35" s="114">
        <v>18812</v>
      </c>
      <c r="F35" s="114">
        <v>19065</v>
      </c>
      <c r="G35" s="114">
        <v>18910</v>
      </c>
      <c r="H35" s="140">
        <v>19066</v>
      </c>
      <c r="I35" s="115">
        <v>-442</v>
      </c>
      <c r="J35" s="116">
        <v>-2.3182628763243471</v>
      </c>
    </row>
    <row r="36" spans="1:10" s="110" customFormat="1" ht="24.95" customHeight="1" x14ac:dyDescent="0.2">
      <c r="A36" s="294" t="s">
        <v>173</v>
      </c>
      <c r="B36" s="295" t="s">
        <v>174</v>
      </c>
      <c r="C36" s="125">
        <v>65.273228111971406</v>
      </c>
      <c r="D36" s="143">
        <v>35070</v>
      </c>
      <c r="E36" s="144">
        <v>35401</v>
      </c>
      <c r="F36" s="144">
        <v>35646</v>
      </c>
      <c r="G36" s="144">
        <v>34990</v>
      </c>
      <c r="H36" s="145">
        <v>34810</v>
      </c>
      <c r="I36" s="143">
        <v>260</v>
      </c>
      <c r="J36" s="146">
        <v>0.7469118069520253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2020-09-25T07:43:54Z</dcterms:created>
  <dcterms:modified xsi:type="dcterms:W3CDTF">2020-09-28T08:07:19Z</dcterms:modified>
</cp:coreProperties>
</file>