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C44" i="24"/>
  <c r="M44" i="24" s="1"/>
  <c r="B44" i="24"/>
  <c r="D44" i="24" s="1"/>
  <c r="K43" i="24"/>
  <c r="H43" i="24"/>
  <c r="F43" i="24"/>
  <c r="C43" i="24"/>
  <c r="B43" i="24"/>
  <c r="D43" i="24" s="1"/>
  <c r="L42" i="24"/>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K57" i="15"/>
  <c r="L57" i="15" s="1"/>
  <c r="C38" i="24"/>
  <c r="C37" i="24"/>
  <c r="C35" i="24"/>
  <c r="C34" i="24"/>
  <c r="C33" i="24"/>
  <c r="I33" i="24" s="1"/>
  <c r="C32" i="24"/>
  <c r="E32" i="24" s="1"/>
  <c r="C31" i="24"/>
  <c r="C30" i="24"/>
  <c r="C29" i="24"/>
  <c r="C28" i="24"/>
  <c r="C27" i="24"/>
  <c r="I27" i="24" s="1"/>
  <c r="C26" i="24"/>
  <c r="C25" i="24"/>
  <c r="I25" i="24" s="1"/>
  <c r="C24" i="24"/>
  <c r="C23" i="24"/>
  <c r="C22" i="24"/>
  <c r="C21" i="24"/>
  <c r="C20" i="24"/>
  <c r="C19" i="24"/>
  <c r="C18" i="24"/>
  <c r="C17" i="24"/>
  <c r="I17" i="24" s="1"/>
  <c r="C16" i="24"/>
  <c r="E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K9" i="24"/>
  <c r="J9" i="24"/>
  <c r="H9" i="24"/>
  <c r="F17" i="24"/>
  <c r="D17" i="24"/>
  <c r="K17" i="24"/>
  <c r="J17" i="24"/>
  <c r="H17" i="24"/>
  <c r="F23" i="24"/>
  <c r="D23" i="24"/>
  <c r="K23" i="24"/>
  <c r="J23" i="24"/>
  <c r="H23" i="24"/>
  <c r="F27" i="24"/>
  <c r="D27" i="24"/>
  <c r="K27" i="24"/>
  <c r="J27" i="24"/>
  <c r="H27" i="24"/>
  <c r="F33" i="24"/>
  <c r="D33" i="24"/>
  <c r="K33" i="24"/>
  <c r="J33" i="24"/>
  <c r="H33" i="24"/>
  <c r="I26" i="24"/>
  <c r="G26" i="24"/>
  <c r="L26" i="24"/>
  <c r="M26" i="24"/>
  <c r="K66" i="24"/>
  <c r="I66" i="24"/>
  <c r="J66" i="24"/>
  <c r="I20" i="24"/>
  <c r="G20" i="24"/>
  <c r="L20" i="24"/>
  <c r="E20" i="24"/>
  <c r="K18" i="24"/>
  <c r="J18" i="24"/>
  <c r="H18" i="24"/>
  <c r="F18" i="24"/>
  <c r="D18" i="24"/>
  <c r="F21" i="24"/>
  <c r="D21" i="24"/>
  <c r="K21" i="24"/>
  <c r="J21" i="24"/>
  <c r="H21" i="24"/>
  <c r="K24" i="24"/>
  <c r="J24" i="24"/>
  <c r="H24" i="24"/>
  <c r="F24" i="24"/>
  <c r="D24" i="24"/>
  <c r="K34" i="24"/>
  <c r="J34" i="24"/>
  <c r="H34" i="24"/>
  <c r="F34" i="24"/>
  <c r="D34" i="24"/>
  <c r="D38" i="24"/>
  <c r="K38" i="24"/>
  <c r="J38" i="24"/>
  <c r="H38" i="24"/>
  <c r="F38" i="24"/>
  <c r="K28" i="24"/>
  <c r="J28" i="24"/>
  <c r="H28" i="24"/>
  <c r="F28" i="24"/>
  <c r="D28" i="24"/>
  <c r="G15" i="24"/>
  <c r="M15" i="24"/>
  <c r="E15" i="24"/>
  <c r="L15" i="24"/>
  <c r="G21" i="24"/>
  <c r="M21" i="24"/>
  <c r="E21" i="24"/>
  <c r="L21" i="24"/>
  <c r="I21" i="24"/>
  <c r="G31" i="24"/>
  <c r="M31" i="24"/>
  <c r="E31" i="24"/>
  <c r="L31" i="24"/>
  <c r="M38" i="24"/>
  <c r="E38" i="24"/>
  <c r="L38" i="24"/>
  <c r="I38" i="24"/>
  <c r="G38" i="24"/>
  <c r="I15" i="24"/>
  <c r="K74" i="24"/>
  <c r="I74" i="24"/>
  <c r="J74" i="24"/>
  <c r="C14" i="24"/>
  <c r="C6" i="24"/>
  <c r="F15" i="24"/>
  <c r="D15" i="24"/>
  <c r="K15" i="24"/>
  <c r="J15" i="24"/>
  <c r="H15" i="24"/>
  <c r="F25" i="24"/>
  <c r="D25" i="24"/>
  <c r="K25" i="24"/>
  <c r="J25" i="24"/>
  <c r="H25" i="24"/>
  <c r="F31" i="24"/>
  <c r="D31" i="24"/>
  <c r="K31" i="24"/>
  <c r="J31" i="24"/>
  <c r="H31" i="24"/>
  <c r="F35" i="24"/>
  <c r="D35" i="24"/>
  <c r="K35" i="24"/>
  <c r="J35" i="24"/>
  <c r="H35" i="24"/>
  <c r="I18" i="24"/>
  <c r="G18" i="24"/>
  <c r="L18" i="24"/>
  <c r="M18" i="24"/>
  <c r="E18" i="24"/>
  <c r="I34" i="24"/>
  <c r="G34" i="24"/>
  <c r="L34" i="24"/>
  <c r="M34" i="24"/>
  <c r="E34" i="24"/>
  <c r="M20" i="24"/>
  <c r="I30" i="24"/>
  <c r="G30" i="24"/>
  <c r="L30" i="24"/>
  <c r="E30" i="24"/>
  <c r="M30" i="24"/>
  <c r="F19" i="24"/>
  <c r="D19" i="24"/>
  <c r="K19" i="24"/>
  <c r="J19" i="24"/>
  <c r="H19" i="24"/>
  <c r="K22" i="24"/>
  <c r="J22" i="24"/>
  <c r="H22" i="24"/>
  <c r="F22" i="24"/>
  <c r="D22" i="24"/>
  <c r="B45" i="24"/>
  <c r="B39" i="24"/>
  <c r="I22" i="24"/>
  <c r="G22" i="24"/>
  <c r="L22" i="24"/>
  <c r="M22" i="24"/>
  <c r="E22" i="24"/>
  <c r="I28" i="24"/>
  <c r="G28" i="24"/>
  <c r="L28" i="24"/>
  <c r="M28" i="24"/>
  <c r="E28" i="24"/>
  <c r="C39" i="24"/>
  <c r="C45" i="24"/>
  <c r="E26" i="24"/>
  <c r="K58" i="24"/>
  <c r="I58" i="24"/>
  <c r="J58" i="24"/>
  <c r="K30" i="24"/>
  <c r="J30" i="24"/>
  <c r="H30" i="24"/>
  <c r="F30" i="24"/>
  <c r="D30" i="24"/>
  <c r="I37" i="24"/>
  <c r="G37" i="24"/>
  <c r="M37" i="24"/>
  <c r="E37" i="24"/>
  <c r="L37" i="24"/>
  <c r="K16" i="24"/>
  <c r="J16" i="24"/>
  <c r="H16" i="24"/>
  <c r="F16" i="24"/>
  <c r="D16" i="24"/>
  <c r="K26" i="24"/>
  <c r="J26" i="24"/>
  <c r="H26" i="24"/>
  <c r="F26" i="24"/>
  <c r="D26" i="24"/>
  <c r="F29" i="24"/>
  <c r="D29" i="24"/>
  <c r="K29" i="24"/>
  <c r="J29" i="24"/>
  <c r="H29" i="24"/>
  <c r="K32" i="24"/>
  <c r="J32" i="24"/>
  <c r="H32" i="24"/>
  <c r="F32" i="24"/>
  <c r="D32" i="24"/>
  <c r="I31" i="24"/>
  <c r="B14" i="24"/>
  <c r="B6" i="24"/>
  <c r="K8" i="24"/>
  <c r="J8" i="24"/>
  <c r="H8" i="24"/>
  <c r="F8" i="24"/>
  <c r="D8" i="24"/>
  <c r="F7" i="24"/>
  <c r="D7" i="24"/>
  <c r="K7" i="24"/>
  <c r="J7" i="24"/>
  <c r="H7" i="24"/>
  <c r="K20" i="24"/>
  <c r="J20" i="24"/>
  <c r="H20" i="24"/>
  <c r="F20" i="24"/>
  <c r="D20" i="24"/>
  <c r="H37" i="24"/>
  <c r="F37" i="24"/>
  <c r="D37" i="24"/>
  <c r="J37" i="24"/>
  <c r="K37" i="24"/>
  <c r="G7" i="24"/>
  <c r="M7" i="24"/>
  <c r="E7" i="24"/>
  <c r="L7" i="24"/>
  <c r="I7" i="24"/>
  <c r="I8" i="24"/>
  <c r="G8" i="24"/>
  <c r="L8" i="24"/>
  <c r="M8" i="24"/>
  <c r="E8" i="24"/>
  <c r="G23" i="24"/>
  <c r="M23" i="24"/>
  <c r="E23" i="24"/>
  <c r="L23" i="24"/>
  <c r="I23" i="24"/>
  <c r="G29" i="24"/>
  <c r="M29" i="24"/>
  <c r="E29" i="24"/>
  <c r="L29" i="24"/>
  <c r="I29" i="24"/>
  <c r="J77" i="24"/>
  <c r="K53" i="24"/>
  <c r="I53" i="24"/>
  <c r="K61" i="24"/>
  <c r="I61" i="24"/>
  <c r="K69" i="24"/>
  <c r="I69" i="24"/>
  <c r="K55" i="24"/>
  <c r="I55" i="24"/>
  <c r="K63" i="24"/>
  <c r="I63" i="24"/>
  <c r="K71" i="24"/>
  <c r="I71" i="24"/>
  <c r="I16" i="24"/>
  <c r="G16" i="24"/>
  <c r="L16" i="24"/>
  <c r="I24" i="24"/>
  <c r="G24" i="24"/>
  <c r="L24" i="24"/>
  <c r="I32" i="24"/>
  <c r="G32" i="24"/>
  <c r="L32" i="24"/>
  <c r="M16" i="24"/>
  <c r="M32" i="24"/>
  <c r="K52" i="24"/>
  <c r="I52" i="24"/>
  <c r="K60" i="24"/>
  <c r="I60" i="24"/>
  <c r="K68" i="24"/>
  <c r="I68" i="24"/>
  <c r="G19" i="24"/>
  <c r="M19" i="24"/>
  <c r="E19" i="24"/>
  <c r="L19" i="24"/>
  <c r="G27" i="24"/>
  <c r="M27" i="24"/>
  <c r="E27" i="24"/>
  <c r="L27" i="24"/>
  <c r="G35" i="24"/>
  <c r="M35" i="24"/>
  <c r="E35" i="24"/>
  <c r="L35" i="24"/>
  <c r="K57" i="24"/>
  <c r="I57" i="24"/>
  <c r="K65" i="24"/>
  <c r="I65" i="24"/>
  <c r="K73" i="24"/>
  <c r="I73" i="24"/>
  <c r="I41" i="24"/>
  <c r="G41" i="24"/>
  <c r="M41" i="24"/>
  <c r="E41" i="24"/>
  <c r="L41" i="24"/>
  <c r="K54" i="24"/>
  <c r="I54" i="24"/>
  <c r="K62" i="24"/>
  <c r="I62" i="24"/>
  <c r="K70" i="24"/>
  <c r="I70" i="24"/>
  <c r="G9" i="24"/>
  <c r="M9" i="24"/>
  <c r="E9" i="24"/>
  <c r="L9" i="24"/>
  <c r="G17" i="24"/>
  <c r="M17" i="24"/>
  <c r="E17" i="24"/>
  <c r="L17" i="24"/>
  <c r="G25" i="24"/>
  <c r="M25" i="24"/>
  <c r="E25" i="24"/>
  <c r="L25" i="24"/>
  <c r="G33" i="24"/>
  <c r="M33" i="24"/>
  <c r="E33" i="24"/>
  <c r="L33" i="24"/>
  <c r="I9" i="24"/>
  <c r="E24" i="24"/>
  <c r="K51" i="24"/>
  <c r="I51" i="24"/>
  <c r="K59" i="24"/>
  <c r="I59" i="24"/>
  <c r="K67" i="24"/>
  <c r="I67" i="24"/>
  <c r="K75" i="24"/>
  <c r="I75" i="24"/>
  <c r="I77" i="24" s="1"/>
  <c r="I19" i="24"/>
  <c r="M24" i="24"/>
  <c r="I35" i="24"/>
  <c r="I43" i="24"/>
  <c r="G43" i="24"/>
  <c r="M43" i="24"/>
  <c r="E43" i="24"/>
  <c r="L43" i="24"/>
  <c r="K56" i="24"/>
  <c r="I56" i="24"/>
  <c r="K64" i="24"/>
  <c r="I64" i="24"/>
  <c r="K72" i="24"/>
  <c r="I72" i="24"/>
  <c r="F40" i="24"/>
  <c r="J41" i="24"/>
  <c r="F42" i="24"/>
  <c r="J43" i="24"/>
  <c r="F44" i="24"/>
  <c r="H40" i="24"/>
  <c r="H42" i="24"/>
  <c r="H44" i="24"/>
  <c r="J40" i="24"/>
  <c r="J42" i="24"/>
  <c r="J44" i="24"/>
  <c r="K40" i="24"/>
  <c r="K42" i="24"/>
  <c r="K44" i="24"/>
  <c r="E40" i="24"/>
  <c r="E42" i="24"/>
  <c r="E44" i="24"/>
  <c r="I78" i="24" l="1"/>
  <c r="I79" i="24"/>
  <c r="K77" i="24"/>
  <c r="I45" i="24"/>
  <c r="G45" i="24"/>
  <c r="M45" i="24"/>
  <c r="E45" i="24"/>
  <c r="L45" i="24"/>
  <c r="I39" i="24"/>
  <c r="G39" i="24"/>
  <c r="M39" i="24"/>
  <c r="E39" i="24"/>
  <c r="L39" i="24"/>
  <c r="J79" i="24"/>
  <c r="J78" i="24"/>
  <c r="K6" i="24"/>
  <c r="J6" i="24"/>
  <c r="H6" i="24"/>
  <c r="F6" i="24"/>
  <c r="D6" i="24"/>
  <c r="K14" i="24"/>
  <c r="J14" i="24"/>
  <c r="H14" i="24"/>
  <c r="F14" i="24"/>
  <c r="D14" i="24"/>
  <c r="H39" i="24"/>
  <c r="F39" i="24"/>
  <c r="D39" i="24"/>
  <c r="J39" i="24"/>
  <c r="K39" i="24"/>
  <c r="I6" i="24"/>
  <c r="G6" i="24"/>
  <c r="L6" i="24"/>
  <c r="M6" i="24"/>
  <c r="E6" i="24"/>
  <c r="H45" i="24"/>
  <c r="F45" i="24"/>
  <c r="D45" i="24"/>
  <c r="J45" i="24"/>
  <c r="K45" i="24"/>
  <c r="I14" i="24"/>
  <c r="G14" i="24"/>
  <c r="L14" i="24"/>
  <c r="E14" i="24"/>
  <c r="M14" i="24"/>
  <c r="I83" i="24" l="1"/>
  <c r="I82" i="24"/>
  <c r="K79" i="24"/>
  <c r="K78" i="24"/>
  <c r="I81" i="24" s="1"/>
</calcChain>
</file>

<file path=xl/sharedStrings.xml><?xml version="1.0" encoding="utf-8"?>
<sst xmlns="http://schemas.openxmlformats.org/spreadsheetml/2006/main" count="1664" uniqueCount="521">
  <si>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</si>
  <si>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</si>
  <si>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</si>
  <si>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</si>
  <si>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</si>
  <si>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</si>
  <si>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</si>
  <si>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</si>
  <si>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</si>
  <si>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</si>
  <si>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</si>
  <si>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</si>
  <si>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</si>
  <si>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Wuppertal, Stadt (05124)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</si>
  <si>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</si>
  <si>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</si>
  <si>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</si>
  <si>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</si>
  <si>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</si>
  <si>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</si>
  <si>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</si>
  <si>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</si>
  <si>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</si>
  <si>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</si>
  <si>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</si>
  <si>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</si>
  <si>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</si>
  <si>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</si>
  <si>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</si>
  <si>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</si>
  <si>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</si>
  <si>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</si>
  <si>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</si>
  <si>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</si>
  <si>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</si>
  <si>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</si>
  <si>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</si>
  <si>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</si>
  <si>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</si>
  <si>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</si>
  <si>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</si>
  <si>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</si>
  <si>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</si>
  <si>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</si>
  <si>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</si>
  <si>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</si>
  <si>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</si>
  <si>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</si>
  <si>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</si>
  <si>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</si>
  <si>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</si>
  <si>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</si>
  <si>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</si>
  <si>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</si>
  <si>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</si>
  <si>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</si>
  <si>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</si>
  <si>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</si>
  <si>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</si>
  <si>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</si>
  <si>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</si>
  <si>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</si>
  <si>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</si>
  <si>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</si>
  <si>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</si>
  <si>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</si>
  <si>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</si>
  <si>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</si>
  <si>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</si>
  <si>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</si>
  <si>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</si>
  <si>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</si>
  <si>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</si>
  <si>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</si>
  <si>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</si>
  <si>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</si>
  <si>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</si>
  <si>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</si>
  <si>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</si>
  <si>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</si>
  <si>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</si>
  <si>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</si>
  <si>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</si>
  <si>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</si>
  <si>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</si>
  <si>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</si>
  <si>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</si>
  <si>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</si>
  <si>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</si>
  <si>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</si>
  <si>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</si>
  <si>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</si>
  <si>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Wuppertal, Stadt (05124);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</si>
  <si>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</si>
  <si>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</si>
  <si>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</si>
  <si>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</si>
  <si>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</si>
  <si>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</si>
  <si>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</si>
  <si>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</si>
  <si>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</si>
  <si>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</si>
  <si>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</si>
  <si>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</si>
  <si>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</si>
  <si>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</si>
  <si>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</si>
  <si>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</si>
  <si>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</si>
  <si>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</si>
  <si>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</si>
  <si>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</si>
  <si>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</si>
  <si>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</si>
  <si>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</si>
  <si>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</si>
  <si>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</si>
  <si>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</si>
  <si>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</si>
  <si>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</si>
  <si>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</si>
  <si>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</si>
  <si>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</si>
  <si>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</si>
  <si>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</si>
  <si>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</si>
  <si>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</si>
  <si>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</si>
  <si>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</si>
  <si>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</si>
  <si>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</si>
  <si>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</si>
  <si>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</si>
  <si>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</si>
  <si>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</si>
  <si>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</si>
  <si>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</si>
  <si>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</si>
  <si>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</si>
  <si>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</si>
  <si>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</si>
  <si>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</si>
  <si>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</si>
  <si>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</si>
  <si>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</si>
  <si>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</si>
  <si>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</si>
  <si>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</si>
  <si>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</si>
  <si>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</si>
  <si>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</si>
  <si>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</si>
  <si>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</si>
  <si>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</si>
  <si>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</si>
  <si>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</si>
  <si>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</si>
  <si>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</si>
  <si>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</si>
  <si>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</si>
  <si>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</si>
  <si>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</si>
  <si>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</si>
  <si>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</si>
  <si>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</si>
  <si>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</si>
  <si>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</si>
  <si>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</si>
  <si>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</si>
  <si>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</si>
  <si>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</si>
  <si>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</si>
  <si>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</si>
  <si>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</si>
  <si>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</si>
  <si>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</si>
  <si>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</si>
  <si>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</si>
  <si>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</si>
  <si>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</si>
  <si>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</si>
  <si>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</si>
  <si>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Wuppertal, Stadt (05124)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</si>
  <si>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</si>
  <si>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</si>
  <si>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</si>
  <si>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</si>
  <si>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</si>
  <si>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</si>
  <si>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</si>
  <si>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</si>
  <si>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</si>
  <si>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</si>
  <si>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</si>
  <si>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</si>
  <si>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</si>
  <si>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</si>
  <si>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</si>
  <si>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</si>
  <si>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</si>
  <si>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</si>
  <si>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</si>
  <si>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</si>
  <si>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</si>
  <si>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</si>
  <si>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</si>
  <si>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</si>
  <si>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</si>
  <si>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</si>
  <si>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</si>
  <si>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</si>
  <si>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</si>
  <si>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</si>
  <si>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</si>
  <si>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</si>
  <si>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</si>
  <si>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</si>
  <si>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</si>
  <si>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</si>
  <si>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</si>
  <si>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</si>
  <si>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</si>
  <si>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</si>
  <si>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</si>
  <si>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</si>
  <si>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</si>
  <si>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</si>
  <si>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</si>
  <si>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</si>
  <si>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</si>
  <si>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</si>
  <si>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</si>
  <si>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</si>
  <si>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</si>
  <si>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</si>
  <si>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</si>
  <si>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</si>
  <si>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</si>
  <si>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</si>
  <si>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</si>
  <si>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</si>
  <si>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</si>
  <si>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</si>
  <si>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</si>
  <si>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</si>
  <si>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</si>
  <si>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</si>
  <si>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</si>
  <si>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</si>
  <si>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</si>
  <si>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</si>
  <si>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</si>
  <si>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</si>
  <si>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</si>
  <si>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</si>
  <si>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</si>
  <si>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</si>
  <si>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</si>
  <si>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</si>
  <si>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</si>
  <si>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</si>
  <si>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</si>
  <si>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</si>
  <si>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</si>
  <si>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</si>
  <si>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</si>
  <si>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</si>
  <si>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</si>
  <si>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</si>
  <si>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</si>
  <si>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</si>
  <si>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</si>
  <si>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</si>
  <si>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</si>
  <si>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</si>
  <si>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</si>
  <si>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</si>
  <si>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</si>
  <si>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</si>
  <si>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</si>
  <si>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</si>
  <si>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</si>
  <si>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</si>
  <si>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</si>
  <si>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</si>
  <si>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</si>
  <si>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</si>
  <si>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</si>
  <si>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</si>
  <si>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</si>
  <si>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</si>
  <si>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</si>
  <si>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</si>
  <si>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</si>
  <si>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</si>
  <si>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</si>
  <si>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</si>
  <si>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</si>
  <si>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</si>
  <si>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</si>
  <si>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</si>
  <si>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</si>
  <si>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</si>
  <si>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</si>
  <si>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</si>
  <si>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</si>
  <si>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</si>
  <si>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</si>
  <si>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</si>
  <si>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</si>
  <si>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</si>
  <si>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</si>
  <si>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</si>
  <si>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</si>
  <si>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</si>
  <si>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</si>
  <si>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</si>
  <si>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</si>
  <si>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</si>
  <si>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</si>
  <si>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</si>
  <si>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</si>
  <si>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</si>
  <si>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</si>
  <si>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</si>
  <si>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</si>
  <si>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</si>
  <si>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</si>
  <si>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</si>
  <si>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</si>
  <si>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</si>
  <si>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</si>
  <si>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</si>
  <si>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</si>
  <si>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</si>
  <si>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</si>
  <si>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</si>
  <si>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</si>
  <si>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</si>
  <si>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</si>
  <si>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</si>
  <si>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</si>
  <si>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</si>
  <si>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</si>
  <si>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</si>
  <si>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</si>
  <si>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</si>
  <si>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</si>
  <si>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</si>
  <si>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</si>
  <si>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</si>
  <si>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</si>
  <si>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</si>
  <si>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</si>
  <si>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</si>
  <si>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</si>
  <si>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</si>
  <si>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</si>
  <si>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</si>
  <si>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</si>
  <si>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</si>
  <si>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</si>
  <si>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</si>
  <si>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</si>
  <si>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</si>
  <si>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</si>
  <si>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</si>
  <si>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</si>
  <si>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</si>
  <si>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</si>
  <si>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</si>
  <si>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</si>
  <si>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Wuppertal, Stadt (05124);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</si>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</sst>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{B274B8CC-2AF4-4C23-B724-E156B6A97161}</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66A3-4A8A-AAD4-BA82E32DF05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{23472530-14FD-4C4A-83E1-00BF17CC7E13}</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6A3-4A8A-AAD4-BA82E32DF05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{C24B2AEE-3E90-4FEB-A015-2255B013FC91}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6A3-4A8A-AAD4-BA82E32DF05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{99CB08EE-783B-492D-B149-F581ADF83DFB}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6A3-4A8A-AAD4-BA82E32DF05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0.46717909057908114</c:v>
                </c:pt>
                <c:pt idx="1">
                  <c:v>1.3225681822425275</c:v>
                </c:pt>
                <c:pt idx="2">
                  <c:v>1.1186464311118853</c:v>
                </c:pt>
                <c:pt idx="3">
                  <c:v>1.0875687030768</c:v>
                </c:pt>
              </c:numCache>
            </c:numRef>
          </c:val>
          <c:extLst>
            <c:ext xmlns:c16="http://schemas.microsoft.com/office/drawing/2014/chart" uri="{C3380CC4-5D6E-409C-BE32-E72D297353CC}">
              <c16:uniqueId val="{00000004-66A3-4A8A-AAD4-BA82E32DF05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{86A6B0BD-4F94-4FB8-9FA7-2D22C30FA079}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6A3-4A8A-AAD4-BA82E32DF05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{03899014-462F-4727-B38B-31E7FBB37AE6}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6A3-4A8A-AAD4-BA82E32DF05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{43072B34-8E1B-45E2-8127-19195A257F25}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6A3-4A8A-AAD4-BA82E32DF05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{1DA0FF59-232C-46BC-868F-DE12341360F4}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6A3-4A8A-AAD4-BA82E32DF0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6A3-4A8A-AAD4-BA82E32DF05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6A3-4A8A-AAD4-BA82E32DF05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{6E82A51D-8750-47B7-99D3-B1123ECB5DEC}</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9795-44AC-BF18-359803328BC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{8E257879-EB2F-4FB0-A29A-190C6A8A95E9}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9795-44AC-BF18-359803328BC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{9A194431-D358-4087-9E14-554D7E291E89}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795-44AC-BF18-359803328BC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{35680752-EED8-41CB-B3D7-3BA5135F59A0}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795-44AC-BF18-359803328B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-2.4884595396044142</c:v>
                </c:pt>
                <c:pt idx="1">
                  <c:v>-3.156552267354261</c:v>
                </c:pt>
                <c:pt idx="2">
                  <c:v>-2.7637010795899166</c:v>
                </c:pt>
                <c:pt idx="3">
                  <c:v>-2.8655893304673015</c:v>
                </c:pt>
              </c:numCache>
            </c:numRef>
          </c:val>
          <c:extLst>
            <c:ext xmlns:c16="http://schemas.microsoft.com/office/drawing/2014/chart" uri="{C3380CC4-5D6E-409C-BE32-E72D297353CC}">
              <c16:uniqueId val="{00000004-9795-44AC-BF18-359803328BC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{681D1134-7875-4D87-91EB-BCBAFDFBBF51}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795-44AC-BF18-359803328BC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{93C6B311-C99C-4C3F-8F68-4CE27145A9AB}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795-44AC-BF18-359803328BC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{0EA5D6A3-48C0-4171-B546-5EC11D0CDB91}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795-44AC-BF18-359803328BC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{998C48D5-5960-4228-95C7-E59D525358C4}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795-44AC-BF18-359803328B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795-44AC-BF18-359803328BC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795-44AC-BF18-359803328BC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{9BB6BF22-872E-471A-8974-EA1F2C3B0882}</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123B-460A-AE95-05A8F1A40C8D}"/>
                </c:ext>
              </c:extLst>
            </c:dLbl>
            <c:dLbl>
              <c:idx val="1"/>
              <c:tx>
                <c:strRef>
                  <c:f>Daten_Diagramme!$D$15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{03865517-C42A-4A0C-8076-8ACE7998AAA0}</c15:txfldGUID>
                      <c15:f>Daten_Diagramme!$D$15</c15:f>
                      <c15:dlblFieldTableCache>
                        <c:ptCount val="1"/>
                        <c:pt idx="0">
                          <c:v>8.5</c:v>
                        </c:pt>
                      </c15:dlblFieldTableCache>
                    </c15:dlblFTEntry>
                  </c15:dlblFieldTable>
                  <c15:showDataLabelsRange val="0"/>
                </c:ext>
                <c:ext xmlns:c16="http://schemas.microsoft.com/office/drawing/2014/chart" uri="{C3380CC4-5D6E-409C-BE32-E72D297353CC}">
                  <c16:uniqueId val="{00000001-123B-460A-AE95-05A8F1A40C8D}"/>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{22FF335A-7DC2-43B3-ACB0-89D83C1A3CC6}</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123B-460A-AE95-05A8F1A40C8D}"/>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{9D24366E-7B92-4F9B-9CB7-31D70E9A4EB8}</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123B-460A-AE95-05A8F1A40C8D}"/>
                </c:ext>
              </c:extLst>
            </c:dLbl>
            <c:dLbl>
              <c:idx val="4"/>
              <c:tx>
                <c:strRef>
                  <c:f>Daten_Diagramme!$D$18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{0D4801C5-7509-491E-9348-40813DA6D451}</c15:txfldGUID>
                      <c15:f>Daten_Diagramme!$D$18</c15:f>
                      <c15:dlblFieldTableCache>
                        <c:ptCount val="1"/>
                        <c:pt idx="0">
                          <c:v>-5.5</c:v>
                        </c:pt>
                      </c15:dlblFieldTableCache>
                    </c15:dlblFTEntry>
                  </c15:dlblFieldTable>
                  <c15:showDataLabelsRange val="0"/>
                </c:ext>
                <c:ext xmlns:c16="http://schemas.microsoft.com/office/drawing/2014/chart" uri="{C3380CC4-5D6E-409C-BE32-E72D297353CC}">
                  <c16:uniqueId val="{00000004-123B-460A-AE95-05A8F1A40C8D}"/>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{CEC4FBBE-6FEC-4D26-A34D-DD1AE7D3E6D5}</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123B-460A-AE95-05A8F1A40C8D}"/>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{5578B66C-8579-4DA6-B8A2-26733591EE8E}</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123B-460A-AE95-05A8F1A40C8D}"/>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{A3CB828B-A7CF-40A9-A591-5391C0FB76E2}</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123B-460A-AE95-05A8F1A40C8D}"/>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{3182CA81-E462-4117-AEBB-7AA76B89D24F}</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123B-460A-AE95-05A8F1A40C8D}"/>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{648E2AD8-EEF8-4D70-B2AA-CAD054A77D16}</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123B-460A-AE95-05A8F1A40C8D}"/>
                </c:ext>
              </c:extLst>
            </c:dLbl>
            <c:dLbl>
              <c:idx val="10"/>
              <c:tx>
                <c:strRef>
                  <c:f>Daten_Diagramme!$D$24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{7E1B20CB-02B9-4A4B-91F3-035B6A9C6A2E}</c15:txfldGUID>
                      <c15:f>Daten_Diagramme!$D$24</c15:f>
                      <c15:dlblFieldTableCache>
                        <c:ptCount val="1"/>
                        <c:pt idx="0">
                          <c:v>3.4</c:v>
                        </c:pt>
                      </c15:dlblFieldTableCache>
                    </c15:dlblFTEntry>
                  </c15:dlblFieldTable>
                  <c15:showDataLabelsRange val="0"/>
                </c:ext>
                <c:ext xmlns:c16="http://schemas.microsoft.com/office/drawing/2014/chart" uri="{C3380CC4-5D6E-409C-BE32-E72D297353CC}">
                  <c16:uniqueId val="{0000000A-123B-460A-AE95-05A8F1A40C8D}"/>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{41C7DC4A-3789-4E63-8825-3A06ED1FF6C2}</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123B-460A-AE95-05A8F1A40C8D}"/>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{1DA41DB6-6142-4275-A5A8-BB7F28E12518}</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123B-460A-AE95-05A8F1A40C8D}"/>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{2B7766A2-48F5-40B7-A8FE-58BAD264443E}</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123B-460A-AE95-05A8F1A40C8D}"/>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{C9716278-23AD-4D68-84C5-9BA7C664EB0D}</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123B-460A-AE95-05A8F1A40C8D}"/>
                </c:ext>
              </c:extLst>
            </c:dLbl>
            <c:dLbl>
              <c:idx val="15"/>
              <c:tx>
                <c:strRef>
                  <c:f>Daten_Diagramme!$D$29</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{7F597A83-86B7-4D25-8047-835E1F0CCA7F}</c15:txfldGUID>
                      <c15:f>Daten_Diagramme!$D$29</c15:f>
                      <c15:dlblFieldTableCache>
                        <c:ptCount val="1"/>
                        <c:pt idx="0">
                          <c:v>-16.6</c:v>
                        </c:pt>
                      </c15:dlblFieldTableCache>
                    </c15:dlblFTEntry>
                  </c15:dlblFieldTable>
                  <c15:showDataLabelsRange val="0"/>
                </c:ext>
                <c:ext xmlns:c16="http://schemas.microsoft.com/office/drawing/2014/chart" uri="{C3380CC4-5D6E-409C-BE32-E72D297353CC}">
                  <c16:uniqueId val="{0000000F-123B-460A-AE95-05A8F1A40C8D}"/>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{8E803BA7-4856-4400-944B-B73CD6855EBB}</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123B-460A-AE95-05A8F1A40C8D}"/>
                </c:ext>
              </c:extLst>
            </c:dLbl>
            <c:dLbl>
              <c:idx val="17"/>
              <c:tx>
                <c:strRef>
                  <c:f>Daten_Diagramme!$D$31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{E95B7E08-0455-4C7A-97EF-1691FDDD1FCC}</c15:txfldGUID>
                      <c15:f>Daten_Diagramme!$D$31</c15:f>
                      <c15:dlblFieldTableCache>
                        <c:ptCount val="1"/>
                        <c:pt idx="0">
                          <c:v>4.1</c:v>
                        </c:pt>
                      </c15:dlblFieldTableCache>
                    </c15:dlblFTEntry>
                  </c15:dlblFieldTable>
                  <c15:showDataLabelsRange val="0"/>
                </c:ext>
                <c:ext xmlns:c16="http://schemas.microsoft.com/office/drawing/2014/chart" uri="{C3380CC4-5D6E-409C-BE32-E72D297353CC}">
                  <c16:uniqueId val="{00000011-123B-460A-AE95-05A8F1A40C8D}"/>
                </c:ext>
              </c:extLst>
            </c:dLbl>
            <c:dLbl>
              <c:idx val="18"/>
              <c:tx>
                <c:strRef>
                  <c:f>Daten_Diagramme!$D$32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{AA8CB91F-B97A-4753-A9EA-40119C3F2349}</c15:txfldGUID>
                      <c15:f>Daten_Diagramme!$D$32</c15:f>
                      <c15:dlblFieldTableCache>
                        <c:ptCount val="1"/>
                        <c:pt idx="0">
                          <c:v>5.7</c:v>
                        </c:pt>
                      </c15:dlblFieldTableCache>
                    </c15:dlblFTEntry>
                  </c15:dlblFieldTable>
                  <c15:showDataLabelsRange val="0"/>
                </c:ext>
                <c:ext xmlns:c16="http://schemas.microsoft.com/office/drawing/2014/chart" uri="{C3380CC4-5D6E-409C-BE32-E72D297353CC}">
                  <c16:uniqueId val="{00000012-123B-460A-AE95-05A8F1A40C8D}"/>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{E748195D-BACC-43BA-BB4C-5F63FB4FAF61}</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123B-460A-AE95-05A8F1A40C8D}"/>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{8E654B76-72D5-4CDD-8B2D-F5493BC46908}</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123B-460A-AE95-05A8F1A40C8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{7C76D969-37DF-4958-8139-6AA04112C1D5}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23B-460A-AE95-05A8F1A40C8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{999973C9-0C59-4E2A-B6C4-1FD5563AA859}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23B-460A-AE95-05A8F1A40C8D}"/>
                </c:ext>
              </c:extLst>
            </c:dLbl>
            <c:dLbl>
              <c:idx val="23"/>
              <c:tx>
                <c:strRef>
                  <c:f>Daten_Diagramme!$D$37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{8E307ADA-2E87-456A-B0E2-D42EFA320D6B}</c15:txfldGUID>
                      <c15:f>Daten_Diagramme!$D$37</c15:f>
                      <c15:dlblFieldTableCache>
                        <c:ptCount val="1"/>
                        <c:pt idx="0">
                          <c:v>8.5</c:v>
                        </c:pt>
                      </c15:dlblFieldTableCache>
                    </c15:dlblFTEntry>
                  </c15:dlblFieldTable>
                  <c15:showDataLabelsRange val="0"/>
                </c:ext>
                <c:ext xmlns:c16="http://schemas.microsoft.com/office/drawing/2014/chart" uri="{C3380CC4-5D6E-409C-BE32-E72D297353CC}">
                  <c16:uniqueId val="{00000017-123B-460A-AE95-05A8F1A40C8D}"/>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{EE013937-4E07-4FC0-A6D5-E6CBF3B183CD}</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123B-460A-AE95-05A8F1A40C8D}"/>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{9E3F26FC-FB21-4446-8758-F45E1334BCBE}</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123B-460A-AE95-05A8F1A40C8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{36F35B18-C143-4DD0-A30C-E78B02EB0E24}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23B-460A-AE95-05A8F1A40C8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{ED603D0C-0039-414E-82EF-F979987192CE}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23B-460A-AE95-05A8F1A40C8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{6C5703AD-73DE-41A2-8046-D4127DC4042B}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23B-460A-AE95-05A8F1A40C8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{9A328F14-7597-4BDB-AA97-B6BFC06BC654}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23B-460A-AE95-05A8F1A40C8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{2891A14C-2F5D-4C06-9BB3-E95046445570}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23B-460A-AE95-05A8F1A40C8D}"/>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{EBE70FC4-E6C9-4FEC-B28A-21D66E8A0911}</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123B-460A-AE95-05A8F1A40C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0.46717909057908114</c:v>
                </c:pt>
                <c:pt idx="1">
                  <c:v>8.5106382978723403</c:v>
                </c:pt>
                <c:pt idx="2">
                  <c:v>-2.3664638269100742</c:v>
                </c:pt>
                <c:pt idx="3">
                  <c:v>-1.609897299655022</c:v>
                </c:pt>
                <c:pt idx="4">
                  <c:v>-5.4924242424242422</c:v>
                </c:pt>
                <c:pt idx="5">
                  <c:v>-1.4427139925147894</c:v>
                </c:pt>
                <c:pt idx="6">
                  <c:v>0.12762078395624429</c:v>
                </c:pt>
                <c:pt idx="7">
                  <c:v>0.24428159005107705</c:v>
                </c:pt>
                <c:pt idx="8">
                  <c:v>1.6843647015745149</c:v>
                </c:pt>
                <c:pt idx="9">
                  <c:v>-1.7193178641319542</c:v>
                </c:pt>
                <c:pt idx="10">
                  <c:v>3.3684926845865939</c:v>
                </c:pt>
                <c:pt idx="11">
                  <c:v>-0.56000000000000005</c:v>
                </c:pt>
                <c:pt idx="12">
                  <c:v>-0.19727756954034326</c:v>
                </c:pt>
                <c:pt idx="13">
                  <c:v>-1.5700036941263391</c:v>
                </c:pt>
                <c:pt idx="14">
                  <c:v>0.23376189681081982</c:v>
                </c:pt>
                <c:pt idx="15">
                  <c:v>-16.59908768373036</c:v>
                </c:pt>
                <c:pt idx="16">
                  <c:v>3.1326480665687715</c:v>
                </c:pt>
                <c:pt idx="17">
                  <c:v>4.075496909971605</c:v>
                </c:pt>
                <c:pt idx="18">
                  <c:v>5.6795131845841782</c:v>
                </c:pt>
                <c:pt idx="19">
                  <c:v>4.5308244615003712</c:v>
                </c:pt>
                <c:pt idx="20">
                  <c:v>2.0595533498759306</c:v>
                </c:pt>
                <c:pt idx="21">
                  <c:v>0</c:v>
                </c:pt>
                <c:pt idx="23">
                  <c:v>8.5106382978723403</c:v>
                </c:pt>
                <c:pt idx="24">
                  <c:v>-1.4228886168910648</c:v>
                </c:pt>
                <c:pt idx="25">
                  <c:v>1.1203200306412315</c:v>
                </c:pt>
              </c:numCache>
            </c:numRef>
          </c:val>
          <c:extLst>
            <c:ext xmlns:c16="http://schemas.microsoft.com/office/drawing/2014/chart" uri="{C3380CC4-5D6E-409C-BE32-E72D297353CC}">
              <c16:uniqueId val="{00000020-123B-460A-AE95-05A8F1A40C8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{01E2B570-F033-4A6F-8C30-71592FB26482}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23B-460A-AE95-05A8F1A40C8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{74384A2E-E725-4205-8D42-B7D0C3FC7348}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23B-460A-AE95-05A8F1A40C8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{3DC3D6B9-489A-4A1B-B26D-D53B11E3FF95}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23B-460A-AE95-05A8F1A40C8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{B4AAD820-ABDF-4DFC-81D3-21731F50BC01}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23B-460A-AE95-05A8F1A40C8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{42685AD7-E85A-4C56-958D-974A624A4CB1}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23B-460A-AE95-05A8F1A40C8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{DBE40DE7-1872-48EC-9BEF-C1386A078DE8}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23B-460A-AE95-05A8F1A40C8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{87DAA126-0A2A-42E1-A297-F403D2A8ABB1}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23B-460A-AE95-05A8F1A40C8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{4119E433-EFB0-49BF-979E-B63AA9AFD21D}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23B-460A-AE95-05A8F1A40C8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{C6152D45-E8D2-424B-8485-01A7AF6AB7DD}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23B-460A-AE95-05A8F1A40C8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{AB1F9E51-DF40-40C2-A32D-A8884645ED7E}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23B-460A-AE95-05A8F1A40C8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{0D750C64-2262-4DE9-ADDC-116626BEF50E}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23B-460A-AE95-05A8F1A40C8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{D1F1A6C4-6223-45B2-AB64-E42AB3A5519D}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23B-460A-AE95-05A8F1A40C8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{2DA1E32C-11B6-469D-9BE4-1A7FD315A444}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23B-460A-AE95-05A8F1A40C8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{75761476-FE3D-444C-A373-6A7272E699B6}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23B-460A-AE95-05A8F1A40C8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{850A61CF-D26F-47AD-82DF-EBC129CFAF4C}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23B-460A-AE95-05A8F1A40C8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{BDDBA64F-5EBB-4F7B-BE37-8D15E5E7CBE1}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23B-460A-AE95-05A8F1A40C8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{11FD5165-641E-4018-9701-C84FF628AC2E}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23B-460A-AE95-05A8F1A40C8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{FFFA8015-B49A-4440-9EE7-D2189CF8DD8A}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23B-460A-AE95-05A8F1A40C8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{AEB4196A-2ADC-4BBB-9285-BBF085D39ADB}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23B-460A-AE95-05A8F1A40C8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{0E5DE899-0D1D-4E5A-8568-309589288D5F}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23B-460A-AE95-05A8F1A40C8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{9ACB7754-2C44-4E10-B270-2F62B4687265}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23B-460A-AE95-05A8F1A40C8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{DBD81003-9A0F-40FE-91FF-7FE634707DA9}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23B-460A-AE95-05A8F1A40C8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{488B30CD-6683-42F9-93FF-82F4223BBCFF}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23B-460A-AE95-05A8F1A40C8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{92FA1D36-E5CD-4945-9C43-7981033C3E8F}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23B-460A-AE95-05A8F1A40C8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{7F53A877-3380-44E8-8B06-7843F5D08344}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23B-460A-AE95-05A8F1A40C8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{135336B1-0665-4091-BF81-9FCF0B2B17D1}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23B-460A-AE95-05A8F1A40C8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{4D481387-7D8F-4AE1-A43C-C307EBF0AFB8}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23B-460A-AE95-05A8F1A40C8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{F4754B1F-ABE5-4325-AE74-436D9403B8F2}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23B-460A-AE95-05A8F1A40C8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{44826440-EE32-45ED-BE93-9C48FEF4F5DD}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23B-460A-AE95-05A8F1A40C8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{6C7CCF92-FEBF-487A-86F8-2460491FB73D}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23B-460A-AE95-05A8F1A40C8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{87060572-B6A2-44C9-BA26-7567D4D1093D}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23B-460A-AE95-05A8F1A40C8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{19966763-CBE9-481E-AC7B-BE1EAD03F56F}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23B-460A-AE95-05A8F1A40C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23B-460A-AE95-05A8F1A40C8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23B-460A-AE95-05A8F1A40C8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{CFD001E9-A10B-44E3-9F3D-8D996A99BC30}</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840B-4361-AB1F-6EF33CC4E7B1}"/>
                </c:ext>
              </c:extLst>
            </c:dLbl>
            <c:dLbl>
              <c:idx val="1"/>
              <c:tx>
                <c:strRef>
                  <c:f>Daten_Diagramme!$E$15</c:f>
                  <c:strCache>
                    <c:ptCount val="1"/>
                    <c:pt idx="0">
                      <c:v>-26.9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{56342D9B-B56C-41A1-A7C6-BE53164D5DD5}</c15:txfldGUID>
                      <c15:f>Daten_Diagramme!$E$15</c15:f>
                      <c15:dlblFieldTableCache>
                        <c:ptCount val="1"/>
                        <c:pt idx="0">
                          <c:v>-26.9</c:v>
                        </c:pt>
                      </c15:dlblFieldTableCache>
                    </c15:dlblFTEntry>
                  </c15:dlblFieldTable>
                  <c15:showDataLabelsRange val="0"/>
                </c:ext>
                <c:ext xmlns:c16="http://schemas.microsoft.com/office/drawing/2014/chart" uri="{C3380CC4-5D6E-409C-BE32-E72D297353CC}">
                  <c16:uniqueId val="{00000001-840B-4361-AB1F-6EF33CC4E7B1}"/>
                </c:ext>
              </c:extLst>
            </c:dLbl>
            <c:dLbl>
              <c:idx val="2"/>
              <c:tx>
                <c:strRef>
                  <c:f>Daten_Diagramme!$E$16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{B204D6F9-63B9-4B92-A1B7-A18413B3E084}</c15:txfldGUID>
                      <c15:f>Daten_Diagramme!$E$16</c15:f>
                      <c15:dlblFieldTableCache>
                        <c:ptCount val="1"/>
                        <c:pt idx="0">
                          <c:v>-7.7</c:v>
                        </c:pt>
                      </c15:dlblFieldTableCache>
                    </c15:dlblFTEntry>
                  </c15:dlblFieldTable>
                  <c15:showDataLabelsRange val="0"/>
                </c:ext>
                <c:ext xmlns:c16="http://schemas.microsoft.com/office/drawing/2014/chart" uri="{C3380CC4-5D6E-409C-BE32-E72D297353CC}">
                  <c16:uniqueId val="{00000002-840B-4361-AB1F-6EF33CC4E7B1}"/>
                </c:ext>
              </c:extLst>
            </c:dLbl>
            <c:dLbl>
              <c:idx val="3"/>
              <c:tx>
                <c:strRef>
                  <c:f>Daten_Diagramme!$E$17</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{7731C6CE-B6FB-4494-98F2-A902C02E17B5}</c15:txfldGUID>
                      <c15:f>Daten_Diagramme!$E$17</c15:f>
                      <c15:dlblFieldTableCache>
                        <c:ptCount val="1"/>
                        <c:pt idx="0">
                          <c:v>-8.3</c:v>
                        </c:pt>
                      </c15:dlblFieldTableCache>
                    </c15:dlblFTEntry>
                  </c15:dlblFieldTable>
                  <c15:showDataLabelsRange val="0"/>
                </c:ext>
                <c:ext xmlns:c16="http://schemas.microsoft.com/office/drawing/2014/chart" uri="{C3380CC4-5D6E-409C-BE32-E72D297353CC}">
                  <c16:uniqueId val="{00000003-840B-4361-AB1F-6EF33CC4E7B1}"/>
                </c:ext>
              </c:extLst>
            </c:dLbl>
            <c:dLbl>
              <c:idx val="4"/>
              <c:tx>
                <c:strRef>
                  <c:f>Daten_Diagramme!$E$18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{A558AFFA-B1E4-4091-A533-75913FF11BD3}</c15:txfldGUID>
                      <c15:f>Daten_Diagramme!$E$18</c15:f>
                      <c15:dlblFieldTableCache>
                        <c:ptCount val="1"/>
                        <c:pt idx="0">
                          <c:v>-6.6</c:v>
                        </c:pt>
                      </c15:dlblFieldTableCache>
                    </c15:dlblFTEntry>
                  </c15:dlblFieldTable>
                  <c15:showDataLabelsRange val="0"/>
                </c:ext>
                <c:ext xmlns:c16="http://schemas.microsoft.com/office/drawing/2014/chart" uri="{C3380CC4-5D6E-409C-BE32-E72D297353CC}">
                  <c16:uniqueId val="{00000004-840B-4361-AB1F-6EF33CC4E7B1}"/>
                </c:ext>
              </c:extLst>
            </c:dLbl>
            <c:dLbl>
              <c:idx val="5"/>
              <c:tx>
                <c:strRef>
                  <c:f>Daten_Diagramme!$E$19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{F60B4243-EB80-47E0-9F81-0556469F8FCD}</c15:txfldGUID>
                      <c15:f>Daten_Diagramme!$E$19</c15:f>
                      <c15:dlblFieldTableCache>
                        <c:ptCount val="1"/>
                        <c:pt idx="0">
                          <c:v>-11.3</c:v>
                        </c:pt>
                      </c15:dlblFieldTableCache>
                    </c15:dlblFTEntry>
                  </c15:dlblFieldTable>
                  <c15:showDataLabelsRange val="0"/>
                </c:ext>
                <c:ext xmlns:c16="http://schemas.microsoft.com/office/drawing/2014/chart" uri="{C3380CC4-5D6E-409C-BE32-E72D297353CC}">
                  <c16:uniqueId val="{00000005-840B-4361-AB1F-6EF33CC4E7B1}"/>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{851C2A70-23C0-456A-BB4F-436023ECED5D}</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840B-4361-AB1F-6EF33CC4E7B1}"/>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{0BF75FD8-278E-4D34-AC16-9D9B5A94DE52}</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840B-4361-AB1F-6EF33CC4E7B1}"/>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{FB87F053-C32D-4031-8235-06260CDA19ED}</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840B-4361-AB1F-6EF33CC4E7B1}"/>
                </c:ext>
              </c:extLst>
            </c:dLbl>
            <c:dLbl>
              <c:idx val="9"/>
              <c:tx>
                <c:strRef>
                  <c:f>Daten_Diagramme!$E$23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{C4B84254-43CB-4E56-9010-642516CB044A}</c15:txfldGUID>
                      <c15:f>Daten_Diagramme!$E$23</c15:f>
                      <c15:dlblFieldTableCache>
                        <c:ptCount val="1"/>
                        <c:pt idx="0">
                          <c:v>-1.2</c:v>
                        </c:pt>
                      </c15:dlblFieldTableCache>
                    </c15:dlblFTEntry>
                  </c15:dlblFieldTable>
                  <c15:showDataLabelsRange val="0"/>
                </c:ext>
                <c:ext xmlns:c16="http://schemas.microsoft.com/office/drawing/2014/chart" uri="{C3380CC4-5D6E-409C-BE32-E72D297353CC}">
                  <c16:uniqueId val="{00000009-840B-4361-AB1F-6EF33CC4E7B1}"/>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{7C79AF92-73D0-4293-9616-B8D39820BD89}</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840B-4361-AB1F-6EF33CC4E7B1}"/>
                </c:ext>
              </c:extLst>
            </c:dLbl>
            <c:dLbl>
              <c:idx val="11"/>
              <c:tx>
                <c:strRef>
                  <c:f>Daten_Diagramme!$E$25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{CEA64E4E-6CD8-4C61-AE96-93CC25B6A9D6}</c15:txfldGUID>
                      <c15:f>Daten_Diagramme!$E$25</c15:f>
                      <c15:dlblFieldTableCache>
                        <c:ptCount val="1"/>
                        <c:pt idx="0">
                          <c:v>4.2</c:v>
                        </c:pt>
                      </c15:dlblFieldTableCache>
                    </c15:dlblFTEntry>
                  </c15:dlblFieldTable>
                  <c15:showDataLabelsRange val="0"/>
                </c:ext>
                <c:ext xmlns:c16="http://schemas.microsoft.com/office/drawing/2014/chart" uri="{C3380CC4-5D6E-409C-BE32-E72D297353CC}">
                  <c16:uniqueId val="{0000000B-840B-4361-AB1F-6EF33CC4E7B1}"/>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{A1EF9A1A-9C1D-4227-82F6-8846C7B0761B}</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840B-4361-AB1F-6EF33CC4E7B1}"/>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{F9D9B41A-7535-43CB-A20D-7E53EB4B71AA}</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840B-4361-AB1F-6EF33CC4E7B1}"/>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{9DFACE99-58F6-43A1-8332-99318A1AE943}</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840B-4361-AB1F-6EF33CC4E7B1}"/>
                </c:ext>
              </c:extLst>
            </c:dLbl>
            <c:dLbl>
              <c:idx val="15"/>
              <c:tx>
                <c:strRef>
                  <c:f>Daten_Diagramme!$E$29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{CD22621B-D5DA-43E0-8C30-C7B3C1E79D7F}</c15:txfldGUID>
                      <c15:f>Daten_Diagramme!$E$29</c15:f>
                      <c15:dlblFieldTableCache>
                        <c:ptCount val="1"/>
                        <c:pt idx="0">
                          <c:v>-7.9</c:v>
                        </c:pt>
                      </c15:dlblFieldTableCache>
                    </c15:dlblFTEntry>
                  </c15:dlblFieldTable>
                  <c15:showDataLabelsRange val="0"/>
                </c:ext>
                <c:ext xmlns:c16="http://schemas.microsoft.com/office/drawing/2014/chart" uri="{C3380CC4-5D6E-409C-BE32-E72D297353CC}">
                  <c16:uniqueId val="{0000000F-840B-4361-AB1F-6EF33CC4E7B1}"/>
                </c:ext>
              </c:extLst>
            </c:dLbl>
            <c:dLbl>
              <c:idx val="16"/>
              <c:tx>
                <c:strRef>
                  <c:f>Daten_Diagramme!$E$30</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{1DF48408-20F0-4653-B4E3-7D7200F23F28}</c15:txfldGUID>
                      <c15:f>Daten_Diagramme!$E$30</c15:f>
                      <c15:dlblFieldTableCache>
                        <c:ptCount val="1"/>
                        <c:pt idx="0">
                          <c:v>11.8</c:v>
                        </c:pt>
                      </c15:dlblFieldTableCache>
                    </c15:dlblFTEntry>
                  </c15:dlblFieldTable>
                  <c15:showDataLabelsRange val="0"/>
                </c:ext>
                <c:ext xmlns:c16="http://schemas.microsoft.com/office/drawing/2014/chart" uri="{C3380CC4-5D6E-409C-BE32-E72D297353CC}">
                  <c16:uniqueId val="{00000010-840B-4361-AB1F-6EF33CC4E7B1}"/>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{91DA844F-6183-468C-ACA8-8C0D740B720E}</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840B-4361-AB1F-6EF33CC4E7B1}"/>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{F12DB669-B33A-46E5-9589-EDA2F65BB89F}</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840B-4361-AB1F-6EF33CC4E7B1}"/>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{395AB1D6-2A65-4B99-AED5-0CC395F750B1}</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840B-4361-AB1F-6EF33CC4E7B1}"/>
                </c:ext>
              </c:extLst>
            </c:dLbl>
            <c:dLbl>
              <c:idx val="20"/>
              <c:tx>
                <c:strRef>
                  <c:f>Daten_Diagramme!$E$34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{174808CB-BC32-4CA8-9794-EA7921545506}</c15:txfldGUID>
                      <c15:f>Daten_Diagramme!$E$34</c15:f>
                      <c15:dlblFieldTableCache>
                        <c:ptCount val="1"/>
                        <c:pt idx="0">
                          <c:v>-5.7</c:v>
                        </c:pt>
                      </c15:dlblFieldTableCache>
                    </c15:dlblFTEntry>
                  </c15:dlblFieldTable>
                  <c15:showDataLabelsRange val="0"/>
                </c:ext>
                <c:ext xmlns:c16="http://schemas.microsoft.com/office/drawing/2014/chart" uri="{C3380CC4-5D6E-409C-BE32-E72D297353CC}">
                  <c16:uniqueId val="{00000014-840B-4361-AB1F-6EF33CC4E7B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{650B54E6-7A98-4532-B8C1-58D6B34AA2BE}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40B-4361-AB1F-6EF33CC4E7B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{E5208745-E1F5-4A3A-B87F-87E6CF6C4A53}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0B-4361-AB1F-6EF33CC4E7B1}"/>
                </c:ext>
              </c:extLst>
            </c:dLbl>
            <c:dLbl>
              <c:idx val="23"/>
              <c:tx>
                <c:strRef>
                  <c:f>Daten_Diagramme!$E$37</c:f>
                  <c:strCache>
                    <c:ptCount val="1"/>
                    <c:pt idx="0">
                      <c:v>-26.9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{FDCEBA2B-28A4-4DCE-AB9F-92AA30F21C13}</c15:txfldGUID>
                      <c15:f>Daten_Diagramme!$E$37</c15:f>
                      <c15:dlblFieldTableCache>
                        <c:ptCount val="1"/>
                        <c:pt idx="0">
                          <c:v>-26.9</c:v>
                        </c:pt>
                      </c15:dlblFieldTableCache>
                    </c15:dlblFTEntry>
                  </c15:dlblFieldTable>
                  <c15:showDataLabelsRange val="0"/>
                </c:ext>
                <c:ext xmlns:c16="http://schemas.microsoft.com/office/drawing/2014/chart" uri="{C3380CC4-5D6E-409C-BE32-E72D297353CC}">
                  <c16:uniqueId val="{00000017-840B-4361-AB1F-6EF33CC4E7B1}"/>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{1D1931BA-C679-4A4D-8FBF-AC0FE0531398}</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840B-4361-AB1F-6EF33CC4E7B1}"/>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{35DC579C-28DE-45BA-B5F5-720C71898733}</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840B-4361-AB1F-6EF33CC4E7B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{FB5A43B2-11BE-4844-847C-70C1209AB3DF}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0B-4361-AB1F-6EF33CC4E7B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{1364237C-05C4-4D71-AFF0-7883C3E71410}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0B-4361-AB1F-6EF33CC4E7B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{8378CAC0-141E-43D6-B8E8-766A3BB07FA7}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0B-4361-AB1F-6EF33CC4E7B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{0D638CA4-A7A3-40DB-8B76-2004CC0260D2}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0B-4361-AB1F-6EF33CC4E7B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{BEF3DB4A-EB54-43FB-B9C3-436E090D77BC}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0B-4361-AB1F-6EF33CC4E7B1}"/>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{A9FB066B-9741-4B93-80F9-C5B0667B05F0}</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840B-4361-AB1F-6EF33CC4E7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-2.4884595396044142</c:v>
                </c:pt>
                <c:pt idx="1">
                  <c:v>-26.923076923076923</c:v>
                </c:pt>
                <c:pt idx="2">
                  <c:v>-7.6923076923076925</c:v>
                </c:pt>
                <c:pt idx="3">
                  <c:v>-8.3489681050656657</c:v>
                </c:pt>
                <c:pt idx="4">
                  <c:v>-6.6050198150594452</c:v>
                </c:pt>
                <c:pt idx="5">
                  <c:v>-11.274934952298352</c:v>
                </c:pt>
                <c:pt idx="6">
                  <c:v>0.90090090090090091</c:v>
                </c:pt>
                <c:pt idx="7">
                  <c:v>-2.0541549953314657</c:v>
                </c:pt>
                <c:pt idx="8">
                  <c:v>1.4120126448893573</c:v>
                </c:pt>
                <c:pt idx="9">
                  <c:v>-1.1633109619686801</c:v>
                </c:pt>
                <c:pt idx="10">
                  <c:v>-11.956808006320779</c:v>
                </c:pt>
                <c:pt idx="11">
                  <c:v>4.156769596199525</c:v>
                </c:pt>
                <c:pt idx="12">
                  <c:v>2.42914979757085</c:v>
                </c:pt>
                <c:pt idx="13">
                  <c:v>1.3758782201405153</c:v>
                </c:pt>
                <c:pt idx="14">
                  <c:v>0.75681130171543898</c:v>
                </c:pt>
                <c:pt idx="15">
                  <c:v>-7.9365079365079367</c:v>
                </c:pt>
                <c:pt idx="16">
                  <c:v>11.788617886178862</c:v>
                </c:pt>
                <c:pt idx="17">
                  <c:v>0.99846390168970811</c:v>
                </c:pt>
                <c:pt idx="18">
                  <c:v>-0.1583949313621964</c:v>
                </c:pt>
                <c:pt idx="19">
                  <c:v>-3.9502560351133869</c:v>
                </c:pt>
                <c:pt idx="20">
                  <c:v>-5.7456254896839907</c:v>
                </c:pt>
                <c:pt idx="21">
                  <c:v>0</c:v>
                </c:pt>
                <c:pt idx="23">
                  <c:v>-26.923076923076923</c:v>
                </c:pt>
                <c:pt idx="24">
                  <c:v>-6.2785736056080461</c:v>
                </c:pt>
                <c:pt idx="25">
                  <c:v>-2.021989992170746</c:v>
                </c:pt>
              </c:numCache>
            </c:numRef>
          </c:val>
          <c:extLst>
            <c:ext xmlns:c16="http://schemas.microsoft.com/office/drawing/2014/chart" uri="{C3380CC4-5D6E-409C-BE32-E72D297353CC}">
              <c16:uniqueId val="{00000020-840B-4361-AB1F-6EF33CC4E7B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{5411C637-D552-4C58-A186-EE5D85F243F6}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0B-4361-AB1F-6EF33CC4E7B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{AD475086-E4C0-416F-9F79-C639974B2424}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0B-4361-AB1F-6EF33CC4E7B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{7457331F-FC68-409B-9360-BA2A9B803FFD}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0B-4361-AB1F-6EF33CC4E7B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{CB5F5B6F-581B-478C-9DF5-9BD092DA2EC8}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0B-4361-AB1F-6EF33CC4E7B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{644A0328-414E-4A26-A4B0-CB99D2883574}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0B-4361-AB1F-6EF33CC4E7B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{E8CA4027-EA48-490D-A200-22FDD8A34B95}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0B-4361-AB1F-6EF33CC4E7B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{665EF52A-6BBB-466B-BE04-E05DB317484C}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0B-4361-AB1F-6EF33CC4E7B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{9076875E-94BD-4A44-8E06-44DDFB1BEF15}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0B-4361-AB1F-6EF33CC4E7B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{2AFD3FF9-F1D0-47D7-967E-1020EFC36B41}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0B-4361-AB1F-6EF33CC4E7B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{0350FC90-AC62-4434-B668-A5E3FC6A3439}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0B-4361-AB1F-6EF33CC4E7B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{356AA47B-310F-40DE-B3AA-18539336CAB3}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0B-4361-AB1F-6EF33CC4E7B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{6D2F8A99-24D6-42EE-B978-1D817A281E19}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0B-4361-AB1F-6EF33CC4E7B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{240D2E32-8837-4E3E-9526-AAA5A632E64E}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0B-4361-AB1F-6EF33CC4E7B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{730A8550-AAF8-45C3-81E7-9DA96818EDE8}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0B-4361-AB1F-6EF33CC4E7B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{3EA16ED3-CB00-4EA6-BB37-9D644F344AB7}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0B-4361-AB1F-6EF33CC4E7B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{C95EBC4A-1743-4136-9D27-AEAA48F29938}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0B-4361-AB1F-6EF33CC4E7B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{0BE908DF-10A1-4602-866F-F2F8045E8550}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0B-4361-AB1F-6EF33CC4E7B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{7851FC8A-A842-447F-8AEA-D110CC172F69}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0B-4361-AB1F-6EF33CC4E7B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{3ECDBB80-C045-45CE-AE51-2D174668BAD0}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0B-4361-AB1F-6EF33CC4E7B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{AFDF8254-F998-4FEC-A8E1-7B5E4FF1B759}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0B-4361-AB1F-6EF33CC4E7B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{F0ADB98B-5893-43A2-81F2-2E2A01339384}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0B-4361-AB1F-6EF33CC4E7B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{6CB3DCA7-8579-4AF2-AFE4-8B3E4F269817}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0B-4361-AB1F-6EF33CC4E7B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{42DB7BB0-B29B-442B-8FFB-FD8D633D5C06}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0B-4361-AB1F-6EF33CC4E7B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{FC8D8A6E-6F3F-40DB-9694-DE7088440060}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0B-4361-AB1F-6EF33CC4E7B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{DE0953F7-9915-4D5A-98FB-47B69FD56B2E}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0B-4361-AB1F-6EF33CC4E7B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{326F0DAB-314B-40D6-A40D-B209059FC5D1}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0B-4361-AB1F-6EF33CC4E7B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{EEDFA368-BF96-49F9-8EB9-7FC8CF0D4879}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0B-4361-AB1F-6EF33CC4E7B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{9CABE282-CF3C-4154-ABCC-8131D8DC0118}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0B-4361-AB1F-6EF33CC4E7B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{7FD14BDB-A1A3-4964-AAB1-C5BA12AA49BC}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0B-4361-AB1F-6EF33CC4E7B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{9E0B2D2D-4B7F-4D00-9CC0-DB1D8BBD246D}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0B-4361-AB1F-6EF33CC4E7B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{32F3F0FC-ED80-44C6-BE65-A86A54162231}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0B-4361-AB1F-6EF33CC4E7B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{FC06A025-E090-40E4-ACDD-3D03D07519A5}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0B-4361-AB1F-6EF33CC4E7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0B-4361-AB1F-6EF33CC4E7B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0B-4361-AB1F-6EF33CC4E7B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{ECCD143B-10D5-4D20-A932-1FD63BA64A3F}</c15:txfldGUID>
                      <c15:f>Diagramm!$I$46</c15:f>
                      <c15:dlblFieldTableCache>
                        <c:ptCount val="1"/>
                      </c15:dlblFieldTableCache>
                    </c15:dlblFTEntry>
                  </c15:dlblFieldTable>
                  <c15:showDataLabelsRange val="0"/>
                </c:ext>
                <c:ext xmlns:c16="http://schemas.microsoft.com/office/drawing/2014/chart" uri="{C3380CC4-5D6E-409C-BE32-E72D297353CC}">
                  <c16:uniqueId val="{00000000-939D-4903-93E4-5439A170DC9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{8749868E-7147-43E1-ABD5-8F1A26D1D219}</c15:txfldGUID>
                      <c15:f>Diagramm!$I$47</c15:f>
                      <c15:dlblFieldTableCache>
                        <c:ptCount val="1"/>
                      </c15:dlblFieldTableCache>
                    </c15:dlblFTEntry>
                  </c15:dlblFieldTable>
                  <c15:showDataLabelsRange val="0"/>
                </c:ext>
                <c:ext xmlns:c16="http://schemas.microsoft.com/office/drawing/2014/chart" uri="{C3380CC4-5D6E-409C-BE32-E72D297353CC}">
                  <c16:uniqueId val="{00000001-939D-4903-93E4-5439A170DC9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{9592D455-19F9-4079-96C2-85FDBC69C33E}</c15:txfldGUID>
                      <c15:f>Diagramm!$I$48</c15:f>
                      <c15:dlblFieldTableCache>
                        <c:ptCount val="1"/>
                      </c15:dlblFieldTableCache>
                    </c15:dlblFTEntry>
                  </c15:dlblFieldTable>
                  <c15:showDataLabelsRange val="0"/>
                </c:ext>
                <c:ext xmlns:c16="http://schemas.microsoft.com/office/drawing/2014/chart" uri="{C3380CC4-5D6E-409C-BE32-E72D297353CC}">
                  <c16:uniqueId val="{00000002-939D-4903-93E4-5439A170DC9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{13F70610-7367-443F-B254-E17EAC6FC67C}</c15:txfldGUID>
                      <c15:f>Diagramm!$I$49</c15:f>
                      <c15:dlblFieldTableCache>
                        <c:ptCount val="1"/>
                      </c15:dlblFieldTableCache>
                    </c15:dlblFTEntry>
                  </c15:dlblFieldTable>
                  <c15:showDataLabelsRange val="0"/>
                </c:ext>
                <c:ext xmlns:c16="http://schemas.microsoft.com/office/drawing/2014/chart" uri="{C3380CC4-5D6E-409C-BE32-E72D297353CC}">
                  <c16:uniqueId val="{00000003-939D-4903-93E4-5439A170DC9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{1F1D0844-8587-42BE-8A82-29FE198F1C23}</c15:txfldGUID>
                      <c15:f>Diagramm!$I$50</c15:f>
                      <c15:dlblFieldTableCache>
                        <c:ptCount val="1"/>
                      </c15:dlblFieldTableCache>
                    </c15:dlblFTEntry>
                  </c15:dlblFieldTable>
                  <c15:showDataLabelsRange val="0"/>
                </c:ext>
                <c:ext xmlns:c16="http://schemas.microsoft.com/office/drawing/2014/chart" uri="{C3380CC4-5D6E-409C-BE32-E72D297353CC}">
                  <c16:uniqueId val="{00000004-939D-4903-93E4-5439A170DC9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{41160D18-15C6-419D-B145-E03B8F3C4270}</c15:txfldGUID>
                      <c15:f>Diagramm!$I$51</c15:f>
                      <c15:dlblFieldTableCache>
                        <c:ptCount val="1"/>
                      </c15:dlblFieldTableCache>
                    </c15:dlblFTEntry>
                  </c15:dlblFieldTable>
                  <c15:showDataLabelsRange val="0"/>
                </c:ext>
                <c:ext xmlns:c16="http://schemas.microsoft.com/office/drawing/2014/chart" uri="{C3380CC4-5D6E-409C-BE32-E72D297353CC}">
                  <c16:uniqueId val="{00000005-939D-4903-93E4-5439A170DC9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{2E2703AE-442E-40DE-AF79-4A0F3FFCB9B5}</c15:txfldGUID>
                      <c15:f>Diagramm!$I$52</c15:f>
                      <c15:dlblFieldTableCache>
                        <c:ptCount val="1"/>
                      </c15:dlblFieldTableCache>
                    </c15:dlblFTEntry>
                  </c15:dlblFieldTable>
                  <c15:showDataLabelsRange val="0"/>
                </c:ext>
                <c:ext xmlns:c16="http://schemas.microsoft.com/office/drawing/2014/chart" uri="{C3380CC4-5D6E-409C-BE32-E72D297353CC}">
                  <c16:uniqueId val="{00000006-939D-4903-93E4-5439A170DC9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{52B38047-A2CC-4729-B4F6-C2119D799F52}</c15:txfldGUID>
                      <c15:f>Diagramm!$I$53</c15:f>
                      <c15:dlblFieldTableCache>
                        <c:ptCount val="1"/>
                      </c15:dlblFieldTableCache>
                    </c15:dlblFTEntry>
                  </c15:dlblFieldTable>
                  <c15:showDataLabelsRange val="0"/>
                </c:ext>
                <c:ext xmlns:c16="http://schemas.microsoft.com/office/drawing/2014/chart" uri="{C3380CC4-5D6E-409C-BE32-E72D297353CC}">
                  <c16:uniqueId val="{00000007-939D-4903-93E4-5439A170DC9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{2C74A89C-B354-48F8-9CAB-8D78347E6AAB}</c15:txfldGUID>
                      <c15:f>Diagramm!$I$54</c15:f>
                      <c15:dlblFieldTableCache>
                        <c:ptCount val="1"/>
                      </c15:dlblFieldTableCache>
                    </c15:dlblFTEntry>
                  </c15:dlblFieldTable>
                  <c15:showDataLabelsRange val="0"/>
                </c:ext>
                <c:ext xmlns:c16="http://schemas.microsoft.com/office/drawing/2014/chart" uri="{C3380CC4-5D6E-409C-BE32-E72D297353CC}">
                  <c16:uniqueId val="{00000008-939D-4903-93E4-5439A170DC9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{4F2B6EC3-9D69-4F44-B37E-291706E19139}</c15:txfldGUID>
                      <c15:f>Diagramm!$I$55</c15:f>
                      <c15:dlblFieldTableCache>
                        <c:ptCount val="1"/>
                      </c15:dlblFieldTableCache>
                    </c15:dlblFTEntry>
                  </c15:dlblFieldTable>
                  <c15:showDataLabelsRange val="0"/>
                </c:ext>
                <c:ext xmlns:c16="http://schemas.microsoft.com/office/drawing/2014/chart" uri="{C3380CC4-5D6E-409C-BE32-E72D297353CC}">
                  <c16:uniqueId val="{00000009-939D-4903-93E4-5439A170DC9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{73989BE3-F0C3-434B-A745-41B49012ED29}</c15:txfldGUID>
                      <c15:f>Diagramm!$I$56</c15:f>
                      <c15:dlblFieldTableCache>
                        <c:ptCount val="1"/>
                      </c15:dlblFieldTableCache>
                    </c15:dlblFTEntry>
                  </c15:dlblFieldTable>
                  <c15:showDataLabelsRange val="0"/>
                </c:ext>
                <c:ext xmlns:c16="http://schemas.microsoft.com/office/drawing/2014/chart" uri="{C3380CC4-5D6E-409C-BE32-E72D297353CC}">
                  <c16:uniqueId val="{0000000A-939D-4903-93E4-5439A170DC9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{E9BE5EF5-0A0B-4BBD-91A0-E02545E56FCC}</c15:txfldGUID>
                      <c15:f>Diagramm!$I$57</c15:f>
                      <c15:dlblFieldTableCache>
                        <c:ptCount val="1"/>
                      </c15:dlblFieldTableCache>
                    </c15:dlblFTEntry>
                  </c15:dlblFieldTable>
                  <c15:showDataLabelsRange val="0"/>
                </c:ext>
                <c:ext xmlns:c16="http://schemas.microsoft.com/office/drawing/2014/chart" uri="{C3380CC4-5D6E-409C-BE32-E72D297353CC}">
                  <c16:uniqueId val="{0000000B-939D-4903-93E4-5439A170DC9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{5218B437-98FD-4957-905F-0AF4A332168B}</c15:txfldGUID>
                      <c15:f>Diagramm!$I$58</c15:f>
                      <c15:dlblFieldTableCache>
                        <c:ptCount val="1"/>
                      </c15:dlblFieldTableCache>
                    </c15:dlblFTEntry>
                  </c15:dlblFieldTable>
                  <c15:showDataLabelsRange val="0"/>
                </c:ext>
                <c:ext xmlns:c16="http://schemas.microsoft.com/office/drawing/2014/chart" uri="{C3380CC4-5D6E-409C-BE32-E72D297353CC}">
                  <c16:uniqueId val="{0000000C-939D-4903-93E4-5439A170DC9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{8917B44A-B4BA-40E3-A2C5-2C0E4F12BB4C}</c15:txfldGUID>
                      <c15:f>Diagramm!$I$59</c15:f>
                      <c15:dlblFieldTableCache>
                        <c:ptCount val="1"/>
                      </c15:dlblFieldTableCache>
                    </c15:dlblFTEntry>
                  </c15:dlblFieldTable>
                  <c15:showDataLabelsRange val="0"/>
                </c:ext>
                <c:ext xmlns:c16="http://schemas.microsoft.com/office/drawing/2014/chart" uri="{C3380CC4-5D6E-409C-BE32-E72D297353CC}">
                  <c16:uniqueId val="{0000000D-939D-4903-93E4-5439A170DC9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{BBA26420-8CC6-4E03-8BFE-07EAADB206D6}</c15:txfldGUID>
                      <c15:f>Diagramm!$I$60</c15:f>
                      <c15:dlblFieldTableCache>
                        <c:ptCount val="1"/>
                      </c15:dlblFieldTableCache>
                    </c15:dlblFTEntry>
                  </c15:dlblFieldTable>
                  <c15:showDataLabelsRange val="0"/>
                </c:ext>
                <c:ext xmlns:c16="http://schemas.microsoft.com/office/drawing/2014/chart" uri="{C3380CC4-5D6E-409C-BE32-E72D297353CC}">
                  <c16:uniqueId val="{0000000E-939D-4903-93E4-5439A170DC9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{D69A6CE7-7E4B-4355-9A92-A4A53F0E0CD5}</c15:txfldGUID>
                      <c15:f>Diagramm!$I$61</c15:f>
                      <c15:dlblFieldTableCache>
                        <c:ptCount val="1"/>
                      </c15:dlblFieldTableCache>
                    </c15:dlblFTEntry>
                  </c15:dlblFieldTable>
                  <c15:showDataLabelsRange val="0"/>
                </c:ext>
                <c:ext xmlns:c16="http://schemas.microsoft.com/office/drawing/2014/chart" uri="{C3380CC4-5D6E-409C-BE32-E72D297353CC}">
                  <c16:uniqueId val="{0000000F-939D-4903-93E4-5439A170DC9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{E3E79D7E-4B80-4544-A7EE-820B92D2E78E}</c15:txfldGUID>
                      <c15:f>Diagramm!$I$62</c15:f>
                      <c15:dlblFieldTableCache>
                        <c:ptCount val="1"/>
                      </c15:dlblFieldTableCache>
                    </c15:dlblFTEntry>
                  </c15:dlblFieldTable>
                  <c15:showDataLabelsRange val="0"/>
                </c:ext>
                <c:ext xmlns:c16="http://schemas.microsoft.com/office/drawing/2014/chart" uri="{C3380CC4-5D6E-409C-BE32-E72D297353CC}">
                  <c16:uniqueId val="{00000010-939D-4903-93E4-5439A170DC9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{2DF95AC5-0A77-4976-88CF-29788EB37DA7}</c15:txfldGUID>
                      <c15:f>Diagramm!$I$63</c15:f>
                      <c15:dlblFieldTableCache>
                        <c:ptCount val="1"/>
                      </c15:dlblFieldTableCache>
                    </c15:dlblFTEntry>
                  </c15:dlblFieldTable>
                  <c15:showDataLabelsRange val="0"/>
                </c:ext>
                <c:ext xmlns:c16="http://schemas.microsoft.com/office/drawing/2014/chart" uri="{C3380CC4-5D6E-409C-BE32-E72D297353CC}">
                  <c16:uniqueId val="{00000011-939D-4903-93E4-5439A170DC9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{D1B7463F-7C3E-488D-B3D3-2F925A0AED4C}</c15:txfldGUID>
                      <c15:f>Diagramm!$I$64</c15:f>
                      <c15:dlblFieldTableCache>
                        <c:ptCount val="1"/>
                      </c15:dlblFieldTableCache>
                    </c15:dlblFTEntry>
                  </c15:dlblFieldTable>
                  <c15:showDataLabelsRange val="0"/>
                </c:ext>
                <c:ext xmlns:c16="http://schemas.microsoft.com/office/drawing/2014/chart" uri="{C3380CC4-5D6E-409C-BE32-E72D297353CC}">
                  <c16:uniqueId val="{00000012-939D-4903-93E4-5439A170DC9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{AA803BF4-AF03-4C97-8A75-2128E0672835}</c15:txfldGUID>
                      <c15:f>Diagramm!$I$65</c15:f>
                      <c15:dlblFieldTableCache>
                        <c:ptCount val="1"/>
                      </c15:dlblFieldTableCache>
                    </c15:dlblFTEntry>
                  </c15:dlblFieldTable>
                  <c15:showDataLabelsRange val="0"/>
                </c:ext>
                <c:ext xmlns:c16="http://schemas.microsoft.com/office/drawing/2014/chart" uri="{C3380CC4-5D6E-409C-BE32-E72D297353CC}">
                  <c16:uniqueId val="{00000013-939D-4903-93E4-5439A170DC9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{40AAF09D-55C0-4DDF-B74E-EFA8597EB12E}</c15:txfldGUID>
                      <c15:f>Diagramm!$I$66</c15:f>
                      <c15:dlblFieldTableCache>
                        <c:ptCount val="1"/>
                      </c15:dlblFieldTableCache>
                    </c15:dlblFTEntry>
                  </c15:dlblFieldTable>
                  <c15:showDataLabelsRange val="0"/>
                </c:ext>
                <c:ext xmlns:c16="http://schemas.microsoft.com/office/drawing/2014/chart" uri="{C3380CC4-5D6E-409C-BE32-E72D297353CC}">
                  <c16:uniqueId val="{00000014-939D-4903-93E4-5439A170DC9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{E2D5B4D4-3A05-4E96-84FB-EC2E58B1627E}</c15:txfldGUID>
                      <c15:f>Diagramm!$I$67</c15:f>
                      <c15:dlblFieldTableCache>
                        <c:ptCount val="1"/>
                      </c15:dlblFieldTableCache>
                    </c15:dlblFTEntry>
                  </c15:dlblFieldTable>
                  <c15:showDataLabelsRange val="0"/>
                </c:ext>
                <c:ext xmlns:c16="http://schemas.microsoft.com/office/drawing/2014/chart" uri="{C3380CC4-5D6E-409C-BE32-E72D297353CC}">
                  <c16:uniqueId val="{00000015-939D-4903-93E4-5439A170DC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39D-4903-93E4-5439A170DC9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{4C99A9EF-32CA-4A10-A1F4-39E97D08234F}</c15:txfldGUID>
                      <c15:f>Diagramm!$K$46</c15:f>
                      <c15:dlblFieldTableCache>
                        <c:ptCount val="1"/>
                      </c15:dlblFieldTableCache>
                    </c15:dlblFTEntry>
                  </c15:dlblFieldTable>
                  <c15:showDataLabelsRange val="0"/>
                </c:ext>
                <c:ext xmlns:c16="http://schemas.microsoft.com/office/drawing/2014/chart" uri="{C3380CC4-5D6E-409C-BE32-E72D297353CC}">
                  <c16:uniqueId val="{00000017-939D-4903-93E4-5439A170DC9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{47AAFDB3-EFDC-4EE3-8D9E-4DA8E11CCF96}</c15:txfldGUID>
                      <c15:f>Diagramm!$K$47</c15:f>
                      <c15:dlblFieldTableCache>
                        <c:ptCount val="1"/>
                      </c15:dlblFieldTableCache>
                    </c15:dlblFTEntry>
                  </c15:dlblFieldTable>
                  <c15:showDataLabelsRange val="0"/>
                </c:ext>
                <c:ext xmlns:c16="http://schemas.microsoft.com/office/drawing/2014/chart" uri="{C3380CC4-5D6E-409C-BE32-E72D297353CC}">
                  <c16:uniqueId val="{00000018-939D-4903-93E4-5439A170DC9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{54622E99-FAD8-44A3-BAE1-A2BD98EA8166}</c15:txfldGUID>
                      <c15:f>Diagramm!$K$48</c15:f>
                      <c15:dlblFieldTableCache>
                        <c:ptCount val="1"/>
                      </c15:dlblFieldTableCache>
                    </c15:dlblFTEntry>
                  </c15:dlblFieldTable>
                  <c15:showDataLabelsRange val="0"/>
                </c:ext>
                <c:ext xmlns:c16="http://schemas.microsoft.com/office/drawing/2014/chart" uri="{C3380CC4-5D6E-409C-BE32-E72D297353CC}">
                  <c16:uniqueId val="{00000019-939D-4903-93E4-5439A170DC9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{9B4BBAD0-ECE0-4A2B-80C0-89D8A5E3D39C}</c15:txfldGUID>
                      <c15:f>Diagramm!$K$49</c15:f>
                      <c15:dlblFieldTableCache>
                        <c:ptCount val="1"/>
                      </c15:dlblFieldTableCache>
                    </c15:dlblFTEntry>
                  </c15:dlblFieldTable>
                  <c15:showDataLabelsRange val="0"/>
                </c:ext>
                <c:ext xmlns:c16="http://schemas.microsoft.com/office/drawing/2014/chart" uri="{C3380CC4-5D6E-409C-BE32-E72D297353CC}">
                  <c16:uniqueId val="{0000001A-939D-4903-93E4-5439A170DC9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{32671B2C-3215-451B-A987-8B398C1443FC}</c15:txfldGUID>
                      <c15:f>Diagramm!$K$50</c15:f>
                      <c15:dlblFieldTableCache>
                        <c:ptCount val="1"/>
                      </c15:dlblFieldTableCache>
                    </c15:dlblFTEntry>
                  </c15:dlblFieldTable>
                  <c15:showDataLabelsRange val="0"/>
                </c:ext>
                <c:ext xmlns:c16="http://schemas.microsoft.com/office/drawing/2014/chart" uri="{C3380CC4-5D6E-409C-BE32-E72D297353CC}">
                  <c16:uniqueId val="{0000001B-939D-4903-93E4-5439A170DC9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{75342DA7-F679-42E2-8AC6-EEB634DF94D0}</c15:txfldGUID>
                      <c15:f>Diagramm!$K$51</c15:f>
                      <c15:dlblFieldTableCache>
                        <c:ptCount val="1"/>
                      </c15:dlblFieldTableCache>
                    </c15:dlblFTEntry>
                  </c15:dlblFieldTable>
                  <c15:showDataLabelsRange val="0"/>
                </c:ext>
                <c:ext xmlns:c16="http://schemas.microsoft.com/office/drawing/2014/chart" uri="{C3380CC4-5D6E-409C-BE32-E72D297353CC}">
                  <c16:uniqueId val="{0000001C-939D-4903-93E4-5439A170DC9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{6A95C391-158D-45D2-92F9-8FB648E2BE29}</c15:txfldGUID>
                      <c15:f>Diagramm!$K$52</c15:f>
                      <c15:dlblFieldTableCache>
                        <c:ptCount val="1"/>
                      </c15:dlblFieldTableCache>
                    </c15:dlblFTEntry>
                  </c15:dlblFieldTable>
                  <c15:showDataLabelsRange val="0"/>
                </c:ext>
                <c:ext xmlns:c16="http://schemas.microsoft.com/office/drawing/2014/chart" uri="{C3380CC4-5D6E-409C-BE32-E72D297353CC}">
                  <c16:uniqueId val="{0000001D-939D-4903-93E4-5439A170DC9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{8500B6D2-E66B-42B8-A021-3ED650C9050C}</c15:txfldGUID>
                      <c15:f>Diagramm!$K$53</c15:f>
                      <c15:dlblFieldTableCache>
                        <c:ptCount val="1"/>
                      </c15:dlblFieldTableCache>
                    </c15:dlblFTEntry>
                  </c15:dlblFieldTable>
                  <c15:showDataLabelsRange val="0"/>
                </c:ext>
                <c:ext xmlns:c16="http://schemas.microsoft.com/office/drawing/2014/chart" uri="{C3380CC4-5D6E-409C-BE32-E72D297353CC}">
                  <c16:uniqueId val="{0000001E-939D-4903-93E4-5439A170DC9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{9FDE3720-589D-4C44-9414-7784CC638E1F}</c15:txfldGUID>
                      <c15:f>Diagramm!$K$54</c15:f>
                      <c15:dlblFieldTableCache>
                        <c:ptCount val="1"/>
                      </c15:dlblFieldTableCache>
                    </c15:dlblFTEntry>
                  </c15:dlblFieldTable>
                  <c15:showDataLabelsRange val="0"/>
                </c:ext>
                <c:ext xmlns:c16="http://schemas.microsoft.com/office/drawing/2014/chart" uri="{C3380CC4-5D6E-409C-BE32-E72D297353CC}">
                  <c16:uniqueId val="{0000001F-939D-4903-93E4-5439A170DC9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{FECFD8F5-AF6D-416B-9552-41B422B69604}</c15:txfldGUID>
                      <c15:f>Diagramm!$K$55</c15:f>
                      <c15:dlblFieldTableCache>
                        <c:ptCount val="1"/>
                      </c15:dlblFieldTableCache>
                    </c15:dlblFTEntry>
                  </c15:dlblFieldTable>
                  <c15:showDataLabelsRange val="0"/>
                </c:ext>
                <c:ext xmlns:c16="http://schemas.microsoft.com/office/drawing/2014/chart" uri="{C3380CC4-5D6E-409C-BE32-E72D297353CC}">
                  <c16:uniqueId val="{00000020-939D-4903-93E4-5439A170DC9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{BA0E16AB-B4FF-48D6-BE42-A9F51DF85384}</c15:txfldGUID>
                      <c15:f>Diagramm!$K$56</c15:f>
                      <c15:dlblFieldTableCache>
                        <c:ptCount val="1"/>
                      </c15:dlblFieldTableCache>
                    </c15:dlblFTEntry>
                  </c15:dlblFieldTable>
                  <c15:showDataLabelsRange val="0"/>
                </c:ext>
                <c:ext xmlns:c16="http://schemas.microsoft.com/office/drawing/2014/chart" uri="{C3380CC4-5D6E-409C-BE32-E72D297353CC}">
                  <c16:uniqueId val="{00000021-939D-4903-93E4-5439A170DC9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{50203DA7-C2FD-42D7-9D5D-E8E6F5187B66}</c15:txfldGUID>
                      <c15:f>Diagramm!$K$57</c15:f>
                      <c15:dlblFieldTableCache>
                        <c:ptCount val="1"/>
                      </c15:dlblFieldTableCache>
                    </c15:dlblFTEntry>
                  </c15:dlblFieldTable>
                  <c15:showDataLabelsRange val="0"/>
                </c:ext>
                <c:ext xmlns:c16="http://schemas.microsoft.com/office/drawing/2014/chart" uri="{C3380CC4-5D6E-409C-BE32-E72D297353CC}">
                  <c16:uniqueId val="{00000022-939D-4903-93E4-5439A170DC9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{3CB75AC8-A33A-4846-BF3F-7BA0592797BF}</c15:txfldGUID>
                      <c15:f>Diagramm!$K$58</c15:f>
                      <c15:dlblFieldTableCache>
                        <c:ptCount val="1"/>
                      </c15:dlblFieldTableCache>
                    </c15:dlblFTEntry>
                  </c15:dlblFieldTable>
                  <c15:showDataLabelsRange val="0"/>
                </c:ext>
                <c:ext xmlns:c16="http://schemas.microsoft.com/office/drawing/2014/chart" uri="{C3380CC4-5D6E-409C-BE32-E72D297353CC}">
                  <c16:uniqueId val="{00000023-939D-4903-93E4-5439A170DC9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{A93D78D7-9D68-4CB7-80AA-96953F205104}</c15:txfldGUID>
                      <c15:f>Diagramm!$K$59</c15:f>
                      <c15:dlblFieldTableCache>
                        <c:ptCount val="1"/>
                      </c15:dlblFieldTableCache>
                    </c15:dlblFTEntry>
                  </c15:dlblFieldTable>
                  <c15:showDataLabelsRange val="0"/>
                </c:ext>
                <c:ext xmlns:c16="http://schemas.microsoft.com/office/drawing/2014/chart" uri="{C3380CC4-5D6E-409C-BE32-E72D297353CC}">
                  <c16:uniqueId val="{00000024-939D-4903-93E4-5439A170DC9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{A686B8EF-1C31-480B-827A-B84B13B50773}</c15:txfldGUID>
                      <c15:f>Diagramm!$K$60</c15:f>
                      <c15:dlblFieldTableCache>
                        <c:ptCount val="1"/>
                      </c15:dlblFieldTableCache>
                    </c15:dlblFTEntry>
                  </c15:dlblFieldTable>
                  <c15:showDataLabelsRange val="0"/>
                </c:ext>
                <c:ext xmlns:c16="http://schemas.microsoft.com/office/drawing/2014/chart" uri="{C3380CC4-5D6E-409C-BE32-E72D297353CC}">
                  <c16:uniqueId val="{00000025-939D-4903-93E4-5439A170DC9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{9A350E21-1BAC-4AD9-A6CF-2A39E106841C}</c15:txfldGUID>
                      <c15:f>Diagramm!$K$61</c15:f>
                      <c15:dlblFieldTableCache>
                        <c:ptCount val="1"/>
                      </c15:dlblFieldTableCache>
                    </c15:dlblFTEntry>
                  </c15:dlblFieldTable>
                  <c15:showDataLabelsRange val="0"/>
                </c:ext>
                <c:ext xmlns:c16="http://schemas.microsoft.com/office/drawing/2014/chart" uri="{C3380CC4-5D6E-409C-BE32-E72D297353CC}">
                  <c16:uniqueId val="{00000026-939D-4903-93E4-5439A170DC9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{2C9FEECE-7C7D-465E-8CC8-13A2BA5BA760}</c15:txfldGUID>
                      <c15:f>Diagramm!$K$62</c15:f>
                      <c15:dlblFieldTableCache>
                        <c:ptCount val="1"/>
                      </c15:dlblFieldTableCache>
                    </c15:dlblFTEntry>
                  </c15:dlblFieldTable>
                  <c15:showDataLabelsRange val="0"/>
                </c:ext>
                <c:ext xmlns:c16="http://schemas.microsoft.com/office/drawing/2014/chart" uri="{C3380CC4-5D6E-409C-BE32-E72D297353CC}">
                  <c16:uniqueId val="{00000027-939D-4903-93E4-5439A170DC9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{6416D48A-5141-4338-B396-2BC275D804BC}</c15:txfldGUID>
                      <c15:f>Diagramm!$K$63</c15:f>
                      <c15:dlblFieldTableCache>
                        <c:ptCount val="1"/>
                      </c15:dlblFieldTableCache>
                    </c15:dlblFTEntry>
                  </c15:dlblFieldTable>
                  <c15:showDataLabelsRange val="0"/>
                </c:ext>
                <c:ext xmlns:c16="http://schemas.microsoft.com/office/drawing/2014/chart" uri="{C3380CC4-5D6E-409C-BE32-E72D297353CC}">
                  <c16:uniqueId val="{00000028-939D-4903-93E4-5439A170DC9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{02BDB2B9-E1DE-4276-8C40-D662D7A27599}</c15:txfldGUID>
                      <c15:f>Diagramm!$K$64</c15:f>
                      <c15:dlblFieldTableCache>
                        <c:ptCount val="1"/>
                      </c15:dlblFieldTableCache>
                    </c15:dlblFTEntry>
                  </c15:dlblFieldTable>
                  <c15:showDataLabelsRange val="0"/>
                </c:ext>
                <c:ext xmlns:c16="http://schemas.microsoft.com/office/drawing/2014/chart" uri="{C3380CC4-5D6E-409C-BE32-E72D297353CC}">
                  <c16:uniqueId val="{00000029-939D-4903-93E4-5439A170DC9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{A701B286-21B2-4857-9E16-DD0848BFDC0B}</c15:txfldGUID>
                      <c15:f>Diagramm!$K$65</c15:f>
                      <c15:dlblFieldTableCache>
                        <c:ptCount val="1"/>
                      </c15:dlblFieldTableCache>
                    </c15:dlblFTEntry>
                  </c15:dlblFieldTable>
                  <c15:showDataLabelsRange val="0"/>
                </c:ext>
                <c:ext xmlns:c16="http://schemas.microsoft.com/office/drawing/2014/chart" uri="{C3380CC4-5D6E-409C-BE32-E72D297353CC}">
                  <c16:uniqueId val="{0000002A-939D-4903-93E4-5439A170DC9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{FF4E2E1C-C1B0-4C64-956E-84CD6C437EA3}</c15:txfldGUID>
                      <c15:f>Diagramm!$K$66</c15:f>
                      <c15:dlblFieldTableCache>
                        <c:ptCount val="1"/>
                      </c15:dlblFieldTableCache>
                    </c15:dlblFTEntry>
                  </c15:dlblFieldTable>
                  <c15:showDataLabelsRange val="0"/>
                </c:ext>
                <c:ext xmlns:c16="http://schemas.microsoft.com/office/drawing/2014/chart" uri="{C3380CC4-5D6E-409C-BE32-E72D297353CC}">
                  <c16:uniqueId val="{0000002B-939D-4903-93E4-5439A170DC9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{1A38E667-BE76-4C36-986E-AF36B6C06856}</c15:txfldGUID>
                      <c15:f>Diagramm!$K$67</c15:f>
                      <c15:dlblFieldTableCache>
                        <c:ptCount val="1"/>
                      </c15:dlblFieldTableCache>
                    </c15:dlblFTEntry>
                  </c15:dlblFieldTable>
                  <c15:showDataLabelsRange val="0"/>
                </c:ext>
                <c:ext xmlns:c16="http://schemas.microsoft.com/office/drawing/2014/chart" uri="{C3380CC4-5D6E-409C-BE32-E72D297353CC}">
                  <c16:uniqueId val="{0000002C-939D-4903-93E4-5439A170DC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39D-4903-93E4-5439A170DC9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{77F8CF3D-71E8-4EB9-B638-ED06A1B312EC}</c15:txfldGUID>
                      <c15:f>Diagramm!$J$46</c15:f>
                      <c15:dlblFieldTableCache>
                        <c:ptCount val="1"/>
                      </c15:dlblFieldTableCache>
                    </c15:dlblFTEntry>
                  </c15:dlblFieldTable>
                  <c15:showDataLabelsRange val="0"/>
                </c:ext>
                <c:ext xmlns:c16="http://schemas.microsoft.com/office/drawing/2014/chart" uri="{C3380CC4-5D6E-409C-BE32-E72D297353CC}">
                  <c16:uniqueId val="{0000002E-939D-4903-93E4-5439A170DC9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{3E390F70-9F61-40B9-8B04-5C6F17E9F2EE}</c15:txfldGUID>
                      <c15:f>Diagramm!$J$47</c15:f>
                      <c15:dlblFieldTableCache>
                        <c:ptCount val="1"/>
                      </c15:dlblFieldTableCache>
                    </c15:dlblFTEntry>
                  </c15:dlblFieldTable>
                  <c15:showDataLabelsRange val="0"/>
                </c:ext>
                <c:ext xmlns:c16="http://schemas.microsoft.com/office/drawing/2014/chart" uri="{C3380CC4-5D6E-409C-BE32-E72D297353CC}">
                  <c16:uniqueId val="{0000002F-939D-4903-93E4-5439A170DC9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{73C75E17-982A-43CD-81A9-F31AEF824499}</c15:txfldGUID>
                      <c15:f>Diagramm!$J$48</c15:f>
                      <c15:dlblFieldTableCache>
                        <c:ptCount val="1"/>
                      </c15:dlblFieldTableCache>
                    </c15:dlblFTEntry>
                  </c15:dlblFieldTable>
                  <c15:showDataLabelsRange val="0"/>
                </c:ext>
                <c:ext xmlns:c16="http://schemas.microsoft.com/office/drawing/2014/chart" uri="{C3380CC4-5D6E-409C-BE32-E72D297353CC}">
                  <c16:uniqueId val="{00000030-939D-4903-93E4-5439A170DC9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{C94613EA-EA68-4BDF-AB39-A5D982DC18DA}</c15:txfldGUID>
                      <c15:f>Diagramm!$J$49</c15:f>
                      <c15:dlblFieldTableCache>
                        <c:ptCount val="1"/>
                      </c15:dlblFieldTableCache>
                    </c15:dlblFTEntry>
                  </c15:dlblFieldTable>
                  <c15:showDataLabelsRange val="0"/>
                </c:ext>
                <c:ext xmlns:c16="http://schemas.microsoft.com/office/drawing/2014/chart" uri="{C3380CC4-5D6E-409C-BE32-E72D297353CC}">
                  <c16:uniqueId val="{00000031-939D-4903-93E4-5439A170DC9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{7DF07B66-C8D7-4C62-AD1B-49844200BCBD}</c15:txfldGUID>
                      <c15:f>Diagramm!$J$50</c15:f>
                      <c15:dlblFieldTableCache>
                        <c:ptCount val="1"/>
                      </c15:dlblFieldTableCache>
                    </c15:dlblFTEntry>
                  </c15:dlblFieldTable>
                  <c15:showDataLabelsRange val="0"/>
                </c:ext>
                <c:ext xmlns:c16="http://schemas.microsoft.com/office/drawing/2014/chart" uri="{C3380CC4-5D6E-409C-BE32-E72D297353CC}">
                  <c16:uniqueId val="{00000032-939D-4903-93E4-5439A170DC9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{EE6BAD97-7909-48BF-8BB3-28506111E1A1}</c15:txfldGUID>
                      <c15:f>Diagramm!$J$51</c15:f>
                      <c15:dlblFieldTableCache>
                        <c:ptCount val="1"/>
                      </c15:dlblFieldTableCache>
                    </c15:dlblFTEntry>
                  </c15:dlblFieldTable>
                  <c15:showDataLabelsRange val="0"/>
                </c:ext>
                <c:ext xmlns:c16="http://schemas.microsoft.com/office/drawing/2014/chart" uri="{C3380CC4-5D6E-409C-BE32-E72D297353CC}">
                  <c16:uniqueId val="{00000033-939D-4903-93E4-5439A170DC9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{558E057E-5E47-488A-AB8C-6A604D071382}</c15:txfldGUID>
                      <c15:f>Diagramm!$J$52</c15:f>
                      <c15:dlblFieldTableCache>
                        <c:ptCount val="1"/>
                      </c15:dlblFieldTableCache>
                    </c15:dlblFTEntry>
                  </c15:dlblFieldTable>
                  <c15:showDataLabelsRange val="0"/>
                </c:ext>
                <c:ext xmlns:c16="http://schemas.microsoft.com/office/drawing/2014/chart" uri="{C3380CC4-5D6E-409C-BE32-E72D297353CC}">
                  <c16:uniqueId val="{00000034-939D-4903-93E4-5439A170DC9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{16624E63-24B2-4095-ADD3-1D303EC68DE6}</c15:txfldGUID>
                      <c15:f>Diagramm!$J$53</c15:f>
                      <c15:dlblFieldTableCache>
                        <c:ptCount val="1"/>
                      </c15:dlblFieldTableCache>
                    </c15:dlblFTEntry>
                  </c15:dlblFieldTable>
                  <c15:showDataLabelsRange val="0"/>
                </c:ext>
                <c:ext xmlns:c16="http://schemas.microsoft.com/office/drawing/2014/chart" uri="{C3380CC4-5D6E-409C-BE32-E72D297353CC}">
                  <c16:uniqueId val="{00000035-939D-4903-93E4-5439A170DC9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{709C15C4-44FB-4976-A43F-DE4B869A3EEA}</c15:txfldGUID>
                      <c15:f>Diagramm!$J$54</c15:f>
                      <c15:dlblFieldTableCache>
                        <c:ptCount val="1"/>
                      </c15:dlblFieldTableCache>
                    </c15:dlblFTEntry>
                  </c15:dlblFieldTable>
                  <c15:showDataLabelsRange val="0"/>
                </c:ext>
                <c:ext xmlns:c16="http://schemas.microsoft.com/office/drawing/2014/chart" uri="{C3380CC4-5D6E-409C-BE32-E72D297353CC}">
                  <c16:uniqueId val="{00000036-939D-4903-93E4-5439A170DC9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{C91D5B79-C5EE-42A1-AB2B-E23CA2E2E516}</c15:txfldGUID>
                      <c15:f>Diagramm!$J$55</c15:f>
                      <c15:dlblFieldTableCache>
                        <c:ptCount val="1"/>
                      </c15:dlblFieldTableCache>
                    </c15:dlblFTEntry>
                  </c15:dlblFieldTable>
                  <c15:showDataLabelsRange val="0"/>
                </c:ext>
                <c:ext xmlns:c16="http://schemas.microsoft.com/office/drawing/2014/chart" uri="{C3380CC4-5D6E-409C-BE32-E72D297353CC}">
                  <c16:uniqueId val="{00000037-939D-4903-93E4-5439A170DC9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{C743DB0C-4C01-43AC-911B-C7BF49C0FD47}</c15:txfldGUID>
                      <c15:f>Diagramm!$J$56</c15:f>
                      <c15:dlblFieldTableCache>
                        <c:ptCount val="1"/>
                      </c15:dlblFieldTableCache>
                    </c15:dlblFTEntry>
                  </c15:dlblFieldTable>
                  <c15:showDataLabelsRange val="0"/>
                </c:ext>
                <c:ext xmlns:c16="http://schemas.microsoft.com/office/drawing/2014/chart" uri="{C3380CC4-5D6E-409C-BE32-E72D297353CC}">
                  <c16:uniqueId val="{00000038-939D-4903-93E4-5439A170DC9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{04B4A1F1-A953-4795-B75D-77FB6EA69E46}</c15:txfldGUID>
                      <c15:f>Diagramm!$J$57</c15:f>
                      <c15:dlblFieldTableCache>
                        <c:ptCount val="1"/>
                      </c15:dlblFieldTableCache>
                    </c15:dlblFTEntry>
                  </c15:dlblFieldTable>
                  <c15:showDataLabelsRange val="0"/>
                </c:ext>
                <c:ext xmlns:c16="http://schemas.microsoft.com/office/drawing/2014/chart" uri="{C3380CC4-5D6E-409C-BE32-E72D297353CC}">
                  <c16:uniqueId val="{00000039-939D-4903-93E4-5439A170DC9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{C10800E9-153F-4792-8147-E033DAF35695}</c15:txfldGUID>
                      <c15:f>Diagramm!$J$58</c15:f>
                      <c15:dlblFieldTableCache>
                        <c:ptCount val="1"/>
                      </c15:dlblFieldTableCache>
                    </c15:dlblFTEntry>
                  </c15:dlblFieldTable>
                  <c15:showDataLabelsRange val="0"/>
                </c:ext>
                <c:ext xmlns:c16="http://schemas.microsoft.com/office/drawing/2014/chart" uri="{C3380CC4-5D6E-409C-BE32-E72D297353CC}">
                  <c16:uniqueId val="{0000003A-939D-4903-93E4-5439A170DC9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{252D0A49-751D-4AE4-BBF0-B41E18A4AA7A}</c15:txfldGUID>
                      <c15:f>Diagramm!$J$59</c15:f>
                      <c15:dlblFieldTableCache>
                        <c:ptCount val="1"/>
                      </c15:dlblFieldTableCache>
                    </c15:dlblFTEntry>
                  </c15:dlblFieldTable>
                  <c15:showDataLabelsRange val="0"/>
                </c:ext>
                <c:ext xmlns:c16="http://schemas.microsoft.com/office/drawing/2014/chart" uri="{C3380CC4-5D6E-409C-BE32-E72D297353CC}">
                  <c16:uniqueId val="{0000003B-939D-4903-93E4-5439A170DC9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{95824EDA-B4C8-42B2-8D3F-03967ED8F5FD}</c15:txfldGUID>
                      <c15:f>Diagramm!$J$60</c15:f>
                      <c15:dlblFieldTableCache>
                        <c:ptCount val="1"/>
                      </c15:dlblFieldTableCache>
                    </c15:dlblFTEntry>
                  </c15:dlblFieldTable>
                  <c15:showDataLabelsRange val="0"/>
                </c:ext>
                <c:ext xmlns:c16="http://schemas.microsoft.com/office/drawing/2014/chart" uri="{C3380CC4-5D6E-409C-BE32-E72D297353CC}">
                  <c16:uniqueId val="{0000003C-939D-4903-93E4-5439A170DC9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{0E012203-6720-4EDD-9444-C73848EF9572}</c15:txfldGUID>
                      <c15:f>Diagramm!$J$61</c15:f>
                      <c15:dlblFieldTableCache>
                        <c:ptCount val="1"/>
                      </c15:dlblFieldTableCache>
                    </c15:dlblFTEntry>
                  </c15:dlblFieldTable>
                  <c15:showDataLabelsRange val="0"/>
                </c:ext>
                <c:ext xmlns:c16="http://schemas.microsoft.com/office/drawing/2014/chart" uri="{C3380CC4-5D6E-409C-BE32-E72D297353CC}">
                  <c16:uniqueId val="{0000003D-939D-4903-93E4-5439A170DC9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{7ACF03F5-7DDE-4E9D-A52C-75E5FE60209B}</c15:txfldGUID>
                      <c15:f>Diagramm!$J$62</c15:f>
                      <c15:dlblFieldTableCache>
                        <c:ptCount val="1"/>
                      </c15:dlblFieldTableCache>
                    </c15:dlblFTEntry>
                  </c15:dlblFieldTable>
                  <c15:showDataLabelsRange val="0"/>
                </c:ext>
                <c:ext xmlns:c16="http://schemas.microsoft.com/office/drawing/2014/chart" uri="{C3380CC4-5D6E-409C-BE32-E72D297353CC}">
                  <c16:uniqueId val="{0000003E-939D-4903-93E4-5439A170DC9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{D7F1DF08-7745-4E02-93E4-B3AFD8AC49DE}</c15:txfldGUID>
                      <c15:f>Diagramm!$J$63</c15:f>
                      <c15:dlblFieldTableCache>
                        <c:ptCount val="1"/>
                      </c15:dlblFieldTableCache>
                    </c15:dlblFTEntry>
                  </c15:dlblFieldTable>
                  <c15:showDataLabelsRange val="0"/>
                </c:ext>
                <c:ext xmlns:c16="http://schemas.microsoft.com/office/drawing/2014/chart" uri="{C3380CC4-5D6E-409C-BE32-E72D297353CC}">
                  <c16:uniqueId val="{0000003F-939D-4903-93E4-5439A170DC9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{77CEC5B6-C7E6-4CFA-8409-CBDD114A6834}</c15:txfldGUID>
                      <c15:f>Diagramm!$J$64</c15:f>
                      <c15:dlblFieldTableCache>
                        <c:ptCount val="1"/>
                      </c15:dlblFieldTableCache>
                    </c15:dlblFTEntry>
                  </c15:dlblFieldTable>
                  <c15:showDataLabelsRange val="0"/>
                </c:ext>
                <c:ext xmlns:c16="http://schemas.microsoft.com/office/drawing/2014/chart" uri="{C3380CC4-5D6E-409C-BE32-E72D297353CC}">
                  <c16:uniqueId val="{00000040-939D-4903-93E4-5439A170DC9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{44F15DF2-2D56-46C8-9ACD-A84919260140}</c15:txfldGUID>
                      <c15:f>Diagramm!$J$65</c15:f>
                      <c15:dlblFieldTableCache>
                        <c:ptCount val="1"/>
                      </c15:dlblFieldTableCache>
                    </c15:dlblFTEntry>
                  </c15:dlblFieldTable>
                  <c15:showDataLabelsRange val="0"/>
                </c:ext>
                <c:ext xmlns:c16="http://schemas.microsoft.com/office/drawing/2014/chart" uri="{C3380CC4-5D6E-409C-BE32-E72D297353CC}">
                  <c16:uniqueId val="{00000041-939D-4903-93E4-5439A170DC9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{4F5015A7-458B-4E94-8298-8482A71D277C}</c15:txfldGUID>
                      <c15:f>Diagramm!$J$66</c15:f>
                      <c15:dlblFieldTableCache>
                        <c:ptCount val="1"/>
                      </c15:dlblFieldTableCache>
                    </c15:dlblFTEntry>
                  </c15:dlblFieldTable>
                  <c15:showDataLabelsRange val="0"/>
                </c:ext>
                <c:ext xmlns:c16="http://schemas.microsoft.com/office/drawing/2014/chart" uri="{C3380CC4-5D6E-409C-BE32-E72D297353CC}">
                  <c16:uniqueId val="{00000042-939D-4903-93E4-5439A170DC9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{7E64C6DE-174E-42F6-A058-4BE3F44AF1DF}</c15:txfldGUID>
                      <c15:f>Diagramm!$J$67</c15:f>
                      <c15:dlblFieldTableCache>
                        <c:ptCount val="1"/>
                      </c15:dlblFieldTableCache>
                    </c15:dlblFTEntry>
                  </c15:dlblFieldTable>
                  <c15:showDataLabelsRange val="0"/>
                </c:ext>
                <c:ext xmlns:c16="http://schemas.microsoft.com/office/drawing/2014/chart" uri="{C3380CC4-5D6E-409C-BE32-E72D297353CC}">
                  <c16:uniqueId val="{00000043-939D-4903-93E4-5439A170DC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39D-4903-93E4-5439A170DC9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20-405E-B6DE-C6229D7686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20-405E-B6DE-C6229D7686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20-405E-B6DE-C6229D7686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20-405E-B6DE-C6229D7686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20-405E-B6DE-C6229D7686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20-405E-B6DE-C6229D7686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20-405E-B6DE-C6229D7686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20-405E-B6DE-C6229D7686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20-405E-B6DE-C6229D7686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20-405E-B6DE-C6229D7686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20-405E-B6DE-C6229D7686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20-405E-B6DE-C6229D7686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20-405E-B6DE-C6229D7686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20-405E-B6DE-C6229D7686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20-405E-B6DE-C6229D7686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920-405E-B6DE-C6229D7686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20-405E-B6DE-C6229D7686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920-405E-B6DE-C6229D7686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920-405E-B6DE-C6229D7686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920-405E-B6DE-C6229D7686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920-405E-B6DE-C6229D7686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20-405E-B6DE-C6229D7686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20-405E-B6DE-C6229D7686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20-405E-B6DE-C6229D7686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20-405E-B6DE-C6229D7686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20-405E-B6DE-C6229D7686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20-405E-B6DE-C6229D7686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20-405E-B6DE-C6229D7686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20-405E-B6DE-C6229D7686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20-405E-B6DE-C6229D7686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20-405E-B6DE-C6229D7686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20-405E-B6DE-C6229D7686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20-405E-B6DE-C6229D7686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20-405E-B6DE-C6229D7686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20-405E-B6DE-C6229D7686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20-405E-B6DE-C6229D7686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20-405E-B6DE-C6229D7686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20-405E-B6DE-C6229D7686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20-405E-B6DE-C6229D7686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20-405E-B6DE-C6229D7686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20-405E-B6DE-C6229D7686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20-405E-B6DE-C6229D7686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20-405E-B6DE-C6229D7686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20-405E-B6DE-C6229D7686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20-405E-B6DE-C6229D7686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20-405E-B6DE-C6229D7686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20-405E-B6DE-C6229D7686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20-405E-B6DE-C6229D7686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20-405E-B6DE-C6229D7686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20-405E-B6DE-C6229D7686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20-405E-B6DE-C6229D7686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20-405E-B6DE-C6229D7686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20-405E-B6DE-C6229D7686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20-405E-B6DE-C6229D7686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20-405E-B6DE-C6229D7686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20-405E-B6DE-C6229D7686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20-405E-B6DE-C6229D7686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20-405E-B6DE-C6229D7686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20-405E-B6DE-C6229D7686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20-405E-B6DE-C6229D7686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20-405E-B6DE-C6229D7686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20-405E-B6DE-C6229D7686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20-405E-B6DE-C6229D7686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20-405E-B6DE-C6229D7686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20-405E-B6DE-C6229D7686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20-405E-B6DE-C6229D7686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20-405E-B6DE-C6229D7686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20-405E-B6DE-C6229D7686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20-405E-B6DE-C6229D7686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100.44689845569839</c:v>
                </c:pt>
                <c:pt idx="2">
                  <c:v>101.5512035199724</c:v>
                </c:pt>
                <c:pt idx="3">
                  <c:v>101.44508670520231</c:v>
                </c:pt>
                <c:pt idx="4">
                  <c:v>101.67630057803467</c:v>
                </c:pt>
                <c:pt idx="5">
                  <c:v>101.92045552583902</c:v>
                </c:pt>
                <c:pt idx="6">
                  <c:v>103.94530238978518</c:v>
                </c:pt>
                <c:pt idx="7">
                  <c:v>103.83400914502631</c:v>
                </c:pt>
                <c:pt idx="8">
                  <c:v>103.9901647830213</c:v>
                </c:pt>
                <c:pt idx="9">
                  <c:v>104.03675265292036</c:v>
                </c:pt>
                <c:pt idx="10">
                  <c:v>106.242774566474</c:v>
                </c:pt>
                <c:pt idx="11">
                  <c:v>106.05642308687774</c:v>
                </c:pt>
                <c:pt idx="12">
                  <c:v>106.30661720300235</c:v>
                </c:pt>
                <c:pt idx="13">
                  <c:v>107.67060650504703</c:v>
                </c:pt>
                <c:pt idx="14">
                  <c:v>108.94228280562506</c:v>
                </c:pt>
                <c:pt idx="15">
                  <c:v>108.8353032525235</c:v>
                </c:pt>
                <c:pt idx="16">
                  <c:v>108.47295315330861</c:v>
                </c:pt>
                <c:pt idx="17">
                  <c:v>108.62738331464068</c:v>
                </c:pt>
                <c:pt idx="18">
                  <c:v>109.96980415839876</c:v>
                </c:pt>
                <c:pt idx="19">
                  <c:v>109.62384608748165</c:v>
                </c:pt>
                <c:pt idx="20">
                  <c:v>109.32447588646363</c:v>
                </c:pt>
                <c:pt idx="21">
                  <c:v>109.25200586662065</c:v>
                </c:pt>
                <c:pt idx="22">
                  <c:v>110.7272884134242</c:v>
                </c:pt>
                <c:pt idx="23">
                  <c:v>110.24329220947287</c:v>
                </c:pt>
                <c:pt idx="24">
                  <c:v>109.83521697869037</c:v>
                </c:pt>
              </c:numCache>
            </c:numRef>
          </c:val>
          <c:smooth val="0"/>
          <c:extLst>
            <c:ext xmlns:c16="http://schemas.microsoft.com/office/drawing/2014/chart" uri="{C3380CC4-5D6E-409C-BE32-E72D297353CC}">
              <c16:uniqueId val="{00000000-B2A5-45AB-AE1E-53EB4065C08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101.48644404898985</c:v>
                </c:pt>
                <c:pt idx="2">
                  <c:v>104.55354338951115</c:v>
                </c:pt>
                <c:pt idx="3">
                  <c:v>104.54307547367318</c:v>
                </c:pt>
                <c:pt idx="4">
                  <c:v>102.32387731602637</c:v>
                </c:pt>
                <c:pt idx="5">
                  <c:v>103.96734010258557</c:v>
                </c:pt>
                <c:pt idx="6">
                  <c:v>108.38480058620328</c:v>
                </c:pt>
                <c:pt idx="7">
                  <c:v>108.97100387312886</c:v>
                </c:pt>
                <c:pt idx="8">
                  <c:v>106.69946613629226</c:v>
                </c:pt>
                <c:pt idx="9">
                  <c:v>107.51596357165289</c:v>
                </c:pt>
                <c:pt idx="10">
                  <c:v>111.04365120904427</c:v>
                </c:pt>
                <c:pt idx="11">
                  <c:v>111.10645870407201</c:v>
                </c:pt>
                <c:pt idx="12">
                  <c:v>110.77148539725741</c:v>
                </c:pt>
                <c:pt idx="13">
                  <c:v>112.91740814403852</c:v>
                </c:pt>
                <c:pt idx="14">
                  <c:v>116.2776091280226</c:v>
                </c:pt>
                <c:pt idx="15">
                  <c:v>116.58117868732336</c:v>
                </c:pt>
                <c:pt idx="16">
                  <c:v>117.25112530095258</c:v>
                </c:pt>
                <c:pt idx="17">
                  <c:v>119.14581806762274</c:v>
                </c:pt>
                <c:pt idx="18">
                  <c:v>121.0405108342929</c:v>
                </c:pt>
                <c:pt idx="19">
                  <c:v>121.52203496283892</c:v>
                </c:pt>
                <c:pt idx="20">
                  <c:v>121.89887993300535</c:v>
                </c:pt>
                <c:pt idx="21">
                  <c:v>124.1285460064901</c:v>
                </c:pt>
                <c:pt idx="22">
                  <c:v>126.32680833246101</c:v>
                </c:pt>
                <c:pt idx="23">
                  <c:v>126.00230294148436</c:v>
                </c:pt>
                <c:pt idx="24">
                  <c:v>122.56882654663457</c:v>
                </c:pt>
              </c:numCache>
            </c:numRef>
          </c:val>
          <c:smooth val="0"/>
          <c:extLst>
            <c:ext xmlns:c16="http://schemas.microsoft.com/office/drawing/2014/chart" uri="{C3380CC4-5D6E-409C-BE32-E72D297353CC}">
              <c16:uniqueId val="{00000001-B2A5-45AB-AE1E-53EB4065C08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101.48199506001647</c:v>
                </c:pt>
                <c:pt idx="2">
                  <c:v>100.12566624777917</c:v>
                </c:pt>
                <c:pt idx="3">
                  <c:v>101.37366208779304</c:v>
                </c:pt>
                <c:pt idx="4">
                  <c:v>98.487671707760967</c:v>
                </c:pt>
                <c:pt idx="5">
                  <c:v>99.657667807773976</c:v>
                </c:pt>
                <c:pt idx="6">
                  <c:v>97.993673354422157</c:v>
                </c:pt>
                <c:pt idx="7">
                  <c:v>99.211335962213454</c:v>
                </c:pt>
                <c:pt idx="8">
                  <c:v>97.963340122199597</c:v>
                </c:pt>
                <c:pt idx="9">
                  <c:v>98.539671534428223</c:v>
                </c:pt>
                <c:pt idx="10">
                  <c:v>96.689344368852105</c:v>
                </c:pt>
                <c:pt idx="11">
                  <c:v>97.525674914416953</c:v>
                </c:pt>
                <c:pt idx="12">
                  <c:v>96.308012306625642</c:v>
                </c:pt>
                <c:pt idx="13">
                  <c:v>96.594011353295485</c:v>
                </c:pt>
                <c:pt idx="14">
                  <c:v>95.636347878840397</c:v>
                </c:pt>
                <c:pt idx="15">
                  <c:v>96.035013216622616</c:v>
                </c:pt>
                <c:pt idx="16">
                  <c:v>94.852017159942804</c:v>
                </c:pt>
                <c:pt idx="17">
                  <c:v>96.576678077739743</c:v>
                </c:pt>
                <c:pt idx="18">
                  <c:v>94.54001819993934</c:v>
                </c:pt>
                <c:pt idx="19">
                  <c:v>93.31368895437015</c:v>
                </c:pt>
                <c:pt idx="20">
                  <c:v>91.285695714347611</c:v>
                </c:pt>
                <c:pt idx="21">
                  <c:v>92.438358538804863</c:v>
                </c:pt>
                <c:pt idx="22">
                  <c:v>90.592364692117684</c:v>
                </c:pt>
                <c:pt idx="23">
                  <c:v>90.778697404341983</c:v>
                </c:pt>
                <c:pt idx="24">
                  <c:v>87.481041729860891</c:v>
                </c:pt>
              </c:numCache>
            </c:numRef>
          </c:val>
          <c:smooth val="0"/>
          <c:extLst>
            <c:ext xmlns:c16="http://schemas.microsoft.com/office/drawing/2014/chart" uri="{C3380CC4-5D6E-409C-BE32-E72D297353CC}">
              <c16:uniqueId val="{00000002-B2A5-45AB-AE1E-53EB4065C08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2A5-45AB-AE1E-53EB4065C08D}"/>
                </c:ext>
              </c:extLst>
            </c:dLbl>
            <c:dLbl>
              <c:idx val="1"/>
              <c:delete val="1"/>
              <c:extLst>
                <c:ext xmlns:c15="http://schemas.microsoft.com/office/drawing/2012/chart" uri="{CE6537A1-D6FC-4f65-9D91-7224C49458BB}"/>
                <c:ext xmlns:c16="http://schemas.microsoft.com/office/drawing/2014/chart" uri="{C3380CC4-5D6E-409C-BE32-E72D297353CC}">
                  <c16:uniqueId val="{00000004-B2A5-45AB-AE1E-53EB4065C08D}"/>
                </c:ext>
              </c:extLst>
            </c:dLbl>
            <c:dLbl>
              <c:idx val="2"/>
              <c:delete val="1"/>
              <c:extLst>
                <c:ext xmlns:c15="http://schemas.microsoft.com/office/drawing/2012/chart" uri="{CE6537A1-D6FC-4f65-9D91-7224C49458BB}"/>
                <c:ext xmlns:c16="http://schemas.microsoft.com/office/drawing/2014/chart" uri="{C3380CC4-5D6E-409C-BE32-E72D297353CC}">
                  <c16:uniqueId val="{00000005-B2A5-45AB-AE1E-53EB4065C08D}"/>
                </c:ext>
              </c:extLst>
            </c:dLbl>
            <c:dLbl>
              <c:idx val="3"/>
              <c:delete val="1"/>
              <c:extLst>
                <c:ext xmlns:c15="http://schemas.microsoft.com/office/drawing/2012/chart" uri="{CE6537A1-D6FC-4f65-9D91-7224C49458BB}"/>
                <c:ext xmlns:c16="http://schemas.microsoft.com/office/drawing/2014/chart" uri="{C3380CC4-5D6E-409C-BE32-E72D297353CC}">
                  <c16:uniqueId val="{00000006-B2A5-45AB-AE1E-53EB4065C08D}"/>
                </c:ext>
              </c:extLst>
            </c:dLbl>
            <c:dLbl>
              <c:idx val="4"/>
              <c:delete val="1"/>
              <c:extLst>
                <c:ext xmlns:c15="http://schemas.microsoft.com/office/drawing/2012/chart" uri="{CE6537A1-D6FC-4f65-9D91-7224C49458BB}"/>
                <c:ext xmlns:c16="http://schemas.microsoft.com/office/drawing/2014/chart" uri="{C3380CC4-5D6E-409C-BE32-E72D297353CC}">
                  <c16:uniqueId val="{00000007-B2A5-45AB-AE1E-53EB4065C08D}"/>
                </c:ext>
              </c:extLst>
            </c:dLbl>
            <c:dLbl>
              <c:idx val="5"/>
              <c:delete val="1"/>
              <c:extLst>
                <c:ext xmlns:c15="http://schemas.microsoft.com/office/drawing/2012/chart" uri="{CE6537A1-D6FC-4f65-9D91-7224C49458BB}"/>
                <c:ext xmlns:c16="http://schemas.microsoft.com/office/drawing/2014/chart" uri="{C3380CC4-5D6E-409C-BE32-E72D297353CC}">
                  <c16:uniqueId val="{00000008-B2A5-45AB-AE1E-53EB4065C08D}"/>
                </c:ext>
              </c:extLst>
            </c:dLbl>
            <c:dLbl>
              <c:idx val="6"/>
              <c:delete val="1"/>
              <c:extLst>
                <c:ext xmlns:c15="http://schemas.microsoft.com/office/drawing/2012/chart" uri="{CE6537A1-D6FC-4f65-9D91-7224C49458BB}"/>
                <c:ext xmlns:c16="http://schemas.microsoft.com/office/drawing/2014/chart" uri="{C3380CC4-5D6E-409C-BE32-E72D297353CC}">
                  <c16:uniqueId val="{00000009-B2A5-45AB-AE1E-53EB4065C08D}"/>
                </c:ext>
              </c:extLst>
            </c:dLbl>
            <c:dLbl>
              <c:idx val="7"/>
              <c:delete val="1"/>
              <c:extLst>
                <c:ext xmlns:c15="http://schemas.microsoft.com/office/drawing/2012/chart" uri="{CE6537A1-D6FC-4f65-9D91-7224C49458BB}"/>
                <c:ext xmlns:c16="http://schemas.microsoft.com/office/drawing/2014/chart" uri="{C3380CC4-5D6E-409C-BE32-E72D297353CC}">
                  <c16:uniqueId val="{0000000A-B2A5-45AB-AE1E-53EB4065C08D}"/>
                </c:ext>
              </c:extLst>
            </c:dLbl>
            <c:dLbl>
              <c:idx val="8"/>
              <c:delete val="1"/>
              <c:extLst>
                <c:ext xmlns:c15="http://schemas.microsoft.com/office/drawing/2012/chart" uri="{CE6537A1-D6FC-4f65-9D91-7224C49458BB}"/>
                <c:ext xmlns:c16="http://schemas.microsoft.com/office/drawing/2014/chart" uri="{C3380CC4-5D6E-409C-BE32-E72D297353CC}">
                  <c16:uniqueId val="{0000000B-B2A5-45AB-AE1E-53EB4065C08D}"/>
                </c:ext>
              </c:extLst>
            </c:dLbl>
            <c:dLbl>
              <c:idx val="9"/>
              <c:delete val="1"/>
              <c:extLst>
                <c:ext xmlns:c15="http://schemas.microsoft.com/office/drawing/2012/chart" uri="{CE6537A1-D6FC-4f65-9D91-7224C49458BB}"/>
                <c:ext xmlns:c16="http://schemas.microsoft.com/office/drawing/2014/chart" uri="{C3380CC4-5D6E-409C-BE32-E72D297353CC}">
                  <c16:uniqueId val="{0000000C-B2A5-45AB-AE1E-53EB4065C08D}"/>
                </c:ext>
              </c:extLst>
            </c:dLbl>
            <c:dLbl>
              <c:idx val="10"/>
              <c:delete val="1"/>
              <c:extLst>
                <c:ext xmlns:c15="http://schemas.microsoft.com/office/drawing/2012/chart" uri="{CE6537A1-D6FC-4f65-9D91-7224C49458BB}"/>
                <c:ext xmlns:c16="http://schemas.microsoft.com/office/drawing/2014/chart" uri="{C3380CC4-5D6E-409C-BE32-E72D297353CC}">
                  <c16:uniqueId val="{0000000D-B2A5-45AB-AE1E-53EB4065C08D}"/>
                </c:ext>
              </c:extLst>
            </c:dLbl>
            <c:dLbl>
              <c:idx val="11"/>
              <c:delete val="1"/>
              <c:extLst>
                <c:ext xmlns:c15="http://schemas.microsoft.com/office/drawing/2012/chart" uri="{CE6537A1-D6FC-4f65-9D91-7224C49458BB}"/>
                <c:ext xmlns:c16="http://schemas.microsoft.com/office/drawing/2014/chart" uri="{C3380CC4-5D6E-409C-BE32-E72D297353CC}">
                  <c16:uniqueId val="{0000000E-B2A5-45AB-AE1E-53EB4065C08D}"/>
                </c:ext>
              </c:extLst>
            </c:dLbl>
            <c:dLbl>
              <c:idx val="12"/>
              <c:delete val="1"/>
              <c:extLst>
                <c:ext xmlns:c15="http://schemas.microsoft.com/office/drawing/2012/chart" uri="{CE6537A1-D6FC-4f65-9D91-7224C49458BB}"/>
                <c:ext xmlns:c16="http://schemas.microsoft.com/office/drawing/2014/chart" uri="{C3380CC4-5D6E-409C-BE32-E72D297353CC}">
                  <c16:uniqueId val="{0000000F-B2A5-45AB-AE1E-53EB4065C08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A5-45AB-AE1E-53EB4065C08D}"/>
                </c:ext>
              </c:extLst>
            </c:dLbl>
            <c:dLbl>
              <c:idx val="14"/>
              <c:delete val="1"/>
              <c:extLst>
                <c:ext xmlns:c15="http://schemas.microsoft.com/office/drawing/2012/chart" uri="{CE6537A1-D6FC-4f65-9D91-7224C49458BB}"/>
                <c:ext xmlns:c16="http://schemas.microsoft.com/office/drawing/2014/chart" uri="{C3380CC4-5D6E-409C-BE32-E72D297353CC}">
                  <c16:uniqueId val="{00000011-B2A5-45AB-AE1E-53EB4065C08D}"/>
                </c:ext>
              </c:extLst>
            </c:dLbl>
            <c:dLbl>
              <c:idx val="15"/>
              <c:delete val="1"/>
              <c:extLst>
                <c:ext xmlns:c15="http://schemas.microsoft.com/office/drawing/2012/chart" uri="{CE6537A1-D6FC-4f65-9D91-7224C49458BB}"/>
                <c:ext xmlns:c16="http://schemas.microsoft.com/office/drawing/2014/chart" uri="{C3380CC4-5D6E-409C-BE32-E72D297353CC}">
                  <c16:uniqueId val="{00000012-B2A5-45AB-AE1E-53EB4065C08D}"/>
                </c:ext>
              </c:extLst>
            </c:dLbl>
            <c:dLbl>
              <c:idx val="16"/>
              <c:delete val="1"/>
              <c:extLst>
                <c:ext xmlns:c15="http://schemas.microsoft.com/office/drawing/2012/chart" uri="{CE6537A1-D6FC-4f65-9D91-7224C49458BB}"/>
                <c:ext xmlns:c16="http://schemas.microsoft.com/office/drawing/2014/chart" uri="{C3380CC4-5D6E-409C-BE32-E72D297353CC}">
                  <c16:uniqueId val="{00000013-B2A5-45AB-AE1E-53EB4065C08D}"/>
                </c:ext>
              </c:extLst>
            </c:dLbl>
            <c:dLbl>
              <c:idx val="17"/>
              <c:delete val="1"/>
              <c:extLst>
                <c:ext xmlns:c15="http://schemas.microsoft.com/office/drawing/2012/chart" uri="{CE6537A1-D6FC-4f65-9D91-7224C49458BB}"/>
                <c:ext xmlns:c16="http://schemas.microsoft.com/office/drawing/2014/chart" uri="{C3380CC4-5D6E-409C-BE32-E72D297353CC}">
                  <c16:uniqueId val="{00000014-B2A5-45AB-AE1E-53EB4065C08D}"/>
                </c:ext>
              </c:extLst>
            </c:dLbl>
            <c:dLbl>
              <c:idx val="18"/>
              <c:delete val="1"/>
              <c:extLst>
                <c:ext xmlns:c15="http://schemas.microsoft.com/office/drawing/2012/chart" uri="{CE6537A1-D6FC-4f65-9D91-7224C49458BB}"/>
                <c:ext xmlns:c16="http://schemas.microsoft.com/office/drawing/2014/chart" uri="{C3380CC4-5D6E-409C-BE32-E72D297353CC}">
                  <c16:uniqueId val="{00000015-B2A5-45AB-AE1E-53EB4065C08D}"/>
                </c:ext>
              </c:extLst>
            </c:dLbl>
            <c:dLbl>
              <c:idx val="19"/>
              <c:delete val="1"/>
              <c:extLst>
                <c:ext xmlns:c15="http://schemas.microsoft.com/office/drawing/2012/chart" uri="{CE6537A1-D6FC-4f65-9D91-7224C49458BB}"/>
                <c:ext xmlns:c16="http://schemas.microsoft.com/office/drawing/2014/chart" uri="{C3380CC4-5D6E-409C-BE32-E72D297353CC}">
                  <c16:uniqueId val="{00000016-B2A5-45AB-AE1E-53EB4065C08D}"/>
                </c:ext>
              </c:extLst>
            </c:dLbl>
            <c:dLbl>
              <c:idx val="20"/>
              <c:delete val="1"/>
              <c:extLst>
                <c:ext xmlns:c15="http://schemas.microsoft.com/office/drawing/2012/chart" uri="{CE6537A1-D6FC-4f65-9D91-7224C49458BB}"/>
                <c:ext xmlns:c16="http://schemas.microsoft.com/office/drawing/2014/chart" uri="{C3380CC4-5D6E-409C-BE32-E72D297353CC}">
                  <c16:uniqueId val="{00000017-B2A5-45AB-AE1E-53EB4065C08D}"/>
                </c:ext>
              </c:extLst>
            </c:dLbl>
            <c:dLbl>
              <c:idx val="21"/>
              <c:delete val="1"/>
              <c:extLst>
                <c:ext xmlns:c15="http://schemas.microsoft.com/office/drawing/2012/chart" uri="{CE6537A1-D6FC-4f65-9D91-7224C49458BB}"/>
                <c:ext xmlns:c16="http://schemas.microsoft.com/office/drawing/2014/chart" uri="{C3380CC4-5D6E-409C-BE32-E72D297353CC}">
                  <c16:uniqueId val="{00000018-B2A5-45AB-AE1E-53EB4065C08D}"/>
                </c:ext>
              </c:extLst>
            </c:dLbl>
            <c:dLbl>
              <c:idx val="22"/>
              <c:delete val="1"/>
              <c:extLst>
                <c:ext xmlns:c15="http://schemas.microsoft.com/office/drawing/2012/chart" uri="{CE6537A1-D6FC-4f65-9D91-7224C49458BB}"/>
                <c:ext xmlns:c16="http://schemas.microsoft.com/office/drawing/2014/chart" uri="{C3380CC4-5D6E-409C-BE32-E72D297353CC}">
                  <c16:uniqueId val="{00000019-B2A5-45AB-AE1E-53EB4065C08D}"/>
                </c:ext>
              </c:extLst>
            </c:dLbl>
            <c:dLbl>
              <c:idx val="23"/>
              <c:delete val="1"/>
              <c:extLst>
                <c:ext xmlns:c15="http://schemas.microsoft.com/office/drawing/2012/chart" uri="{CE6537A1-D6FC-4f65-9D91-7224C49458BB}"/>
                <c:ext xmlns:c16="http://schemas.microsoft.com/office/drawing/2014/chart" uri="{C3380CC4-5D6E-409C-BE32-E72D297353CC}">
                  <c16:uniqueId val="{0000001A-B2A5-45AB-AE1E-53EB4065C08D}"/>
                </c:ext>
              </c:extLst>
            </c:dLbl>
            <c:dLbl>
              <c:idx val="24"/>
              <c:delete val="1"/>
              <c:extLst>
                <c:ext xmlns:c15="http://schemas.microsoft.com/office/drawing/2012/chart" uri="{CE6537A1-D6FC-4f65-9D91-7224C49458BB}"/>
                <c:ext xmlns:c16="http://schemas.microsoft.com/office/drawing/2014/chart" uri="{C3380CC4-5D6E-409C-BE32-E72D297353CC}">
                  <c16:uniqueId val="{0000001B-B2A5-45AB-AE1E-53EB4065C08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2A5-45AB-AE1E-53EB4065C08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Wuppertal, Stadt (05124)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127310</v>
      </c>
      <c r="F11" s="238">
        <v>127783</v>
      </c>
      <c r="G11" s="238">
        <v>128344</v>
      </c>
      <c r="H11" s="238">
        <v>126634</v>
      </c>
      <c r="I11" s="265">
        <v>126718</v>
      </c>
      <c r="J11" s="263">
        <v>592</v>
      </c>
      <c r="K11" s="266">
        <v>0.46717909057908114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17.209174456052157</v>
      </c>
      <c r="E13" s="115">
        <v>21909</v>
      </c>
      <c r="F13" s="114">
        <v>21825</v>
      </c>
      <c r="G13" s="114">
        <v>22286</v>
      </c>
      <c r="H13" s="114">
        <v>22425</v>
      </c>
      <c r="I13" s="140">
        <v>22181</v>
      </c>
      <c r="J13" s="115">
        <v>-272</v>
      </c>
      <c r="K13" s="116">
        <v>-1.2262747396420359</v>
      </c>
    </row>
    <row r="14" spans="1:255" ht="14.1" customHeight="1" x14ac:dyDescent="0.2">
      <c r="A14" s="306" t="s">
        <v>230</v>
      </c>
      <c r="B14" s="307"/>
      <c r="C14" s="308"/>
      <c r="D14" s="113">
        <v>58.336344356295655</v>
      </c>
      <c r="E14" s="115">
        <v>74268</v>
      </c>
      <c r="F14" s="114">
        <v>74958</v>
      </c>
      <c r="G14" s="114">
        <v>75309</v>
      </c>
      <c r="H14" s="114">
        <v>73749</v>
      </c>
      <c r="I14" s="140">
        <v>74190</v>
      </c>
      <c r="J14" s="115">
        <v>78</v>
      </c>
      <c r="K14" s="116">
        <v>0.10513546300040437</v>
      </c>
    </row>
    <row r="15" spans="1:255" ht="14.1" customHeight="1" x14ac:dyDescent="0.2">
      <c r="A15" s="306" t="s">
        <v>231</v>
      </c>
      <c r="B15" s="307"/>
      <c r="C15" s="308"/>
      <c r="D15" s="113">
        <v>10.832613306103212</v>
      </c>
      <c r="E15" s="115">
        <v>13791</v>
      </c>
      <c r="F15" s="114">
        <v>13720</v>
      </c>
      <c r="G15" s="114">
        <v>13705</v>
      </c>
      <c r="H15" s="114">
        <v>13536</v>
      </c>
      <c r="I15" s="140">
        <v>13510</v>
      </c>
      <c r="J15" s="115">
        <v>281</v>
      </c>
      <c r="K15" s="116">
        <v>2.079940784603997</v>
      </c>
    </row>
    <row r="16" spans="1:255" ht="14.1" customHeight="1" x14ac:dyDescent="0.2">
      <c r="A16" s="306" t="s">
        <v>232</v>
      </c>
      <c r="B16" s="307"/>
      <c r="C16" s="308"/>
      <c r="D16" s="113">
        <v>13.49461943288037</v>
      </c>
      <c r="E16" s="115">
        <v>17180</v>
      </c>
      <c r="F16" s="114">
        <v>17108</v>
      </c>
      <c r="G16" s="114">
        <v>16858</v>
      </c>
      <c r="H16" s="114">
        <v>16759</v>
      </c>
      <c r="I16" s="140">
        <v>16673</v>
      </c>
      <c r="J16" s="115">
        <v>507</v>
      </c>
      <c r="K16" s="116">
        <v>3.040844479097943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0.22229204304453695</v>
      </c>
      <c r="E18" s="115">
        <v>283</v>
      </c>
      <c r="F18" s="114">
        <v>283</v>
      </c>
      <c r="G18" s="114">
        <v>290</v>
      </c>
      <c r="H18" s="114">
        <v>280</v>
      </c>
      <c r="I18" s="140">
        <v>287</v>
      </c>
      <c r="J18" s="115">
        <v>-4</v>
      </c>
      <c r="K18" s="116">
        <v>-1.3937282229965158</v>
      </c>
    </row>
    <row r="19" spans="1:255" ht="14.1" customHeight="1" x14ac:dyDescent="0.2">
      <c r="A19" s="306" t="s">
        <v>235</v>
      </c>
      <c r="B19" s="307" t="s">
        <v>236</v>
      </c>
      <c r="C19" s="308"/>
      <c r="D19" s="113">
        <v>5.1056476317649833E-2</v>
      </c>
      <c r="E19" s="115">
        <v>65</v>
      </c>
      <c r="F19" s="114">
        <v>69</v>
      </c>
      <c r="G19" s="114">
        <v>70</v>
      </c>
      <c r="H19" s="114">
        <v>66</v>
      </c>
      <c r="I19" s="140">
        <v>70</v>
      </c>
      <c r="J19" s="115">
        <v>-5</v>
      </c>
      <c r="K19" s="116">
        <v>-7.1428571428571432</v>
      </c>
    </row>
    <row r="20" spans="1:255" ht="14.1" customHeight="1" x14ac:dyDescent="0.2">
      <c r="A20" s="306">
        <v>12</v>
      </c>
      <c r="B20" s="307" t="s">
        <v>237</v>
      </c>
      <c r="C20" s="308"/>
      <c r="D20" s="113">
        <v>0.82947136909904962</v>
      </c>
      <c r="E20" s="115">
        <v>1056</v>
      </c>
      <c r="F20" s="114">
        <v>1034</v>
      </c>
      <c r="G20" s="114">
        <v>1087</v>
      </c>
      <c r="H20" s="114">
        <v>1059</v>
      </c>
      <c r="I20" s="140">
        <v>1031</v>
      </c>
      <c r="J20" s="115">
        <v>25</v>
      </c>
      <c r="K20" s="116">
        <v>2.4248302618816684</v>
      </c>
    </row>
    <row r="21" spans="1:255" ht="14.1" customHeight="1" x14ac:dyDescent="0.2">
      <c r="A21" s="306">
        <v>21</v>
      </c>
      <c r="B21" s="307" t="s">
        <v>238</v>
      </c>
      <c r="C21" s="308"/>
      <c r="D21" s="113">
        <v>7.6191972350954359E-2</v>
      </c>
      <c r="E21" s="115">
        <v>97</v>
      </c>
      <c r="F21" s="114">
        <v>102</v>
      </c>
      <c r="G21" s="114">
        <v>103</v>
      </c>
      <c r="H21" s="114">
        <v>105</v>
      </c>
      <c r="I21" s="140">
        <v>106</v>
      </c>
      <c r="J21" s="115">
        <v>-9</v>
      </c>
      <c r="K21" s="116">
        <v>-8.4905660377358494</v>
      </c>
    </row>
    <row r="22" spans="1:255" ht="14.1" customHeight="1" x14ac:dyDescent="0.2">
      <c r="A22" s="306">
        <v>22</v>
      </c>
      <c r="B22" s="307" t="s">
        <v>239</v>
      </c>
      <c r="C22" s="308"/>
      <c r="D22" s="113">
        <v>1.2175005891131883</v>
      </c>
      <c r="E22" s="115">
        <v>1550</v>
      </c>
      <c r="F22" s="114">
        <v>1515</v>
      </c>
      <c r="G22" s="114">
        <v>1539</v>
      </c>
      <c r="H22" s="114">
        <v>1502</v>
      </c>
      <c r="I22" s="140">
        <v>1517</v>
      </c>
      <c r="J22" s="115">
        <v>33</v>
      </c>
      <c r="K22" s="116">
        <v>2.1753460777851021</v>
      </c>
    </row>
    <row r="23" spans="1:255" ht="14.1" customHeight="1" x14ac:dyDescent="0.2">
      <c r="A23" s="306">
        <v>23</v>
      </c>
      <c r="B23" s="307" t="s">
        <v>240</v>
      </c>
      <c r="C23" s="308"/>
      <c r="D23" s="113">
        <v>0.90095043594375934</v>
      </c>
      <c r="E23" s="115">
        <v>1147</v>
      </c>
      <c r="F23" s="114">
        <v>1156</v>
      </c>
      <c r="G23" s="114">
        <v>1160</v>
      </c>
      <c r="H23" s="114">
        <v>1143</v>
      </c>
      <c r="I23" s="140">
        <v>1165</v>
      </c>
      <c r="J23" s="115">
        <v>-18</v>
      </c>
      <c r="K23" s="116">
        <v>-1.5450643776824033</v>
      </c>
    </row>
    <row r="24" spans="1:255" ht="14.1" customHeight="1" x14ac:dyDescent="0.2">
      <c r="A24" s="306">
        <v>24</v>
      </c>
      <c r="B24" s="307" t="s">
        <v>241</v>
      </c>
      <c r="C24" s="308"/>
      <c r="D24" s="113">
        <v>4.7199748645039667</v>
      </c>
      <c r="E24" s="115">
        <v>6009</v>
      </c>
      <c r="F24" s="114">
        <v>6090</v>
      </c>
      <c r="G24" s="114">
        <v>6407</v>
      </c>
      <c r="H24" s="114">
        <v>6501</v>
      </c>
      <c r="I24" s="140">
        <v>6631</v>
      </c>
      <c r="J24" s="115">
        <v>-622</v>
      </c>
      <c r="K24" s="116">
        <v>-9.3801839843160906</v>
      </c>
    </row>
    <row r="25" spans="1:255" ht="14.1" customHeight="1" x14ac:dyDescent="0.2">
      <c r="A25" s="306">
        <v>25</v>
      </c>
      <c r="B25" s="307" t="s">
        <v>242</v>
      </c>
      <c r="C25" s="308"/>
      <c r="D25" s="113">
        <v>4.5958683528395259</v>
      </c>
      <c r="E25" s="115">
        <v>5851</v>
      </c>
      <c r="F25" s="114">
        <v>5920</v>
      </c>
      <c r="G25" s="114">
        <v>6006</v>
      </c>
      <c r="H25" s="114">
        <v>5812</v>
      </c>
      <c r="I25" s="140">
        <v>5894</v>
      </c>
      <c r="J25" s="115">
        <v>-43</v>
      </c>
      <c r="K25" s="116">
        <v>-0.72955548014930438</v>
      </c>
    </row>
    <row r="26" spans="1:255" ht="14.1" customHeight="1" x14ac:dyDescent="0.2">
      <c r="A26" s="306">
        <v>26</v>
      </c>
      <c r="B26" s="307" t="s">
        <v>243</v>
      </c>
      <c r="C26" s="308"/>
      <c r="D26" s="113">
        <v>2.9251433508758149</v>
      </c>
      <c r="E26" s="115">
        <v>3724</v>
      </c>
      <c r="F26" s="114">
        <v>3796</v>
      </c>
      <c r="G26" s="114">
        <v>3844</v>
      </c>
      <c r="H26" s="114">
        <v>3772</v>
      </c>
      <c r="I26" s="140">
        <v>3773</v>
      </c>
      <c r="J26" s="115">
        <v>-49</v>
      </c>
      <c r="K26" s="116">
        <v>-1.2987012987012987</v>
      </c>
    </row>
    <row r="27" spans="1:255" ht="14.1" customHeight="1" x14ac:dyDescent="0.2">
      <c r="A27" s="306">
        <v>27</v>
      </c>
      <c r="B27" s="307" t="s">
        <v>244</v>
      </c>
      <c r="C27" s="308"/>
      <c r="D27" s="113">
        <v>2.9471369099049562</v>
      </c>
      <c r="E27" s="115">
        <v>3752</v>
      </c>
      <c r="F27" s="114">
        <v>3775</v>
      </c>
      <c r="G27" s="114">
        <v>3775</v>
      </c>
      <c r="H27" s="114">
        <v>3753</v>
      </c>
      <c r="I27" s="140">
        <v>3746</v>
      </c>
      <c r="J27" s="115">
        <v>6</v>
      </c>
      <c r="K27" s="116">
        <v>0.16017084890549921</v>
      </c>
    </row>
    <row r="28" spans="1:255" ht="14.1" customHeight="1" x14ac:dyDescent="0.2">
      <c r="A28" s="306">
        <v>28</v>
      </c>
      <c r="B28" s="307" t="s">
        <v>245</v>
      </c>
      <c r="C28" s="308"/>
      <c r="D28" s="113">
        <v>0.76113423925850288</v>
      </c>
      <c r="E28" s="115">
        <v>969</v>
      </c>
      <c r="F28" s="114">
        <v>994</v>
      </c>
      <c r="G28" s="114">
        <v>979</v>
      </c>
      <c r="H28" s="114">
        <v>1019</v>
      </c>
      <c r="I28" s="140">
        <v>1039</v>
      </c>
      <c r="J28" s="115">
        <v>-70</v>
      </c>
      <c r="K28" s="116">
        <v>-6.7372473532242543</v>
      </c>
    </row>
    <row r="29" spans="1:255" ht="14.1" customHeight="1" x14ac:dyDescent="0.2">
      <c r="A29" s="306">
        <v>29</v>
      </c>
      <c r="B29" s="307" t="s">
        <v>246</v>
      </c>
      <c r="C29" s="308"/>
      <c r="D29" s="113">
        <v>1.642447568926243</v>
      </c>
      <c r="E29" s="115">
        <v>2091</v>
      </c>
      <c r="F29" s="114">
        <v>2172</v>
      </c>
      <c r="G29" s="114">
        <v>2150</v>
      </c>
      <c r="H29" s="114">
        <v>2149</v>
      </c>
      <c r="I29" s="140">
        <v>2115</v>
      </c>
      <c r="J29" s="115">
        <v>-24</v>
      </c>
      <c r="K29" s="116">
        <v>-1.1347517730496455</v>
      </c>
    </row>
    <row r="30" spans="1:255" ht="14.1" customHeight="1" x14ac:dyDescent="0.2">
      <c r="A30" s="306" t="s">
        <v>247</v>
      </c>
      <c r="B30" s="307" t="s">
        <v>248</v>
      </c>
      <c r="C30" s="308"/>
      <c r="D30" s="113">
        <v>0.3550388814704265</v>
      </c>
      <c r="E30" s="115">
        <v>452</v>
      </c>
      <c r="F30" s="114">
        <v>473</v>
      </c>
      <c r="G30" s="114">
        <v>467</v>
      </c>
      <c r="H30" s="114">
        <v>483</v>
      </c>
      <c r="I30" s="140">
        <v>491</v>
      </c>
      <c r="J30" s="115">
        <v>-39</v>
      </c>
      <c r="K30" s="116">
        <v>-7.942973523421589</v>
      </c>
    </row>
    <row r="31" spans="1:255" ht="14.1" customHeight="1" x14ac:dyDescent="0.2">
      <c r="A31" s="306" t="s">
        <v>249</v>
      </c>
      <c r="B31" s="307" t="s">
        <v>250</v>
      </c>
      <c r="C31" s="308"/>
      <c r="D31" s="113">
        <v>1.2842667504516534</v>
      </c>
      <c r="E31" s="115">
        <v>1635</v>
      </c>
      <c r="F31" s="114">
        <v>1694</v>
      </c>
      <c r="G31" s="114">
        <v>1678</v>
      </c>
      <c r="H31" s="114">
        <v>1661</v>
      </c>
      <c r="I31" s="140">
        <v>1619</v>
      </c>
      <c r="J31" s="115">
        <v>16</v>
      </c>
      <c r="K31" s="116">
        <v>0.98826436071649171</v>
      </c>
    </row>
    <row r="32" spans="1:255" ht="14.1" customHeight="1" x14ac:dyDescent="0.2">
      <c r="A32" s="306">
        <v>31</v>
      </c>
      <c r="B32" s="307" t="s">
        <v>251</v>
      </c>
      <c r="C32" s="308"/>
      <c r="D32" s="113">
        <v>0.52627444819731362</v>
      </c>
      <c r="E32" s="115">
        <v>670</v>
      </c>
      <c r="F32" s="114">
        <v>663</v>
      </c>
      <c r="G32" s="114">
        <v>652</v>
      </c>
      <c r="H32" s="114">
        <v>644</v>
      </c>
      <c r="I32" s="140">
        <v>645</v>
      </c>
      <c r="J32" s="115">
        <v>25</v>
      </c>
      <c r="K32" s="116">
        <v>3.8759689922480618</v>
      </c>
    </row>
    <row r="33" spans="1:11" ht="14.1" customHeight="1" x14ac:dyDescent="0.2">
      <c r="A33" s="306">
        <v>32</v>
      </c>
      <c r="B33" s="307" t="s">
        <v>252</v>
      </c>
      <c r="C33" s="308"/>
      <c r="D33" s="113">
        <v>1.1625166915403347</v>
      </c>
      <c r="E33" s="115">
        <v>1480</v>
      </c>
      <c r="F33" s="114">
        <v>1414</v>
      </c>
      <c r="G33" s="114">
        <v>1470</v>
      </c>
      <c r="H33" s="114">
        <v>1463</v>
      </c>
      <c r="I33" s="140">
        <v>1460</v>
      </c>
      <c r="J33" s="115">
        <v>20</v>
      </c>
      <c r="K33" s="116">
        <v>1.3698630136986301</v>
      </c>
    </row>
    <row r="34" spans="1:11" ht="14.1" customHeight="1" x14ac:dyDescent="0.2">
      <c r="A34" s="306">
        <v>33</v>
      </c>
      <c r="B34" s="307" t="s">
        <v>253</v>
      </c>
      <c r="C34" s="308"/>
      <c r="D34" s="113">
        <v>0.84910847537506873</v>
      </c>
      <c r="E34" s="115">
        <v>1081</v>
      </c>
      <c r="F34" s="114">
        <v>1078</v>
      </c>
      <c r="G34" s="114">
        <v>1126</v>
      </c>
      <c r="H34" s="114">
        <v>1085</v>
      </c>
      <c r="I34" s="140">
        <v>1085</v>
      </c>
      <c r="J34" s="115">
        <v>-4</v>
      </c>
      <c r="K34" s="116">
        <v>-0.3686635944700461</v>
      </c>
    </row>
    <row r="35" spans="1:11" ht="14.1" customHeight="1" x14ac:dyDescent="0.2">
      <c r="A35" s="306">
        <v>34</v>
      </c>
      <c r="B35" s="307" t="s">
        <v>254</v>
      </c>
      <c r="C35" s="308"/>
      <c r="D35" s="113">
        <v>2.0516848637184824</v>
      </c>
      <c r="E35" s="115">
        <v>2612</v>
      </c>
      <c r="F35" s="114">
        <v>2610</v>
      </c>
      <c r="G35" s="114">
        <v>2623</v>
      </c>
      <c r="H35" s="114">
        <v>2573</v>
      </c>
      <c r="I35" s="140">
        <v>2560</v>
      </c>
      <c r="J35" s="115">
        <v>52</v>
      </c>
      <c r="K35" s="116">
        <v>2.03125</v>
      </c>
    </row>
    <row r="36" spans="1:11" ht="14.1" customHeight="1" x14ac:dyDescent="0.2">
      <c r="A36" s="306">
        <v>41</v>
      </c>
      <c r="B36" s="307" t="s">
        <v>255</v>
      </c>
      <c r="C36" s="308"/>
      <c r="D36" s="113">
        <v>3.2361951142879586</v>
      </c>
      <c r="E36" s="115">
        <v>4120</v>
      </c>
      <c r="F36" s="114">
        <v>4189</v>
      </c>
      <c r="G36" s="114">
        <v>4242</v>
      </c>
      <c r="H36" s="114">
        <v>4344</v>
      </c>
      <c r="I36" s="140">
        <v>4402</v>
      </c>
      <c r="J36" s="115">
        <v>-282</v>
      </c>
      <c r="K36" s="116">
        <v>-6.406179009541118</v>
      </c>
    </row>
    <row r="37" spans="1:11" ht="14.1" customHeight="1" x14ac:dyDescent="0.2">
      <c r="A37" s="306">
        <v>42</v>
      </c>
      <c r="B37" s="307" t="s">
        <v>256</v>
      </c>
      <c r="C37" s="308"/>
      <c r="D37" s="113">
        <v>0.10918231089466657</v>
      </c>
      <c r="E37" s="115">
        <v>139</v>
      </c>
      <c r="F37" s="114">
        <v>144</v>
      </c>
      <c r="G37" s="114">
        <v>147</v>
      </c>
      <c r="H37" s="114">
        <v>143</v>
      </c>
      <c r="I37" s="140">
        <v>143</v>
      </c>
      <c r="J37" s="115">
        <v>-4</v>
      </c>
      <c r="K37" s="116">
        <v>-2.7972027972027971</v>
      </c>
    </row>
    <row r="38" spans="1:11" ht="14.1" customHeight="1" x14ac:dyDescent="0.2">
      <c r="A38" s="306">
        <v>43</v>
      </c>
      <c r="B38" s="307" t="s">
        <v>257</v>
      </c>
      <c r="C38" s="308"/>
      <c r="D38" s="113">
        <v>2.2158510721860027</v>
      </c>
      <c r="E38" s="115">
        <v>2821</v>
      </c>
      <c r="F38" s="114">
        <v>2789</v>
      </c>
      <c r="G38" s="114">
        <v>2759</v>
      </c>
      <c r="H38" s="114">
        <v>2630</v>
      </c>
      <c r="I38" s="140">
        <v>2604</v>
      </c>
      <c r="J38" s="115">
        <v>217</v>
      </c>
      <c r="K38" s="116">
        <v>8.3333333333333339</v>
      </c>
    </row>
    <row r="39" spans="1:11" ht="14.1" customHeight="1" x14ac:dyDescent="0.2">
      <c r="A39" s="306">
        <v>51</v>
      </c>
      <c r="B39" s="307" t="s">
        <v>258</v>
      </c>
      <c r="C39" s="308"/>
      <c r="D39" s="113">
        <v>6.7991516770088758</v>
      </c>
      <c r="E39" s="115">
        <v>8656</v>
      </c>
      <c r="F39" s="114">
        <v>8663</v>
      </c>
      <c r="G39" s="114">
        <v>8779</v>
      </c>
      <c r="H39" s="114">
        <v>8674</v>
      </c>
      <c r="I39" s="140">
        <v>8621</v>
      </c>
      <c r="J39" s="115">
        <v>35</v>
      </c>
      <c r="K39" s="116">
        <v>0.40598538452615707</v>
      </c>
    </row>
    <row r="40" spans="1:11" ht="14.1" customHeight="1" x14ac:dyDescent="0.2">
      <c r="A40" s="306" t="s">
        <v>259</v>
      </c>
      <c r="B40" s="307" t="s">
        <v>260</v>
      </c>
      <c r="C40" s="308"/>
      <c r="D40" s="113">
        <v>5.907627052077606</v>
      </c>
      <c r="E40" s="115">
        <v>7521</v>
      </c>
      <c r="F40" s="114">
        <v>7506</v>
      </c>
      <c r="G40" s="114">
        <v>7619</v>
      </c>
      <c r="H40" s="114">
        <v>7496</v>
      </c>
      <c r="I40" s="140">
        <v>7434</v>
      </c>
      <c r="J40" s="115">
        <v>87</v>
      </c>
      <c r="K40" s="116">
        <v>1.1702986279257466</v>
      </c>
    </row>
    <row r="41" spans="1:11" ht="14.1" customHeight="1" x14ac:dyDescent="0.2">
      <c r="A41" s="306"/>
      <c r="B41" s="307" t="s">
        <v>261</v>
      </c>
      <c r="C41" s="308"/>
      <c r="D41" s="113">
        <v>5.0970073050035349</v>
      </c>
      <c r="E41" s="115">
        <v>6489</v>
      </c>
      <c r="F41" s="114">
        <v>6477</v>
      </c>
      <c r="G41" s="114">
        <v>6603</v>
      </c>
      <c r="H41" s="114">
        <v>6457</v>
      </c>
      <c r="I41" s="140">
        <v>6372</v>
      </c>
      <c r="J41" s="115">
        <v>117</v>
      </c>
      <c r="K41" s="116">
        <v>1.8361581920903955</v>
      </c>
    </row>
    <row r="42" spans="1:11" ht="14.1" customHeight="1" x14ac:dyDescent="0.2">
      <c r="A42" s="306">
        <v>52</v>
      </c>
      <c r="B42" s="307" t="s">
        <v>262</v>
      </c>
      <c r="C42" s="308"/>
      <c r="D42" s="113">
        <v>3.3595161417013588</v>
      </c>
      <c r="E42" s="115">
        <v>4277</v>
      </c>
      <c r="F42" s="114">
        <v>4349</v>
      </c>
      <c r="G42" s="114">
        <v>4358</v>
      </c>
      <c r="H42" s="114">
        <v>4328</v>
      </c>
      <c r="I42" s="140">
        <v>4413</v>
      </c>
      <c r="J42" s="115">
        <v>-136</v>
      </c>
      <c r="K42" s="116">
        <v>-3.0818037616134148</v>
      </c>
    </row>
    <row r="43" spans="1:11" ht="14.1" customHeight="1" x14ac:dyDescent="0.2">
      <c r="A43" s="306" t="s">
        <v>263</v>
      </c>
      <c r="B43" s="307" t="s">
        <v>264</v>
      </c>
      <c r="C43" s="308"/>
      <c r="D43" s="113">
        <v>3.1678579844474117</v>
      </c>
      <c r="E43" s="115">
        <v>4033</v>
      </c>
      <c r="F43" s="114">
        <v>4105</v>
      </c>
      <c r="G43" s="114">
        <v>4088</v>
      </c>
      <c r="H43" s="114">
        <v>4062</v>
      </c>
      <c r="I43" s="140">
        <v>4155</v>
      </c>
      <c r="J43" s="115">
        <v>-122</v>
      </c>
      <c r="K43" s="116">
        <v>-2.9362214199759324</v>
      </c>
    </row>
    <row r="44" spans="1:11" ht="14.1" customHeight="1" x14ac:dyDescent="0.2">
      <c r="A44" s="306">
        <v>53</v>
      </c>
      <c r="B44" s="307" t="s">
        <v>265</v>
      </c>
      <c r="C44" s="308"/>
      <c r="D44" s="113">
        <v>1.4515748959233368</v>
      </c>
      <c r="E44" s="115">
        <v>1848</v>
      </c>
      <c r="F44" s="114">
        <v>1828</v>
      </c>
      <c r="G44" s="114">
        <v>1835</v>
      </c>
      <c r="H44" s="114">
        <v>1798</v>
      </c>
      <c r="I44" s="140">
        <v>1769</v>
      </c>
      <c r="J44" s="115">
        <v>79</v>
      </c>
      <c r="K44" s="116">
        <v>4.4657998869417748</v>
      </c>
    </row>
    <row r="45" spans="1:11" ht="14.1" customHeight="1" x14ac:dyDescent="0.2">
      <c r="A45" s="306" t="s">
        <v>266</v>
      </c>
      <c r="B45" s="307" t="s">
        <v>267</v>
      </c>
      <c r="C45" s="308"/>
      <c r="D45" s="113">
        <v>1.3793103448275863</v>
      </c>
      <c r="E45" s="115">
        <v>1756</v>
      </c>
      <c r="F45" s="114">
        <v>1743</v>
      </c>
      <c r="G45" s="114">
        <v>1754</v>
      </c>
      <c r="H45" s="114">
        <v>1719</v>
      </c>
      <c r="I45" s="140">
        <v>1693</v>
      </c>
      <c r="J45" s="115">
        <v>63</v>
      </c>
      <c r="K45" s="116">
        <v>3.7212049616066154</v>
      </c>
    </row>
    <row r="46" spans="1:11" ht="14.1" customHeight="1" x14ac:dyDescent="0.2">
      <c r="A46" s="306">
        <v>54</v>
      </c>
      <c r="B46" s="307" t="s">
        <v>268</v>
      </c>
      <c r="C46" s="308"/>
      <c r="D46" s="113">
        <v>2.6070222292043046</v>
      </c>
      <c r="E46" s="115">
        <v>3319</v>
      </c>
      <c r="F46" s="114">
        <v>3233</v>
      </c>
      <c r="G46" s="114">
        <v>3305</v>
      </c>
      <c r="H46" s="114">
        <v>3277</v>
      </c>
      <c r="I46" s="140">
        <v>3250</v>
      </c>
      <c r="J46" s="115">
        <v>69</v>
      </c>
      <c r="K46" s="116">
        <v>2.1230769230769231</v>
      </c>
    </row>
    <row r="47" spans="1:11" ht="14.1" customHeight="1" x14ac:dyDescent="0.2">
      <c r="A47" s="306">
        <v>61</v>
      </c>
      <c r="B47" s="307" t="s">
        <v>269</v>
      </c>
      <c r="C47" s="308"/>
      <c r="D47" s="113">
        <v>3.251904799308774</v>
      </c>
      <c r="E47" s="115">
        <v>4140</v>
      </c>
      <c r="F47" s="114">
        <v>4155</v>
      </c>
      <c r="G47" s="114">
        <v>4149</v>
      </c>
      <c r="H47" s="114">
        <v>4025</v>
      </c>
      <c r="I47" s="140">
        <v>4042</v>
      </c>
      <c r="J47" s="115">
        <v>98</v>
      </c>
      <c r="K47" s="116">
        <v>2.4245423057892133</v>
      </c>
    </row>
    <row r="48" spans="1:11" ht="14.1" customHeight="1" x14ac:dyDescent="0.2">
      <c r="A48" s="306">
        <v>62</v>
      </c>
      <c r="B48" s="307" t="s">
        <v>270</v>
      </c>
      <c r="C48" s="308"/>
      <c r="D48" s="113">
        <v>6.1935433194564453</v>
      </c>
      <c r="E48" s="115">
        <v>7885</v>
      </c>
      <c r="F48" s="114">
        <v>8143</v>
      </c>
      <c r="G48" s="114">
        <v>8113</v>
      </c>
      <c r="H48" s="114">
        <v>8015</v>
      </c>
      <c r="I48" s="140">
        <v>7900</v>
      </c>
      <c r="J48" s="115">
        <v>-15</v>
      </c>
      <c r="K48" s="116">
        <v>-0.189873417721519</v>
      </c>
    </row>
    <row r="49" spans="1:11" ht="14.1" customHeight="1" x14ac:dyDescent="0.2">
      <c r="A49" s="306">
        <v>63</v>
      </c>
      <c r="B49" s="307" t="s">
        <v>271</v>
      </c>
      <c r="C49" s="308"/>
      <c r="D49" s="113">
        <v>1.6518733799387322</v>
      </c>
      <c r="E49" s="115">
        <v>2103</v>
      </c>
      <c r="F49" s="114">
        <v>2173</v>
      </c>
      <c r="G49" s="114">
        <v>2183</v>
      </c>
      <c r="H49" s="114">
        <v>2178</v>
      </c>
      <c r="I49" s="140">
        <v>2109</v>
      </c>
      <c r="J49" s="115">
        <v>-6</v>
      </c>
      <c r="K49" s="116">
        <v>-0.28449502133712662</v>
      </c>
    </row>
    <row r="50" spans="1:11" ht="14.1" customHeight="1" x14ac:dyDescent="0.2">
      <c r="A50" s="306" t="s">
        <v>272</v>
      </c>
      <c r="B50" s="307" t="s">
        <v>273</v>
      </c>
      <c r="C50" s="308"/>
      <c r="D50" s="113">
        <v>0.2073678422747624</v>
      </c>
      <c r="E50" s="115">
        <v>264</v>
      </c>
      <c r="F50" s="114">
        <v>278</v>
      </c>
      <c r="G50" s="114">
        <v>291</v>
      </c>
      <c r="H50" s="114">
        <v>271</v>
      </c>
      <c r="I50" s="140">
        <v>269</v>
      </c>
      <c r="J50" s="115">
        <v>-5</v>
      </c>
      <c r="K50" s="116">
        <v>-1.8587360594795539</v>
      </c>
    </row>
    <row r="51" spans="1:11" ht="14.1" customHeight="1" x14ac:dyDescent="0.2">
      <c r="A51" s="306" t="s">
        <v>274</v>
      </c>
      <c r="B51" s="307" t="s">
        <v>275</v>
      </c>
      <c r="C51" s="308"/>
      <c r="D51" s="113">
        <v>1.1342392585028671</v>
      </c>
      <c r="E51" s="115">
        <v>1444</v>
      </c>
      <c r="F51" s="114">
        <v>1481</v>
      </c>
      <c r="G51" s="114">
        <v>1474</v>
      </c>
      <c r="H51" s="114">
        <v>1505</v>
      </c>
      <c r="I51" s="140">
        <v>1425</v>
      </c>
      <c r="J51" s="115">
        <v>19</v>
      </c>
      <c r="K51" s="116">
        <v>1.3333333333333333</v>
      </c>
    </row>
    <row r="52" spans="1:11" ht="14.1" customHeight="1" x14ac:dyDescent="0.2">
      <c r="A52" s="306">
        <v>71</v>
      </c>
      <c r="B52" s="307" t="s">
        <v>276</v>
      </c>
      <c r="C52" s="308"/>
      <c r="D52" s="113">
        <v>12.760977142408295</v>
      </c>
      <c r="E52" s="115">
        <v>16246</v>
      </c>
      <c r="F52" s="114">
        <v>16248</v>
      </c>
      <c r="G52" s="114">
        <v>16310</v>
      </c>
      <c r="H52" s="114">
        <v>16153</v>
      </c>
      <c r="I52" s="140">
        <v>16162</v>
      </c>
      <c r="J52" s="115">
        <v>84</v>
      </c>
      <c r="K52" s="116">
        <v>0.51973765623066448</v>
      </c>
    </row>
    <row r="53" spans="1:11" ht="14.1" customHeight="1" x14ac:dyDescent="0.2">
      <c r="A53" s="306" t="s">
        <v>277</v>
      </c>
      <c r="B53" s="307" t="s">
        <v>278</v>
      </c>
      <c r="C53" s="308"/>
      <c r="D53" s="113">
        <v>4.1402874872358808</v>
      </c>
      <c r="E53" s="115">
        <v>5271</v>
      </c>
      <c r="F53" s="114">
        <v>5287</v>
      </c>
      <c r="G53" s="114">
        <v>5343</v>
      </c>
      <c r="H53" s="114">
        <v>5329</v>
      </c>
      <c r="I53" s="140">
        <v>5327</v>
      </c>
      <c r="J53" s="115">
        <v>-56</v>
      </c>
      <c r="K53" s="116">
        <v>-1.0512483574244416</v>
      </c>
    </row>
    <row r="54" spans="1:11" ht="14.1" customHeight="1" x14ac:dyDescent="0.2">
      <c r="A54" s="306" t="s">
        <v>279</v>
      </c>
      <c r="B54" s="307" t="s">
        <v>280</v>
      </c>
      <c r="C54" s="308"/>
      <c r="D54" s="113">
        <v>7.2900793339093548</v>
      </c>
      <c r="E54" s="115">
        <v>9281</v>
      </c>
      <c r="F54" s="114">
        <v>9282</v>
      </c>
      <c r="G54" s="114">
        <v>9297</v>
      </c>
      <c r="H54" s="114">
        <v>9180</v>
      </c>
      <c r="I54" s="140">
        <v>9216</v>
      </c>
      <c r="J54" s="115">
        <v>65</v>
      </c>
      <c r="K54" s="116">
        <v>0.70529513888888884</v>
      </c>
    </row>
    <row r="55" spans="1:11" ht="14.1" customHeight="1" x14ac:dyDescent="0.2">
      <c r="A55" s="306">
        <v>72</v>
      </c>
      <c r="B55" s="307" t="s">
        <v>281</v>
      </c>
      <c r="C55" s="308"/>
      <c r="D55" s="113">
        <v>4.10886811719425</v>
      </c>
      <c r="E55" s="115">
        <v>5231</v>
      </c>
      <c r="F55" s="114">
        <v>5256</v>
      </c>
      <c r="G55" s="114">
        <v>5284</v>
      </c>
      <c r="H55" s="114">
        <v>5195</v>
      </c>
      <c r="I55" s="140">
        <v>5266</v>
      </c>
      <c r="J55" s="115">
        <v>-35</v>
      </c>
      <c r="K55" s="116">
        <v>-0.664641093809343</v>
      </c>
    </row>
    <row r="56" spans="1:11" ht="14.1" customHeight="1" x14ac:dyDescent="0.2">
      <c r="A56" s="306" t="s">
        <v>282</v>
      </c>
      <c r="B56" s="307" t="s">
        <v>283</v>
      </c>
      <c r="C56" s="308"/>
      <c r="D56" s="113">
        <v>2.2252768831984917</v>
      </c>
      <c r="E56" s="115">
        <v>2833</v>
      </c>
      <c r="F56" s="114">
        <v>2881</v>
      </c>
      <c r="G56" s="114">
        <v>2916</v>
      </c>
      <c r="H56" s="114">
        <v>2847</v>
      </c>
      <c r="I56" s="140">
        <v>2880</v>
      </c>
      <c r="J56" s="115">
        <v>-47</v>
      </c>
      <c r="K56" s="116">
        <v>-1.6319444444444444</v>
      </c>
    </row>
    <row r="57" spans="1:11" ht="14.1" customHeight="1" x14ac:dyDescent="0.2">
      <c r="A57" s="306" t="s">
        <v>284</v>
      </c>
      <c r="B57" s="307" t="s">
        <v>285</v>
      </c>
      <c r="C57" s="308"/>
      <c r="D57" s="113">
        <v>1.2874086874558166</v>
      </c>
      <c r="E57" s="115">
        <v>1639</v>
      </c>
      <c r="F57" s="114">
        <v>1620</v>
      </c>
      <c r="G57" s="114">
        <v>1611</v>
      </c>
      <c r="H57" s="114">
        <v>1612</v>
      </c>
      <c r="I57" s="140">
        <v>1633</v>
      </c>
      <c r="J57" s="115">
        <v>6</v>
      </c>
      <c r="K57" s="116">
        <v>0.36742192284139619</v>
      </c>
    </row>
    <row r="58" spans="1:11" ht="14.1" customHeight="1" x14ac:dyDescent="0.2">
      <c r="A58" s="306">
        <v>73</v>
      </c>
      <c r="B58" s="307" t="s">
        <v>286</v>
      </c>
      <c r="C58" s="308"/>
      <c r="D58" s="113">
        <v>3.5134710549053492</v>
      </c>
      <c r="E58" s="115">
        <v>4473</v>
      </c>
      <c r="F58" s="114">
        <v>4488</v>
      </c>
      <c r="G58" s="114">
        <v>4480</v>
      </c>
      <c r="H58" s="114">
        <v>4338</v>
      </c>
      <c r="I58" s="140">
        <v>4351</v>
      </c>
      <c r="J58" s="115">
        <v>122</v>
      </c>
      <c r="K58" s="116">
        <v>2.8039531142266148</v>
      </c>
    </row>
    <row r="59" spans="1:11" ht="14.1" customHeight="1" x14ac:dyDescent="0.2">
      <c r="A59" s="306" t="s">
        <v>287</v>
      </c>
      <c r="B59" s="307" t="s">
        <v>288</v>
      </c>
      <c r="C59" s="308"/>
      <c r="D59" s="113">
        <v>2.5591076898908178</v>
      </c>
      <c r="E59" s="115">
        <v>3258</v>
      </c>
      <c r="F59" s="114">
        <v>3263</v>
      </c>
      <c r="G59" s="114">
        <v>3254</v>
      </c>
      <c r="H59" s="114">
        <v>3163</v>
      </c>
      <c r="I59" s="140">
        <v>3143</v>
      </c>
      <c r="J59" s="115">
        <v>115</v>
      </c>
      <c r="K59" s="116">
        <v>3.6589245943366211</v>
      </c>
    </row>
    <row r="60" spans="1:11" ht="14.1" customHeight="1" x14ac:dyDescent="0.2">
      <c r="A60" s="306">
        <v>81</v>
      </c>
      <c r="B60" s="307" t="s">
        <v>289</v>
      </c>
      <c r="C60" s="308"/>
      <c r="D60" s="113">
        <v>8.3394862932998191</v>
      </c>
      <c r="E60" s="115">
        <v>10617</v>
      </c>
      <c r="F60" s="114">
        <v>10611</v>
      </c>
      <c r="G60" s="114">
        <v>10499</v>
      </c>
      <c r="H60" s="114">
        <v>10312</v>
      </c>
      <c r="I60" s="140">
        <v>10379</v>
      </c>
      <c r="J60" s="115">
        <v>238</v>
      </c>
      <c r="K60" s="116">
        <v>2.2930918200211967</v>
      </c>
    </row>
    <row r="61" spans="1:11" ht="14.1" customHeight="1" x14ac:dyDescent="0.2">
      <c r="A61" s="306" t="s">
        <v>290</v>
      </c>
      <c r="B61" s="307" t="s">
        <v>291</v>
      </c>
      <c r="C61" s="308"/>
      <c r="D61" s="113">
        <v>2.2433430209724294</v>
      </c>
      <c r="E61" s="115">
        <v>2856</v>
      </c>
      <c r="F61" s="114">
        <v>2836</v>
      </c>
      <c r="G61" s="114">
        <v>2861</v>
      </c>
      <c r="H61" s="114">
        <v>2750</v>
      </c>
      <c r="I61" s="140">
        <v>2791</v>
      </c>
      <c r="J61" s="115">
        <v>65</v>
      </c>
      <c r="K61" s="116">
        <v>2.3289143676101758</v>
      </c>
    </row>
    <row r="62" spans="1:11" ht="14.1" customHeight="1" x14ac:dyDescent="0.2">
      <c r="A62" s="306" t="s">
        <v>292</v>
      </c>
      <c r="B62" s="307" t="s">
        <v>293</v>
      </c>
      <c r="C62" s="308"/>
      <c r="D62" s="113">
        <v>3.6485743460843612</v>
      </c>
      <c r="E62" s="115">
        <v>4645</v>
      </c>
      <c r="F62" s="114">
        <v>4717</v>
      </c>
      <c r="G62" s="114">
        <v>4621</v>
      </c>
      <c r="H62" s="114">
        <v>4546</v>
      </c>
      <c r="I62" s="140">
        <v>4567</v>
      </c>
      <c r="J62" s="115">
        <v>78</v>
      </c>
      <c r="K62" s="116">
        <v>1.7079045325158748</v>
      </c>
    </row>
    <row r="63" spans="1:11" ht="14.1" customHeight="1" x14ac:dyDescent="0.2">
      <c r="A63" s="306"/>
      <c r="B63" s="307" t="s">
        <v>294</v>
      </c>
      <c r="C63" s="308"/>
      <c r="D63" s="113">
        <v>3.1490063624224334</v>
      </c>
      <c r="E63" s="115">
        <v>4009</v>
      </c>
      <c r="F63" s="114">
        <v>4064</v>
      </c>
      <c r="G63" s="114">
        <v>3978</v>
      </c>
      <c r="H63" s="114">
        <v>3916</v>
      </c>
      <c r="I63" s="140">
        <v>3937</v>
      </c>
      <c r="J63" s="115">
        <v>72</v>
      </c>
      <c r="K63" s="116">
        <v>1.8288036576073152</v>
      </c>
    </row>
    <row r="64" spans="1:11" ht="14.1" customHeight="1" x14ac:dyDescent="0.2">
      <c r="A64" s="306" t="s">
        <v>295</v>
      </c>
      <c r="B64" s="307" t="s">
        <v>296</v>
      </c>
      <c r="C64" s="308"/>
      <c r="D64" s="113">
        <v>0.96221820752493914</v>
      </c>
      <c r="E64" s="115">
        <v>1225</v>
      </c>
      <c r="F64" s="114">
        <v>1200</v>
      </c>
      <c r="G64" s="114">
        <v>1198</v>
      </c>
      <c r="H64" s="114">
        <v>1187</v>
      </c>
      <c r="I64" s="140">
        <v>1195</v>
      </c>
      <c r="J64" s="115">
        <v>30</v>
      </c>
      <c r="K64" s="116">
        <v>2.510460251046025</v>
      </c>
    </row>
    <row r="65" spans="1:11" ht="14.1" customHeight="1" x14ac:dyDescent="0.2">
      <c r="A65" s="306" t="s">
        <v>297</v>
      </c>
      <c r="B65" s="307" t="s">
        <v>298</v>
      </c>
      <c r="C65" s="308"/>
      <c r="D65" s="113">
        <v>0.62760191658157249</v>
      </c>
      <c r="E65" s="115">
        <v>799</v>
      </c>
      <c r="F65" s="114">
        <v>804</v>
      </c>
      <c r="G65" s="114">
        <v>770</v>
      </c>
      <c r="H65" s="114">
        <v>787</v>
      </c>
      <c r="I65" s="140">
        <v>786</v>
      </c>
      <c r="J65" s="115">
        <v>13</v>
      </c>
      <c r="K65" s="116">
        <v>1.6539440203562341</v>
      </c>
    </row>
    <row r="66" spans="1:11" ht="14.1" customHeight="1" x14ac:dyDescent="0.2">
      <c r="A66" s="306">
        <v>82</v>
      </c>
      <c r="B66" s="307" t="s">
        <v>299</v>
      </c>
      <c r="C66" s="308"/>
      <c r="D66" s="113">
        <v>2.962061110674731</v>
      </c>
      <c r="E66" s="115">
        <v>3771</v>
      </c>
      <c r="F66" s="114">
        <v>3730</v>
      </c>
      <c r="G66" s="114">
        <v>3693</v>
      </c>
      <c r="H66" s="114">
        <v>3576</v>
      </c>
      <c r="I66" s="140">
        <v>3565</v>
      </c>
      <c r="J66" s="115">
        <v>206</v>
      </c>
      <c r="K66" s="116">
        <v>5.778401122019635</v>
      </c>
    </row>
    <row r="67" spans="1:11" ht="14.1" customHeight="1" x14ac:dyDescent="0.2">
      <c r="A67" s="306" t="s">
        <v>300</v>
      </c>
      <c r="B67" s="307" t="s">
        <v>301</v>
      </c>
      <c r="C67" s="308"/>
      <c r="D67" s="113">
        <v>2.019480009425811</v>
      </c>
      <c r="E67" s="115">
        <v>2571</v>
      </c>
      <c r="F67" s="114">
        <v>2537</v>
      </c>
      <c r="G67" s="114">
        <v>2494</v>
      </c>
      <c r="H67" s="114">
        <v>2399</v>
      </c>
      <c r="I67" s="140">
        <v>2377</v>
      </c>
      <c r="J67" s="115">
        <v>194</v>
      </c>
      <c r="K67" s="116">
        <v>8.1615481699621366</v>
      </c>
    </row>
    <row r="68" spans="1:11" ht="14.1" customHeight="1" x14ac:dyDescent="0.2">
      <c r="A68" s="306" t="s">
        <v>302</v>
      </c>
      <c r="B68" s="307" t="s">
        <v>303</v>
      </c>
      <c r="C68" s="308"/>
      <c r="D68" s="113">
        <v>0.4469405388421962</v>
      </c>
      <c r="E68" s="115">
        <v>569</v>
      </c>
      <c r="F68" s="114">
        <v>557</v>
      </c>
      <c r="G68" s="114">
        <v>555</v>
      </c>
      <c r="H68" s="114">
        <v>552</v>
      </c>
      <c r="I68" s="140">
        <v>555</v>
      </c>
      <c r="J68" s="115">
        <v>14</v>
      </c>
      <c r="K68" s="116">
        <v>2.5225225225225225</v>
      </c>
    </row>
    <row r="69" spans="1:11" ht="14.1" customHeight="1" x14ac:dyDescent="0.2">
      <c r="A69" s="306">
        <v>83</v>
      </c>
      <c r="B69" s="307" t="s">
        <v>304</v>
      </c>
      <c r="C69" s="308"/>
      <c r="D69" s="113">
        <v>6.464535386065509</v>
      </c>
      <c r="E69" s="115">
        <v>8230</v>
      </c>
      <c r="F69" s="114">
        <v>8121</v>
      </c>
      <c r="G69" s="114">
        <v>8060</v>
      </c>
      <c r="H69" s="114">
        <v>7826</v>
      </c>
      <c r="I69" s="140">
        <v>7787</v>
      </c>
      <c r="J69" s="115">
        <v>443</v>
      </c>
      <c r="K69" s="116">
        <v>5.6889687941440865</v>
      </c>
    </row>
    <row r="70" spans="1:11" ht="14.1" customHeight="1" x14ac:dyDescent="0.2">
      <c r="A70" s="306" t="s">
        <v>305</v>
      </c>
      <c r="B70" s="307" t="s">
        <v>306</v>
      </c>
      <c r="C70" s="308"/>
      <c r="D70" s="113">
        <v>5.5957898044144212</v>
      </c>
      <c r="E70" s="115">
        <v>7124</v>
      </c>
      <c r="F70" s="114">
        <v>7043</v>
      </c>
      <c r="G70" s="114">
        <v>6981</v>
      </c>
      <c r="H70" s="114">
        <v>6750</v>
      </c>
      <c r="I70" s="140">
        <v>6716</v>
      </c>
      <c r="J70" s="115">
        <v>408</v>
      </c>
      <c r="K70" s="116">
        <v>6.0750446694460987</v>
      </c>
    </row>
    <row r="71" spans="1:11" ht="14.1" customHeight="1" x14ac:dyDescent="0.2">
      <c r="A71" s="306"/>
      <c r="B71" s="307" t="s">
        <v>307</v>
      </c>
      <c r="C71" s="308"/>
      <c r="D71" s="113">
        <v>2.6879271070615034</v>
      </c>
      <c r="E71" s="115">
        <v>3422</v>
      </c>
      <c r="F71" s="114">
        <v>3418</v>
      </c>
      <c r="G71" s="114">
        <v>3365</v>
      </c>
      <c r="H71" s="114">
        <v>3196</v>
      </c>
      <c r="I71" s="140">
        <v>3191</v>
      </c>
      <c r="J71" s="115">
        <v>231</v>
      </c>
      <c r="K71" s="116">
        <v>7.2391099968661861</v>
      </c>
    </row>
    <row r="72" spans="1:11" ht="14.1" customHeight="1" x14ac:dyDescent="0.2">
      <c r="A72" s="306">
        <v>84</v>
      </c>
      <c r="B72" s="307" t="s">
        <v>308</v>
      </c>
      <c r="C72" s="308"/>
      <c r="D72" s="113">
        <v>3.0225433980048702</v>
      </c>
      <c r="E72" s="115">
        <v>3848</v>
      </c>
      <c r="F72" s="114">
        <v>3835</v>
      </c>
      <c r="G72" s="114">
        <v>3707</v>
      </c>
      <c r="H72" s="114">
        <v>3748</v>
      </c>
      <c r="I72" s="140">
        <v>3700</v>
      </c>
      <c r="J72" s="115">
        <v>148</v>
      </c>
      <c r="K72" s="116">
        <v>4</v>
      </c>
    </row>
    <row r="73" spans="1:11" ht="14.1" customHeight="1" x14ac:dyDescent="0.2">
      <c r="A73" s="306" t="s">
        <v>309</v>
      </c>
      <c r="B73" s="307" t="s">
        <v>310</v>
      </c>
      <c r="C73" s="308"/>
      <c r="D73" s="113">
        <v>0.81926007383551958</v>
      </c>
      <c r="E73" s="115">
        <v>1043</v>
      </c>
      <c r="F73" s="114">
        <v>982</v>
      </c>
      <c r="G73" s="114">
        <v>963</v>
      </c>
      <c r="H73" s="114">
        <v>1043</v>
      </c>
      <c r="I73" s="140">
        <v>1041</v>
      </c>
      <c r="J73" s="115">
        <v>2</v>
      </c>
      <c r="K73" s="116">
        <v>0.19212295869356388</v>
      </c>
    </row>
    <row r="74" spans="1:11" ht="14.1" customHeight="1" x14ac:dyDescent="0.2">
      <c r="A74" s="306" t="s">
        <v>311</v>
      </c>
      <c r="B74" s="307" t="s">
        <v>312</v>
      </c>
      <c r="C74" s="308"/>
      <c r="D74" s="113">
        <v>0.33540177519440734</v>
      </c>
      <c r="E74" s="115">
        <v>427</v>
      </c>
      <c r="F74" s="114">
        <v>432</v>
      </c>
      <c r="G74" s="114">
        <v>435</v>
      </c>
      <c r="H74" s="114">
        <v>433</v>
      </c>
      <c r="I74" s="140">
        <v>433</v>
      </c>
      <c r="J74" s="115">
        <v>-6</v>
      </c>
      <c r="K74" s="116">
        <v>-1.3856812933025404</v>
      </c>
    </row>
    <row r="75" spans="1:11" ht="14.1" customHeight="1" x14ac:dyDescent="0.2">
      <c r="A75" s="306" t="s">
        <v>313</v>
      </c>
      <c r="B75" s="307" t="s">
        <v>314</v>
      </c>
      <c r="C75" s="308"/>
      <c r="D75" s="113">
        <v>1.4452910219150106</v>
      </c>
      <c r="E75" s="115">
        <v>1840</v>
      </c>
      <c r="F75" s="114">
        <v>1878</v>
      </c>
      <c r="G75" s="114">
        <v>1762</v>
      </c>
      <c r="H75" s="114">
        <v>1742</v>
      </c>
      <c r="I75" s="140">
        <v>1706</v>
      </c>
      <c r="J75" s="115">
        <v>134</v>
      </c>
      <c r="K75" s="116">
        <v>7.8546307151230952</v>
      </c>
    </row>
    <row r="76" spans="1:11" ht="14.1" customHeight="1" x14ac:dyDescent="0.2">
      <c r="A76" s="306">
        <v>91</v>
      </c>
      <c r="B76" s="307" t="s">
        <v>315</v>
      </c>
      <c r="C76" s="308"/>
      <c r="D76" s="113">
        <v>0.27177755086010524</v>
      </c>
      <c r="E76" s="115">
        <v>346</v>
      </c>
      <c r="F76" s="114">
        <v>335</v>
      </c>
      <c r="G76" s="114">
        <v>318</v>
      </c>
      <c r="H76" s="114">
        <v>320</v>
      </c>
      <c r="I76" s="140">
        <v>307</v>
      </c>
      <c r="J76" s="115">
        <v>39</v>
      </c>
      <c r="K76" s="116">
        <v>12.703583061889251</v>
      </c>
    </row>
    <row r="77" spans="1:11" ht="14.1" customHeight="1" x14ac:dyDescent="0.2">
      <c r="A77" s="306">
        <v>92</v>
      </c>
      <c r="B77" s="307" t="s">
        <v>316</v>
      </c>
      <c r="C77" s="308"/>
      <c r="D77" s="113">
        <v>1.5167700887597204</v>
      </c>
      <c r="E77" s="115">
        <v>1931</v>
      </c>
      <c r="F77" s="114">
        <v>1928</v>
      </c>
      <c r="G77" s="114">
        <v>1944</v>
      </c>
      <c r="H77" s="114">
        <v>1976</v>
      </c>
      <c r="I77" s="140">
        <v>1972</v>
      </c>
      <c r="J77" s="115">
        <v>-41</v>
      </c>
      <c r="K77" s="116">
        <v>-2.079107505070994</v>
      </c>
    </row>
    <row r="78" spans="1:11" ht="14.1" customHeight="1" x14ac:dyDescent="0.2">
      <c r="A78" s="306">
        <v>93</v>
      </c>
      <c r="B78" s="307" t="s">
        <v>317</v>
      </c>
      <c r="C78" s="308"/>
      <c r="D78" s="113">
        <v>0.17280653522896866</v>
      </c>
      <c r="E78" s="115">
        <v>220</v>
      </c>
      <c r="F78" s="114">
        <v>223</v>
      </c>
      <c r="G78" s="114">
        <v>225</v>
      </c>
      <c r="H78" s="114">
        <v>208</v>
      </c>
      <c r="I78" s="140">
        <v>221</v>
      </c>
      <c r="J78" s="115">
        <v>-1</v>
      </c>
      <c r="K78" s="116">
        <v>-0.45248868778280543</v>
      </c>
    </row>
    <row r="79" spans="1:11" ht="14.1" customHeight="1" x14ac:dyDescent="0.2">
      <c r="A79" s="306">
        <v>94</v>
      </c>
      <c r="B79" s="307" t="s">
        <v>318</v>
      </c>
      <c r="C79" s="308"/>
      <c r="D79" s="113">
        <v>0.43044536957034013</v>
      </c>
      <c r="E79" s="115">
        <v>548</v>
      </c>
      <c r="F79" s="114">
        <v>565</v>
      </c>
      <c r="G79" s="114">
        <v>553</v>
      </c>
      <c r="H79" s="114">
        <v>537</v>
      </c>
      <c r="I79" s="140">
        <v>529</v>
      </c>
      <c r="J79" s="115">
        <v>19</v>
      </c>
      <c r="K79" s="116">
        <v>3.5916824196597354</v>
      </c>
    </row>
    <row r="80" spans="1:11" ht="14.1" customHeight="1" x14ac:dyDescent="0.2">
      <c r="A80" s="306" t="s">
        <v>319</v>
      </c>
      <c r="B80" s="307" t="s">
        <v>320</v>
      </c>
      <c r="C80" s="308"/>
      <c r="D80" s="113">
        <v>5.4983897572853666E-3</v>
      </c>
      <c r="E80" s="115">
        <v>7</v>
      </c>
      <c r="F80" s="114">
        <v>3</v>
      </c>
      <c r="G80" s="114">
        <v>4</v>
      </c>
      <c r="H80" s="114">
        <v>8</v>
      </c>
      <c r="I80" s="140">
        <v>8</v>
      </c>
      <c r="J80" s="115">
        <v>-1</v>
      </c>
      <c r="K80" s="116">
        <v>-12.5</v>
      </c>
    </row>
    <row r="81" spans="1:11" ht="14.1" customHeight="1" x14ac:dyDescent="0.2">
      <c r="A81" s="310" t="s">
        <v>321</v>
      </c>
      <c r="B81" s="311" t="s">
        <v>224</v>
      </c>
      <c r="C81" s="312"/>
      <c r="D81" s="125">
        <v>0.12724844866860419</v>
      </c>
      <c r="E81" s="143">
        <v>162</v>
      </c>
      <c r="F81" s="144">
        <v>172</v>
      </c>
      <c r="G81" s="144">
        <v>186</v>
      </c>
      <c r="H81" s="144">
        <v>165</v>
      </c>
      <c r="I81" s="145">
        <v>164</v>
      </c>
      <c r="J81" s="143">
        <v>-2</v>
      </c>
      <c r="K81" s="146">
        <v>-1.2195121951219512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31897</v>
      </c>
      <c r="E12" s="114">
        <v>32986</v>
      </c>
      <c r="F12" s="114">
        <v>32974</v>
      </c>
      <c r="G12" s="114">
        <v>33190</v>
      </c>
      <c r="H12" s="140">
        <v>32711</v>
      </c>
      <c r="I12" s="115">
        <v>-814</v>
      </c>
      <c r="J12" s="116">
        <v>-2.4884595396044142</v>
      </c>
      <c r="K12"/>
      <c r="L12"/>
      <c r="M12"/>
      <c r="N12"/>
      <c r="O12"/>
      <c r="P12"/>
    </row>
    <row r="13" spans="1:16" s="110" customFormat="1" ht="14.45" customHeight="1" x14ac:dyDescent="0.2">
      <c r="A13" s="120" t="s">
        <v>105</v>
      </c>
      <c r="B13" s="119" t="s">
        <v>106</v>
      </c>
      <c r="C13" s="113">
        <v>41.715521835909335</v>
      </c>
      <c r="D13" s="115">
        <v>13306</v>
      </c>
      <c r="E13" s="114">
        <v>13737</v>
      </c>
      <c r="F13" s="114">
        <v>13749</v>
      </c>
      <c r="G13" s="114">
        <v>13725</v>
      </c>
      <c r="H13" s="140">
        <v>13480</v>
      </c>
      <c r="I13" s="115">
        <v>-174</v>
      </c>
      <c r="J13" s="116">
        <v>-1.2908011869436202</v>
      </c>
      <c r="K13"/>
      <c r="L13"/>
      <c r="M13"/>
      <c r="N13"/>
      <c r="O13"/>
      <c r="P13"/>
    </row>
    <row r="14" spans="1:16" s="110" customFormat="1" ht="14.45" customHeight="1" x14ac:dyDescent="0.2">
      <c r="A14" s="120"/>
      <c r="B14" s="119" t="s">
        <v>107</v>
      </c>
      <c r="C14" s="113">
        <v>58.284478164090665</v>
      </c>
      <c r="D14" s="115">
        <v>18591</v>
      </c>
      <c r="E14" s="114">
        <v>19249</v>
      </c>
      <c r="F14" s="114">
        <v>19225</v>
      </c>
      <c r="G14" s="114">
        <v>19465</v>
      </c>
      <c r="H14" s="140">
        <v>19231</v>
      </c>
      <c r="I14" s="115">
        <v>-640</v>
      </c>
      <c r="J14" s="116">
        <v>-3.3279600644792264</v>
      </c>
      <c r="K14"/>
      <c r="L14"/>
      <c r="M14"/>
      <c r="N14"/>
      <c r="O14"/>
      <c r="P14"/>
    </row>
    <row r="15" spans="1:16" s="110" customFormat="1" ht="14.45" customHeight="1" x14ac:dyDescent="0.2">
      <c r="A15" s="118" t="s">
        <v>105</v>
      </c>
      <c r="B15" s="121" t="s">
        <v>108</v>
      </c>
      <c r="C15" s="113">
        <v>17.569050380913566</v>
      </c>
      <c r="D15" s="115">
        <v>5604</v>
      </c>
      <c r="E15" s="114">
        <v>5966</v>
      </c>
      <c r="F15" s="114">
        <v>6001</v>
      </c>
      <c r="G15" s="114">
        <v>6158</v>
      </c>
      <c r="H15" s="140">
        <v>5846</v>
      </c>
      <c r="I15" s="115">
        <v>-242</v>
      </c>
      <c r="J15" s="116">
        <v>-4.139582620595279</v>
      </c>
      <c r="K15"/>
      <c r="L15"/>
      <c r="M15"/>
      <c r="N15"/>
      <c r="O15"/>
      <c r="P15"/>
    </row>
    <row r="16" spans="1:16" s="110" customFormat="1" ht="14.45" customHeight="1" x14ac:dyDescent="0.2">
      <c r="A16" s="118"/>
      <c r="B16" s="121" t="s">
        <v>109</v>
      </c>
      <c r="C16" s="113">
        <v>51.020472144715804</v>
      </c>
      <c r="D16" s="115">
        <v>16274</v>
      </c>
      <c r="E16" s="114">
        <v>16844</v>
      </c>
      <c r="F16" s="114">
        <v>16876</v>
      </c>
      <c r="G16" s="114">
        <v>17091</v>
      </c>
      <c r="H16" s="140">
        <v>16952</v>
      </c>
      <c r="I16" s="115">
        <v>-678</v>
      </c>
      <c r="J16" s="116">
        <v>-3.9995280792826806</v>
      </c>
      <c r="K16"/>
      <c r="L16"/>
      <c r="M16"/>
      <c r="N16"/>
      <c r="O16"/>
      <c r="P16"/>
    </row>
    <row r="17" spans="1:16" s="110" customFormat="1" ht="14.45" customHeight="1" x14ac:dyDescent="0.2">
      <c r="A17" s="118"/>
      <c r="B17" s="121" t="s">
        <v>110</v>
      </c>
      <c r="C17" s="113">
        <v>17.788506756121265</v>
      </c>
      <c r="D17" s="115">
        <v>5674</v>
      </c>
      <c r="E17" s="114">
        <v>5699</v>
      </c>
      <c r="F17" s="114">
        <v>5655</v>
      </c>
      <c r="G17" s="114">
        <v>5579</v>
      </c>
      <c r="H17" s="140">
        <v>5603</v>
      </c>
      <c r="I17" s="115">
        <v>71</v>
      </c>
      <c r="J17" s="116">
        <v>1.2671782973407104</v>
      </c>
      <c r="K17"/>
      <c r="L17"/>
      <c r="M17"/>
      <c r="N17"/>
      <c r="O17"/>
      <c r="P17"/>
    </row>
    <row r="18" spans="1:16" s="110" customFormat="1" ht="14.45" customHeight="1" x14ac:dyDescent="0.2">
      <c r="A18" s="120"/>
      <c r="B18" s="121" t="s">
        <v>111</v>
      </c>
      <c r="C18" s="113">
        <v>13.621970718249365</v>
      </c>
      <c r="D18" s="115">
        <v>4345</v>
      </c>
      <c r="E18" s="114">
        <v>4477</v>
      </c>
      <c r="F18" s="114">
        <v>4442</v>
      </c>
      <c r="G18" s="114">
        <v>4362</v>
      </c>
      <c r="H18" s="140">
        <v>4310</v>
      </c>
      <c r="I18" s="115">
        <v>35</v>
      </c>
      <c r="J18" s="116">
        <v>0.81206496519721583</v>
      </c>
      <c r="K18"/>
      <c r="L18"/>
      <c r="M18"/>
      <c r="N18"/>
      <c r="O18"/>
      <c r="P18"/>
    </row>
    <row r="19" spans="1:16" s="110" customFormat="1" ht="14.45" customHeight="1" x14ac:dyDescent="0.2">
      <c r="A19" s="120"/>
      <c r="B19" s="121" t="s">
        <v>112</v>
      </c>
      <c r="C19" s="113">
        <v>1.2320907922375146</v>
      </c>
      <c r="D19" s="115">
        <v>393</v>
      </c>
      <c r="E19" s="114">
        <v>425</v>
      </c>
      <c r="F19" s="114">
        <v>420</v>
      </c>
      <c r="G19" s="114">
        <v>354</v>
      </c>
      <c r="H19" s="140">
        <v>312</v>
      </c>
      <c r="I19" s="115">
        <v>81</v>
      </c>
      <c r="J19" s="116">
        <v>25.96153846153846</v>
      </c>
      <c r="K19"/>
      <c r="L19"/>
      <c r="M19"/>
      <c r="N19"/>
      <c r="O19"/>
      <c r="P19"/>
    </row>
    <row r="20" spans="1:16" s="110" customFormat="1" ht="14.45" customHeight="1" x14ac:dyDescent="0.2">
      <c r="A20" s="120" t="s">
        <v>113</v>
      </c>
      <c r="B20" s="119" t="s">
        <v>116</v>
      </c>
      <c r="C20" s="113">
        <v>83.199046932313379</v>
      </c>
      <c r="D20" s="115">
        <v>26538</v>
      </c>
      <c r="E20" s="114">
        <v>27374</v>
      </c>
      <c r="F20" s="114">
        <v>27388</v>
      </c>
      <c r="G20" s="114">
        <v>27601</v>
      </c>
      <c r="H20" s="140">
        <v>27163</v>
      </c>
      <c r="I20" s="115">
        <v>-625</v>
      </c>
      <c r="J20" s="116">
        <v>-2.3009240510989213</v>
      </c>
      <c r="K20"/>
      <c r="L20"/>
      <c r="M20"/>
      <c r="N20"/>
      <c r="O20"/>
      <c r="P20"/>
    </row>
    <row r="21" spans="1:16" s="110" customFormat="1" ht="14.45" customHeight="1" x14ac:dyDescent="0.2">
      <c r="A21" s="123"/>
      <c r="B21" s="124" t="s">
        <v>117</v>
      </c>
      <c r="C21" s="125">
        <v>16.575226510330126</v>
      </c>
      <c r="D21" s="143">
        <v>5287</v>
      </c>
      <c r="E21" s="144">
        <v>5528</v>
      </c>
      <c r="F21" s="144">
        <v>5501</v>
      </c>
      <c r="G21" s="144">
        <v>5509</v>
      </c>
      <c r="H21" s="145">
        <v>5470</v>
      </c>
      <c r="I21" s="143">
        <v>-183</v>
      </c>
      <c r="J21" s="146">
        <v>-3.3455210237659965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32959</v>
      </c>
      <c r="E56" s="114">
        <v>34129</v>
      </c>
      <c r="F56" s="114">
        <v>33973</v>
      </c>
      <c r="G56" s="114">
        <v>34127</v>
      </c>
      <c r="H56" s="140">
        <v>33695</v>
      </c>
      <c r="I56" s="115">
        <v>-736</v>
      </c>
      <c r="J56" s="116">
        <v>-2.1843003412969284</v>
      </c>
      <c r="K56"/>
      <c r="L56"/>
      <c r="M56"/>
      <c r="N56"/>
      <c r="O56"/>
      <c r="P56"/>
    </row>
    <row r="57" spans="1:16" s="110" customFormat="1" ht="14.45" customHeight="1" x14ac:dyDescent="0.2">
      <c r="A57" s="120" t="s">
        <v>105</v>
      </c>
      <c r="B57" s="119" t="s">
        <v>106</v>
      </c>
      <c r="C57" s="113">
        <v>43.132376589095543</v>
      </c>
      <c r="D57" s="115">
        <v>14216</v>
      </c>
      <c r="E57" s="114">
        <v>14700</v>
      </c>
      <c r="F57" s="114">
        <v>14597</v>
      </c>
      <c r="G57" s="114">
        <v>14522</v>
      </c>
      <c r="H57" s="140">
        <v>14311</v>
      </c>
      <c r="I57" s="115">
        <v>-95</v>
      </c>
      <c r="J57" s="116">
        <v>-0.66382502969743551</v>
      </c>
    </row>
    <row r="58" spans="1:16" s="110" customFormat="1" ht="14.45" customHeight="1" x14ac:dyDescent="0.2">
      <c r="A58" s="120"/>
      <c r="B58" s="119" t="s">
        <v>107</v>
      </c>
      <c r="C58" s="113">
        <v>56.867623410904457</v>
      </c>
      <c r="D58" s="115">
        <v>18743</v>
      </c>
      <c r="E58" s="114">
        <v>19429</v>
      </c>
      <c r="F58" s="114">
        <v>19376</v>
      </c>
      <c r="G58" s="114">
        <v>19605</v>
      </c>
      <c r="H58" s="140">
        <v>19384</v>
      </c>
      <c r="I58" s="115">
        <v>-641</v>
      </c>
      <c r="J58" s="116">
        <v>-3.3068510111432108</v>
      </c>
    </row>
    <row r="59" spans="1:16" s="110" customFormat="1" ht="14.45" customHeight="1" x14ac:dyDescent="0.2">
      <c r="A59" s="118" t="s">
        <v>105</v>
      </c>
      <c r="B59" s="121" t="s">
        <v>108</v>
      </c>
      <c r="C59" s="113">
        <v>18.702023726448012</v>
      </c>
      <c r="D59" s="115">
        <v>6164</v>
      </c>
      <c r="E59" s="114">
        <v>6445</v>
      </c>
      <c r="F59" s="114">
        <v>6395</v>
      </c>
      <c r="G59" s="114">
        <v>6526</v>
      </c>
      <c r="H59" s="140">
        <v>6269</v>
      </c>
      <c r="I59" s="115">
        <v>-105</v>
      </c>
      <c r="J59" s="116">
        <v>-1.6749082788323497</v>
      </c>
    </row>
    <row r="60" spans="1:16" s="110" customFormat="1" ht="14.45" customHeight="1" x14ac:dyDescent="0.2">
      <c r="A60" s="118"/>
      <c r="B60" s="121" t="s">
        <v>109</v>
      </c>
      <c r="C60" s="113">
        <v>51.633848114323854</v>
      </c>
      <c r="D60" s="115">
        <v>17018</v>
      </c>
      <c r="E60" s="114">
        <v>17723</v>
      </c>
      <c r="F60" s="114">
        <v>17715</v>
      </c>
      <c r="G60" s="114">
        <v>17781</v>
      </c>
      <c r="H60" s="140">
        <v>17712</v>
      </c>
      <c r="I60" s="115">
        <v>-694</v>
      </c>
      <c r="J60" s="116">
        <v>-3.9182475158084915</v>
      </c>
    </row>
    <row r="61" spans="1:16" s="110" customFormat="1" ht="14.45" customHeight="1" x14ac:dyDescent="0.2">
      <c r="A61" s="118"/>
      <c r="B61" s="121" t="s">
        <v>110</v>
      </c>
      <c r="C61" s="113">
        <v>16.811796474407597</v>
      </c>
      <c r="D61" s="115">
        <v>5541</v>
      </c>
      <c r="E61" s="114">
        <v>5593</v>
      </c>
      <c r="F61" s="114">
        <v>5525</v>
      </c>
      <c r="G61" s="114">
        <v>5524</v>
      </c>
      <c r="H61" s="140">
        <v>5500</v>
      </c>
      <c r="I61" s="115">
        <v>41</v>
      </c>
      <c r="J61" s="116">
        <v>0.74545454545454548</v>
      </c>
    </row>
    <row r="62" spans="1:16" s="110" customFormat="1" ht="14.45" customHeight="1" x14ac:dyDescent="0.2">
      <c r="A62" s="120"/>
      <c r="B62" s="121" t="s">
        <v>111</v>
      </c>
      <c r="C62" s="113">
        <v>12.852331684820534</v>
      </c>
      <c r="D62" s="115">
        <v>4236</v>
      </c>
      <c r="E62" s="114">
        <v>4368</v>
      </c>
      <c r="F62" s="114">
        <v>4338</v>
      </c>
      <c r="G62" s="114">
        <v>4296</v>
      </c>
      <c r="H62" s="140">
        <v>4214</v>
      </c>
      <c r="I62" s="115">
        <v>22</v>
      </c>
      <c r="J62" s="116">
        <v>0.52206929283341241</v>
      </c>
    </row>
    <row r="63" spans="1:16" s="110" customFormat="1" ht="14.45" customHeight="1" x14ac:dyDescent="0.2">
      <c r="A63" s="120"/>
      <c r="B63" s="121" t="s">
        <v>112</v>
      </c>
      <c r="C63" s="113">
        <v>1.1044024393943992</v>
      </c>
      <c r="D63" s="115">
        <v>364</v>
      </c>
      <c r="E63" s="114">
        <v>397</v>
      </c>
      <c r="F63" s="114">
        <v>396</v>
      </c>
      <c r="G63" s="114">
        <v>347</v>
      </c>
      <c r="H63" s="140">
        <v>319</v>
      </c>
      <c r="I63" s="115">
        <v>45</v>
      </c>
      <c r="J63" s="116">
        <v>14.106583072100314</v>
      </c>
    </row>
    <row r="64" spans="1:16" s="110" customFormat="1" ht="14.45" customHeight="1" x14ac:dyDescent="0.2">
      <c r="A64" s="120" t="s">
        <v>113</v>
      </c>
      <c r="B64" s="119" t="s">
        <v>116</v>
      </c>
      <c r="C64" s="113">
        <v>80.730604690676302</v>
      </c>
      <c r="D64" s="115">
        <v>26608</v>
      </c>
      <c r="E64" s="114">
        <v>27492</v>
      </c>
      <c r="F64" s="114">
        <v>27428</v>
      </c>
      <c r="G64" s="114">
        <v>27731</v>
      </c>
      <c r="H64" s="140">
        <v>27330</v>
      </c>
      <c r="I64" s="115">
        <v>-722</v>
      </c>
      <c r="J64" s="116">
        <v>-2.6417855836077568</v>
      </c>
    </row>
    <row r="65" spans="1:10" s="110" customFormat="1" ht="14.45" customHeight="1" x14ac:dyDescent="0.2">
      <c r="A65" s="123"/>
      <c r="B65" s="124" t="s">
        <v>117</v>
      </c>
      <c r="C65" s="125">
        <v>18.969022118389514</v>
      </c>
      <c r="D65" s="143">
        <v>6252</v>
      </c>
      <c r="E65" s="144">
        <v>6520</v>
      </c>
      <c r="F65" s="144">
        <v>6431</v>
      </c>
      <c r="G65" s="144">
        <v>6287</v>
      </c>
      <c r="H65" s="145">
        <v>6255</v>
      </c>
      <c r="I65" s="143">
        <v>-3</v>
      </c>
      <c r="J65" s="146">
        <v>-4.7961630695443645E-2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31897</v>
      </c>
      <c r="G11" s="114">
        <v>32986</v>
      </c>
      <c r="H11" s="114">
        <v>32974</v>
      </c>
      <c r="I11" s="114">
        <v>33190</v>
      </c>
      <c r="J11" s="140">
        <v>32711</v>
      </c>
      <c r="K11" s="114">
        <v>-814</v>
      </c>
      <c r="L11" s="116">
        <v>-2.4884595396044142</v>
      </c>
    </row>
    <row r="12" spans="1:17" s="110" customFormat="1" ht="24" customHeight="1" x14ac:dyDescent="0.2">
      <c r="A12" s="606" t="s">
        <v>185</v>
      </c>
      <c r="B12" s="607"/>
      <c r="C12" s="607"/>
      <c r="D12" s="608"/>
      <c r="E12" s="113">
        <v>41.715521835909335</v>
      </c>
      <c r="F12" s="115">
        <v>13306</v>
      </c>
      <c r="G12" s="114">
        <v>13737</v>
      </c>
      <c r="H12" s="114">
        <v>13749</v>
      </c>
      <c r="I12" s="114">
        <v>13725</v>
      </c>
      <c r="J12" s="140">
        <v>13480</v>
      </c>
      <c r="K12" s="114">
        <v>-174</v>
      </c>
      <c r="L12" s="116">
        <v>-1.2908011869436202</v>
      </c>
    </row>
    <row r="13" spans="1:17" s="110" customFormat="1" ht="15" customHeight="1" x14ac:dyDescent="0.2">
      <c r="A13" s="120"/>
      <c r="B13" s="609" t="s">
        <v>107</v>
      </c>
      <c r="C13" s="609"/>
      <c r="E13" s="113">
        <v>58.284478164090665</v>
      </c>
      <c r="F13" s="115">
        <v>18591</v>
      </c>
      <c r="G13" s="114">
        <v>19249</v>
      </c>
      <c r="H13" s="114">
        <v>19225</v>
      </c>
      <c r="I13" s="114">
        <v>19465</v>
      </c>
      <c r="J13" s="140">
        <v>19231</v>
      </c>
      <c r="K13" s="114">
        <v>-640</v>
      </c>
      <c r="L13" s="116">
        <v>-3.3279600644792264</v>
      </c>
    </row>
    <row r="14" spans="1:17" s="110" customFormat="1" ht="22.5" customHeight="1" x14ac:dyDescent="0.2">
      <c r="A14" s="606" t="s">
        <v>186</v>
      </c>
      <c r="B14" s="607"/>
      <c r="C14" s="607"/>
      <c r="D14" s="608"/>
      <c r="E14" s="113">
        <v>17.569050380913566</v>
      </c>
      <c r="F14" s="115">
        <v>5604</v>
      </c>
      <c r="G14" s="114">
        <v>5966</v>
      </c>
      <c r="H14" s="114">
        <v>6001</v>
      </c>
      <c r="I14" s="114">
        <v>6158</v>
      </c>
      <c r="J14" s="140">
        <v>5846</v>
      </c>
      <c r="K14" s="114">
        <v>-242</v>
      </c>
      <c r="L14" s="116">
        <v>-4.139582620595279</v>
      </c>
    </row>
    <row r="15" spans="1:17" s="110" customFormat="1" ht="15" customHeight="1" x14ac:dyDescent="0.2">
      <c r="A15" s="120"/>
      <c r="B15" s="119"/>
      <c r="C15" s="258" t="s">
        <v>106</v>
      </c>
      <c r="E15" s="113">
        <v>47.805139186295506</v>
      </c>
      <c r="F15" s="115">
        <v>2679</v>
      </c>
      <c r="G15" s="114">
        <v>2781</v>
      </c>
      <c r="H15" s="114">
        <v>2792</v>
      </c>
      <c r="I15" s="114">
        <v>2884</v>
      </c>
      <c r="J15" s="140">
        <v>2772</v>
      </c>
      <c r="K15" s="114">
        <v>-93</v>
      </c>
      <c r="L15" s="116">
        <v>-3.3549783549783552</v>
      </c>
    </row>
    <row r="16" spans="1:17" s="110" customFormat="1" ht="15" customHeight="1" x14ac:dyDescent="0.2">
      <c r="A16" s="120"/>
      <c r="B16" s="119"/>
      <c r="C16" s="258" t="s">
        <v>107</v>
      </c>
      <c r="E16" s="113">
        <v>52.194860813704494</v>
      </c>
      <c r="F16" s="115">
        <v>2925</v>
      </c>
      <c r="G16" s="114">
        <v>3185</v>
      </c>
      <c r="H16" s="114">
        <v>3209</v>
      </c>
      <c r="I16" s="114">
        <v>3274</v>
      </c>
      <c r="J16" s="140">
        <v>3074</v>
      </c>
      <c r="K16" s="114">
        <v>-149</v>
      </c>
      <c r="L16" s="116">
        <v>-4.8471047495120363</v>
      </c>
    </row>
    <row r="17" spans="1:12" s="110" customFormat="1" ht="15" customHeight="1" x14ac:dyDescent="0.2">
      <c r="A17" s="120"/>
      <c r="B17" s="121" t="s">
        <v>109</v>
      </c>
      <c r="C17" s="258"/>
      <c r="E17" s="113">
        <v>51.020472144715804</v>
      </c>
      <c r="F17" s="115">
        <v>16274</v>
      </c>
      <c r="G17" s="114">
        <v>16844</v>
      </c>
      <c r="H17" s="114">
        <v>16876</v>
      </c>
      <c r="I17" s="114">
        <v>17091</v>
      </c>
      <c r="J17" s="140">
        <v>16952</v>
      </c>
      <c r="K17" s="114">
        <v>-678</v>
      </c>
      <c r="L17" s="116">
        <v>-3.9995280792826806</v>
      </c>
    </row>
    <row r="18" spans="1:12" s="110" customFormat="1" ht="15" customHeight="1" x14ac:dyDescent="0.2">
      <c r="A18" s="120"/>
      <c r="B18" s="119"/>
      <c r="C18" s="258" t="s">
        <v>106</v>
      </c>
      <c r="E18" s="113">
        <v>39.013149809512107</v>
      </c>
      <c r="F18" s="115">
        <v>6349</v>
      </c>
      <c r="G18" s="114">
        <v>6602</v>
      </c>
      <c r="H18" s="114">
        <v>6624</v>
      </c>
      <c r="I18" s="114">
        <v>6611</v>
      </c>
      <c r="J18" s="140">
        <v>6476</v>
      </c>
      <c r="K18" s="114">
        <v>-127</v>
      </c>
      <c r="L18" s="116">
        <v>-1.9610870907967881</v>
      </c>
    </row>
    <row r="19" spans="1:12" s="110" customFormat="1" ht="15" customHeight="1" x14ac:dyDescent="0.2">
      <c r="A19" s="120"/>
      <c r="B19" s="119"/>
      <c r="C19" s="258" t="s">
        <v>107</v>
      </c>
      <c r="E19" s="113">
        <v>60.986850190487893</v>
      </c>
      <c r="F19" s="115">
        <v>9925</v>
      </c>
      <c r="G19" s="114">
        <v>10242</v>
      </c>
      <c r="H19" s="114">
        <v>10252</v>
      </c>
      <c r="I19" s="114">
        <v>10480</v>
      </c>
      <c r="J19" s="140">
        <v>10476</v>
      </c>
      <c r="K19" s="114">
        <v>-551</v>
      </c>
      <c r="L19" s="116">
        <v>-5.2596410843833521</v>
      </c>
    </row>
    <row r="20" spans="1:12" s="110" customFormat="1" ht="15" customHeight="1" x14ac:dyDescent="0.2">
      <c r="A20" s="120"/>
      <c r="B20" s="121" t="s">
        <v>110</v>
      </c>
      <c r="C20" s="258"/>
      <c r="E20" s="113">
        <v>17.788506756121265</v>
      </c>
      <c r="F20" s="115">
        <v>5674</v>
      </c>
      <c r="G20" s="114">
        <v>5699</v>
      </c>
      <c r="H20" s="114">
        <v>5655</v>
      </c>
      <c r="I20" s="114">
        <v>5579</v>
      </c>
      <c r="J20" s="140">
        <v>5603</v>
      </c>
      <c r="K20" s="114">
        <v>71</v>
      </c>
      <c r="L20" s="116">
        <v>1.2671782973407104</v>
      </c>
    </row>
    <row r="21" spans="1:12" s="110" customFormat="1" ht="15" customHeight="1" x14ac:dyDescent="0.2">
      <c r="A21" s="120"/>
      <c r="B21" s="119"/>
      <c r="C21" s="258" t="s">
        <v>106</v>
      </c>
      <c r="E21" s="113">
        <v>36.605569263306307</v>
      </c>
      <c r="F21" s="115">
        <v>2077</v>
      </c>
      <c r="G21" s="114">
        <v>2077</v>
      </c>
      <c r="H21" s="114">
        <v>2065</v>
      </c>
      <c r="I21" s="114">
        <v>2004</v>
      </c>
      <c r="J21" s="140">
        <v>2012</v>
      </c>
      <c r="K21" s="114">
        <v>65</v>
      </c>
      <c r="L21" s="116">
        <v>3.2306163021868786</v>
      </c>
    </row>
    <row r="22" spans="1:12" s="110" customFormat="1" ht="15" customHeight="1" x14ac:dyDescent="0.2">
      <c r="A22" s="120"/>
      <c r="B22" s="119"/>
      <c r="C22" s="258" t="s">
        <v>107</v>
      </c>
      <c r="E22" s="113">
        <v>63.394430736693693</v>
      </c>
      <c r="F22" s="115">
        <v>3597</v>
      </c>
      <c r="G22" s="114">
        <v>3622</v>
      </c>
      <c r="H22" s="114">
        <v>3590</v>
      </c>
      <c r="I22" s="114">
        <v>3575</v>
      </c>
      <c r="J22" s="140">
        <v>3591</v>
      </c>
      <c r="K22" s="114">
        <v>6</v>
      </c>
      <c r="L22" s="116">
        <v>0.16708437761069339</v>
      </c>
    </row>
    <row r="23" spans="1:12" s="110" customFormat="1" ht="15" customHeight="1" x14ac:dyDescent="0.2">
      <c r="A23" s="120"/>
      <c r="B23" s="121" t="s">
        <v>111</v>
      </c>
      <c r="C23" s="258"/>
      <c r="E23" s="113">
        <v>13.621970718249365</v>
      </c>
      <c r="F23" s="115">
        <v>4345</v>
      </c>
      <c r="G23" s="114">
        <v>4477</v>
      </c>
      <c r="H23" s="114">
        <v>4442</v>
      </c>
      <c r="I23" s="114">
        <v>4362</v>
      </c>
      <c r="J23" s="140">
        <v>4310</v>
      </c>
      <c r="K23" s="114">
        <v>35</v>
      </c>
      <c r="L23" s="116">
        <v>0.81206496519721583</v>
      </c>
    </row>
    <row r="24" spans="1:12" s="110" customFormat="1" ht="15" customHeight="1" x14ac:dyDescent="0.2">
      <c r="A24" s="120"/>
      <c r="B24" s="119"/>
      <c r="C24" s="258" t="s">
        <v>106</v>
      </c>
      <c r="E24" s="113">
        <v>50.655926352128887</v>
      </c>
      <c r="F24" s="115">
        <v>2201</v>
      </c>
      <c r="G24" s="114">
        <v>2277</v>
      </c>
      <c r="H24" s="114">
        <v>2268</v>
      </c>
      <c r="I24" s="114">
        <v>2226</v>
      </c>
      <c r="J24" s="140">
        <v>2220</v>
      </c>
      <c r="K24" s="114">
        <v>-19</v>
      </c>
      <c r="L24" s="116">
        <v>-0.85585585585585588</v>
      </c>
    </row>
    <row r="25" spans="1:12" s="110" customFormat="1" ht="15" customHeight="1" x14ac:dyDescent="0.2">
      <c r="A25" s="120"/>
      <c r="B25" s="119"/>
      <c r="C25" s="258" t="s">
        <v>107</v>
      </c>
      <c r="E25" s="113">
        <v>49.344073647871113</v>
      </c>
      <c r="F25" s="115">
        <v>2144</v>
      </c>
      <c r="G25" s="114">
        <v>2200</v>
      </c>
      <c r="H25" s="114">
        <v>2174</v>
      </c>
      <c r="I25" s="114">
        <v>2136</v>
      </c>
      <c r="J25" s="140">
        <v>2090</v>
      </c>
      <c r="K25" s="114">
        <v>54</v>
      </c>
      <c r="L25" s="116">
        <v>2.5837320574162681</v>
      </c>
    </row>
    <row r="26" spans="1:12" s="110" customFormat="1" ht="15" customHeight="1" x14ac:dyDescent="0.2">
      <c r="A26" s="120"/>
      <c r="C26" s="121" t="s">
        <v>187</v>
      </c>
      <c r="D26" s="110" t="s">
        <v>188</v>
      </c>
      <c r="E26" s="113">
        <v>1.2320907922375146</v>
      </c>
      <c r="F26" s="115">
        <v>393</v>
      </c>
      <c r="G26" s="114">
        <v>425</v>
      </c>
      <c r="H26" s="114">
        <v>420</v>
      </c>
      <c r="I26" s="114">
        <v>354</v>
      </c>
      <c r="J26" s="140">
        <v>312</v>
      </c>
      <c r="K26" s="114">
        <v>81</v>
      </c>
      <c r="L26" s="116">
        <v>25.96153846153846</v>
      </c>
    </row>
    <row r="27" spans="1:12" s="110" customFormat="1" ht="15" customHeight="1" x14ac:dyDescent="0.2">
      <c r="A27" s="120"/>
      <c r="B27" s="119"/>
      <c r="D27" s="259" t="s">
        <v>106</v>
      </c>
      <c r="E27" s="113">
        <v>44.529262086513995</v>
      </c>
      <c r="F27" s="115">
        <v>175</v>
      </c>
      <c r="G27" s="114">
        <v>182</v>
      </c>
      <c r="H27" s="114">
        <v>193</v>
      </c>
      <c r="I27" s="114">
        <v>170</v>
      </c>
      <c r="J27" s="140">
        <v>167</v>
      </c>
      <c r="K27" s="114">
        <v>8</v>
      </c>
      <c r="L27" s="116">
        <v>4.7904191616766463</v>
      </c>
    </row>
    <row r="28" spans="1:12" s="110" customFormat="1" ht="15" customHeight="1" x14ac:dyDescent="0.2">
      <c r="A28" s="120"/>
      <c r="B28" s="119"/>
      <c r="D28" s="259" t="s">
        <v>107</v>
      </c>
      <c r="E28" s="113">
        <v>55.470737913486005</v>
      </c>
      <c r="F28" s="115">
        <v>218</v>
      </c>
      <c r="G28" s="114">
        <v>243</v>
      </c>
      <c r="H28" s="114">
        <v>227</v>
      </c>
      <c r="I28" s="114">
        <v>184</v>
      </c>
      <c r="J28" s="140">
        <v>145</v>
      </c>
      <c r="K28" s="114">
        <v>73</v>
      </c>
      <c r="L28" s="116">
        <v>50.344827586206897</v>
      </c>
    </row>
    <row r="29" spans="1:12" s="110" customFormat="1" ht="24" customHeight="1" x14ac:dyDescent="0.2">
      <c r="A29" s="606" t="s">
        <v>189</v>
      </c>
      <c r="B29" s="607"/>
      <c r="C29" s="607"/>
      <c r="D29" s="608"/>
      <c r="E29" s="113">
        <v>83.199046932313379</v>
      </c>
      <c r="F29" s="115">
        <v>26538</v>
      </c>
      <c r="G29" s="114">
        <v>27374</v>
      </c>
      <c r="H29" s="114">
        <v>27388</v>
      </c>
      <c r="I29" s="114">
        <v>27601</v>
      </c>
      <c r="J29" s="140">
        <v>27163</v>
      </c>
      <c r="K29" s="114">
        <v>-625</v>
      </c>
      <c r="L29" s="116">
        <v>-2.3009240510989213</v>
      </c>
    </row>
    <row r="30" spans="1:12" s="110" customFormat="1" ht="15" customHeight="1" x14ac:dyDescent="0.2">
      <c r="A30" s="120"/>
      <c r="B30" s="119"/>
      <c r="C30" s="258" t="s">
        <v>106</v>
      </c>
      <c r="E30" s="113">
        <v>41.276659883940013</v>
      </c>
      <c r="F30" s="115">
        <v>10954</v>
      </c>
      <c r="G30" s="114">
        <v>11234</v>
      </c>
      <c r="H30" s="114">
        <v>11267</v>
      </c>
      <c r="I30" s="114">
        <v>11273</v>
      </c>
      <c r="J30" s="140">
        <v>11058</v>
      </c>
      <c r="K30" s="114">
        <v>-104</v>
      </c>
      <c r="L30" s="116">
        <v>-0.94049556881895457</v>
      </c>
    </row>
    <row r="31" spans="1:12" s="110" customFormat="1" ht="15" customHeight="1" x14ac:dyDescent="0.2">
      <c r="A31" s="120"/>
      <c r="B31" s="119"/>
      <c r="C31" s="258" t="s">
        <v>107</v>
      </c>
      <c r="E31" s="113">
        <v>58.723340116059987</v>
      </c>
      <c r="F31" s="115">
        <v>15584</v>
      </c>
      <c r="G31" s="114">
        <v>16140</v>
      </c>
      <c r="H31" s="114">
        <v>16121</v>
      </c>
      <c r="I31" s="114">
        <v>16328</v>
      </c>
      <c r="J31" s="140">
        <v>16105</v>
      </c>
      <c r="K31" s="114">
        <v>-521</v>
      </c>
      <c r="L31" s="116">
        <v>-3.2350201800683016</v>
      </c>
    </row>
    <row r="32" spans="1:12" s="110" customFormat="1" ht="15" customHeight="1" x14ac:dyDescent="0.2">
      <c r="A32" s="120"/>
      <c r="B32" s="119" t="s">
        <v>117</v>
      </c>
      <c r="C32" s="258"/>
      <c r="E32" s="113">
        <v>16.575226510330126</v>
      </c>
      <c r="F32" s="114">
        <v>5287</v>
      </c>
      <c r="G32" s="114">
        <v>5528</v>
      </c>
      <c r="H32" s="114">
        <v>5501</v>
      </c>
      <c r="I32" s="114">
        <v>5509</v>
      </c>
      <c r="J32" s="140">
        <v>5470</v>
      </c>
      <c r="K32" s="114">
        <v>-183</v>
      </c>
      <c r="L32" s="116">
        <v>-3.3455210237659965</v>
      </c>
    </row>
    <row r="33" spans="1:12" s="110" customFormat="1" ht="15" customHeight="1" x14ac:dyDescent="0.2">
      <c r="A33" s="120"/>
      <c r="B33" s="119"/>
      <c r="C33" s="258" t="s">
        <v>106</v>
      </c>
      <c r="E33" s="113">
        <v>44.013618309059957</v>
      </c>
      <c r="F33" s="114">
        <v>2327</v>
      </c>
      <c r="G33" s="114">
        <v>2471</v>
      </c>
      <c r="H33" s="114">
        <v>2453</v>
      </c>
      <c r="I33" s="114">
        <v>2429</v>
      </c>
      <c r="J33" s="140">
        <v>2398</v>
      </c>
      <c r="K33" s="114">
        <v>-71</v>
      </c>
      <c r="L33" s="116">
        <v>-2.9608006672226854</v>
      </c>
    </row>
    <row r="34" spans="1:12" s="110" customFormat="1" ht="15" customHeight="1" x14ac:dyDescent="0.2">
      <c r="A34" s="120"/>
      <c r="B34" s="119"/>
      <c r="C34" s="258" t="s">
        <v>107</v>
      </c>
      <c r="E34" s="113">
        <v>55.986381690940043</v>
      </c>
      <c r="F34" s="114">
        <v>2960</v>
      </c>
      <c r="G34" s="114">
        <v>3057</v>
      </c>
      <c r="H34" s="114">
        <v>3048</v>
      </c>
      <c r="I34" s="114">
        <v>3080</v>
      </c>
      <c r="J34" s="140">
        <v>3072</v>
      </c>
      <c r="K34" s="114">
        <v>-112</v>
      </c>
      <c r="L34" s="116">
        <v>-3.6458333333333335</v>
      </c>
    </row>
    <row r="35" spans="1:12" s="110" customFormat="1" ht="24" customHeight="1" x14ac:dyDescent="0.2">
      <c r="A35" s="606" t="s">
        <v>192</v>
      </c>
      <c r="B35" s="607"/>
      <c r="C35" s="607"/>
      <c r="D35" s="608"/>
      <c r="E35" s="113">
        <v>24.666896573345454</v>
      </c>
      <c r="F35" s="114">
        <v>7868</v>
      </c>
      <c r="G35" s="114">
        <v>8101</v>
      </c>
      <c r="H35" s="114">
        <v>8111</v>
      </c>
      <c r="I35" s="114">
        <v>8342</v>
      </c>
      <c r="J35" s="114">
        <v>8034</v>
      </c>
      <c r="K35" s="318">
        <v>-166</v>
      </c>
      <c r="L35" s="319">
        <v>-2.0662185710729402</v>
      </c>
    </row>
    <row r="36" spans="1:12" s="110" customFormat="1" ht="15" customHeight="1" x14ac:dyDescent="0.2">
      <c r="A36" s="120"/>
      <c r="B36" s="119"/>
      <c r="C36" s="258" t="s">
        <v>106</v>
      </c>
      <c r="E36" s="113">
        <v>45.691408235892219</v>
      </c>
      <c r="F36" s="114">
        <v>3595</v>
      </c>
      <c r="G36" s="114">
        <v>3667</v>
      </c>
      <c r="H36" s="114">
        <v>3673</v>
      </c>
      <c r="I36" s="114">
        <v>3749</v>
      </c>
      <c r="J36" s="114">
        <v>3637</v>
      </c>
      <c r="K36" s="318">
        <v>-42</v>
      </c>
      <c r="L36" s="116">
        <v>-1.154797910365686</v>
      </c>
    </row>
    <row r="37" spans="1:12" s="110" customFormat="1" ht="15" customHeight="1" x14ac:dyDescent="0.2">
      <c r="A37" s="120"/>
      <c r="B37" s="119"/>
      <c r="C37" s="258" t="s">
        <v>107</v>
      </c>
      <c r="E37" s="113">
        <v>54.308591764107781</v>
      </c>
      <c r="F37" s="114">
        <v>4273</v>
      </c>
      <c r="G37" s="114">
        <v>4434</v>
      </c>
      <c r="H37" s="114">
        <v>4438</v>
      </c>
      <c r="I37" s="114">
        <v>4593</v>
      </c>
      <c r="J37" s="140">
        <v>4397</v>
      </c>
      <c r="K37" s="114">
        <v>-124</v>
      </c>
      <c r="L37" s="116">
        <v>-2.820104616784171</v>
      </c>
    </row>
    <row r="38" spans="1:12" s="110" customFormat="1" ht="15" customHeight="1" x14ac:dyDescent="0.2">
      <c r="A38" s="120"/>
      <c r="B38" s="119" t="s">
        <v>328</v>
      </c>
      <c r="C38" s="258"/>
      <c r="E38" s="113">
        <v>44.148352509640404</v>
      </c>
      <c r="F38" s="114">
        <v>14082</v>
      </c>
      <c r="G38" s="114">
        <v>14425</v>
      </c>
      <c r="H38" s="114">
        <v>14380</v>
      </c>
      <c r="I38" s="114">
        <v>14291</v>
      </c>
      <c r="J38" s="140">
        <v>14116</v>
      </c>
      <c r="K38" s="114">
        <v>-34</v>
      </c>
      <c r="L38" s="116">
        <v>-0.24086143383394729</v>
      </c>
    </row>
    <row r="39" spans="1:12" s="110" customFormat="1" ht="15" customHeight="1" x14ac:dyDescent="0.2">
      <c r="A39" s="120"/>
      <c r="B39" s="119"/>
      <c r="C39" s="258" t="s">
        <v>106</v>
      </c>
      <c r="E39" s="113">
        <v>41.897457747479052</v>
      </c>
      <c r="F39" s="115">
        <v>5900</v>
      </c>
      <c r="G39" s="114">
        <v>6027</v>
      </c>
      <c r="H39" s="114">
        <v>6027</v>
      </c>
      <c r="I39" s="114">
        <v>5879</v>
      </c>
      <c r="J39" s="140">
        <v>5777</v>
      </c>
      <c r="K39" s="114">
        <v>123</v>
      </c>
      <c r="L39" s="116">
        <v>2.1291327678725982</v>
      </c>
    </row>
    <row r="40" spans="1:12" s="110" customFormat="1" ht="15" customHeight="1" x14ac:dyDescent="0.2">
      <c r="A40" s="120"/>
      <c r="B40" s="119"/>
      <c r="C40" s="258" t="s">
        <v>107</v>
      </c>
      <c r="E40" s="113">
        <v>58.102542252520948</v>
      </c>
      <c r="F40" s="115">
        <v>8182</v>
      </c>
      <c r="G40" s="114">
        <v>8398</v>
      </c>
      <c r="H40" s="114">
        <v>8353</v>
      </c>
      <c r="I40" s="114">
        <v>8412</v>
      </c>
      <c r="J40" s="140">
        <v>8339</v>
      </c>
      <c r="K40" s="114">
        <v>-157</v>
      </c>
      <c r="L40" s="116">
        <v>-1.8827197505696127</v>
      </c>
    </row>
    <row r="41" spans="1:12" s="110" customFormat="1" ht="15" customHeight="1" x14ac:dyDescent="0.2">
      <c r="A41" s="120"/>
      <c r="B41" s="320" t="s">
        <v>515</v>
      </c>
      <c r="C41" s="258"/>
      <c r="E41" s="113">
        <v>7.887889143179609</v>
      </c>
      <c r="F41" s="115">
        <v>2516</v>
      </c>
      <c r="G41" s="114">
        <v>2594</v>
      </c>
      <c r="H41" s="114">
        <v>2614</v>
      </c>
      <c r="I41" s="114">
        <v>2593</v>
      </c>
      <c r="J41" s="140">
        <v>2509</v>
      </c>
      <c r="K41" s="114">
        <v>7</v>
      </c>
      <c r="L41" s="116">
        <v>0.27899561578318055</v>
      </c>
    </row>
    <row r="42" spans="1:12" s="110" customFormat="1" ht="15" customHeight="1" x14ac:dyDescent="0.2">
      <c r="A42" s="120"/>
      <c r="B42" s="119"/>
      <c r="C42" s="268" t="s">
        <v>106</v>
      </c>
      <c r="D42" s="182"/>
      <c r="E42" s="113">
        <v>42.130365659777425</v>
      </c>
      <c r="F42" s="115">
        <v>1060</v>
      </c>
      <c r="G42" s="114">
        <v>1086</v>
      </c>
      <c r="H42" s="114">
        <v>1114</v>
      </c>
      <c r="I42" s="114">
        <v>1135</v>
      </c>
      <c r="J42" s="140">
        <v>1089</v>
      </c>
      <c r="K42" s="114">
        <v>-29</v>
      </c>
      <c r="L42" s="116">
        <v>-2.6629935720844813</v>
      </c>
    </row>
    <row r="43" spans="1:12" s="110" customFormat="1" ht="15" customHeight="1" x14ac:dyDescent="0.2">
      <c r="A43" s="120"/>
      <c r="B43" s="119"/>
      <c r="C43" s="268" t="s">
        <v>107</v>
      </c>
      <c r="D43" s="182"/>
      <c r="E43" s="113">
        <v>57.869634340222575</v>
      </c>
      <c r="F43" s="115">
        <v>1456</v>
      </c>
      <c r="G43" s="114">
        <v>1508</v>
      </c>
      <c r="H43" s="114">
        <v>1500</v>
      </c>
      <c r="I43" s="114">
        <v>1458</v>
      </c>
      <c r="J43" s="140">
        <v>1420</v>
      </c>
      <c r="K43" s="114">
        <v>36</v>
      </c>
      <c r="L43" s="116">
        <v>2.535211267605634</v>
      </c>
    </row>
    <row r="44" spans="1:12" s="110" customFormat="1" ht="15" customHeight="1" x14ac:dyDescent="0.2">
      <c r="A44" s="120"/>
      <c r="B44" s="119" t="s">
        <v>205</v>
      </c>
      <c r="C44" s="268"/>
      <c r="D44" s="182"/>
      <c r="E44" s="113">
        <v>23.296861773834529</v>
      </c>
      <c r="F44" s="115">
        <v>7431</v>
      </c>
      <c r="G44" s="114">
        <v>7866</v>
      </c>
      <c r="H44" s="114">
        <v>7869</v>
      </c>
      <c r="I44" s="114">
        <v>7964</v>
      </c>
      <c r="J44" s="140">
        <v>8052</v>
      </c>
      <c r="K44" s="114">
        <v>-621</v>
      </c>
      <c r="L44" s="116">
        <v>-7.7123695976154991</v>
      </c>
    </row>
    <row r="45" spans="1:12" s="110" customFormat="1" ht="15" customHeight="1" x14ac:dyDescent="0.2">
      <c r="A45" s="120"/>
      <c r="B45" s="119"/>
      <c r="C45" s="268" t="s">
        <v>106</v>
      </c>
      <c r="D45" s="182"/>
      <c r="E45" s="113">
        <v>37.020589422688737</v>
      </c>
      <c r="F45" s="115">
        <v>2751</v>
      </c>
      <c r="G45" s="114">
        <v>2957</v>
      </c>
      <c r="H45" s="114">
        <v>2935</v>
      </c>
      <c r="I45" s="114">
        <v>2962</v>
      </c>
      <c r="J45" s="140">
        <v>2977</v>
      </c>
      <c r="K45" s="114">
        <v>-226</v>
      </c>
      <c r="L45" s="116">
        <v>-7.5915351024521334</v>
      </c>
    </row>
    <row r="46" spans="1:12" s="110" customFormat="1" ht="15" customHeight="1" x14ac:dyDescent="0.2">
      <c r="A46" s="123"/>
      <c r="B46" s="124"/>
      <c r="C46" s="260" t="s">
        <v>107</v>
      </c>
      <c r="D46" s="261"/>
      <c r="E46" s="125">
        <v>62.979410577311263</v>
      </c>
      <c r="F46" s="143">
        <v>4680</v>
      </c>
      <c r="G46" s="144">
        <v>4909</v>
      </c>
      <c r="H46" s="144">
        <v>4934</v>
      </c>
      <c r="I46" s="144">
        <v>5002</v>
      </c>
      <c r="J46" s="145">
        <v>5075</v>
      </c>
      <c r="K46" s="144">
        <v>-395</v>
      </c>
      <c r="L46" s="146">
        <v>-7.7832512315270934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31897</v>
      </c>
      <c r="E11" s="114">
        <v>32986</v>
      </c>
      <c r="F11" s="114">
        <v>32974</v>
      </c>
      <c r="G11" s="114">
        <v>33190</v>
      </c>
      <c r="H11" s="140">
        <v>32711</v>
      </c>
      <c r="I11" s="115">
        <v>-814</v>
      </c>
      <c r="J11" s="116">
        <v>-2.4884595396044142</v>
      </c>
    </row>
    <row r="12" spans="1:15" s="110" customFormat="1" ht="24.95" customHeight="1" x14ac:dyDescent="0.2">
      <c r="A12" s="193" t="s">
        <v>132</v>
      </c>
      <c r="B12" s="194" t="s">
        <v>133</v>
      </c>
      <c r="C12" s="113">
        <v>0.11913346082703702</v>
      </c>
      <c r="D12" s="115">
        <v>38</v>
      </c>
      <c r="E12" s="114">
        <v>46</v>
      </c>
      <c r="F12" s="114">
        <v>47</v>
      </c>
      <c r="G12" s="114">
        <v>49</v>
      </c>
      <c r="H12" s="140">
        <v>52</v>
      </c>
      <c r="I12" s="115">
        <v>-14</v>
      </c>
      <c r="J12" s="116">
        <v>-26.923076923076923</v>
      </c>
    </row>
    <row r="13" spans="1:15" s="110" customFormat="1" ht="24.95" customHeight="1" x14ac:dyDescent="0.2">
      <c r="A13" s="193" t="s">
        <v>134</v>
      </c>
      <c r="B13" s="199" t="s">
        <v>214</v>
      </c>
      <c r="C13" s="113">
        <v>0.22572655735649122</v>
      </c>
      <c r="D13" s="115">
        <v>72</v>
      </c>
      <c r="E13" s="114">
        <v>73</v>
      </c>
      <c r="F13" s="114">
        <v>71</v>
      </c>
      <c r="G13" s="114">
        <v>81</v>
      </c>
      <c r="H13" s="140">
        <v>78</v>
      </c>
      <c r="I13" s="115">
        <v>-6</v>
      </c>
      <c r="J13" s="116">
        <v>-7.6923076923076925</v>
      </c>
    </row>
    <row r="14" spans="1:15" s="287" customFormat="1" ht="24.95" customHeight="1" x14ac:dyDescent="0.2">
      <c r="A14" s="193" t="s">
        <v>215</v>
      </c>
      <c r="B14" s="199" t="s">
        <v>137</v>
      </c>
      <c r="C14" s="113">
        <v>6.1259679593692198</v>
      </c>
      <c r="D14" s="115">
        <v>1954</v>
      </c>
      <c r="E14" s="114">
        <v>1982</v>
      </c>
      <c r="F14" s="114">
        <v>2079</v>
      </c>
      <c r="G14" s="114">
        <v>2101</v>
      </c>
      <c r="H14" s="140">
        <v>2132</v>
      </c>
      <c r="I14" s="115">
        <v>-178</v>
      </c>
      <c r="J14" s="116">
        <v>-8.3489681050656657</v>
      </c>
      <c r="K14" s="110"/>
      <c r="L14" s="110"/>
      <c r="M14" s="110"/>
      <c r="N14" s="110"/>
      <c r="O14" s="110"/>
    </row>
    <row r="15" spans="1:15" s="110" customFormat="1" ht="24.95" customHeight="1" x14ac:dyDescent="0.2">
      <c r="A15" s="193" t="s">
        <v>216</v>
      </c>
      <c r="B15" s="199" t="s">
        <v>217</v>
      </c>
      <c r="C15" s="113">
        <v>2.2165093895977677</v>
      </c>
      <c r="D15" s="115">
        <v>707</v>
      </c>
      <c r="E15" s="114">
        <v>737</v>
      </c>
      <c r="F15" s="114">
        <v>736</v>
      </c>
      <c r="G15" s="114">
        <v>755</v>
      </c>
      <c r="H15" s="140">
        <v>757</v>
      </c>
      <c r="I15" s="115">
        <v>-50</v>
      </c>
      <c r="J15" s="116">
        <v>-6.6050198150594452</v>
      </c>
    </row>
    <row r="16" spans="1:15" s="287" customFormat="1" ht="24.95" customHeight="1" x14ac:dyDescent="0.2">
      <c r="A16" s="193" t="s">
        <v>218</v>
      </c>
      <c r="B16" s="199" t="s">
        <v>141</v>
      </c>
      <c r="C16" s="113">
        <v>3.2071981691068125</v>
      </c>
      <c r="D16" s="115">
        <v>1023</v>
      </c>
      <c r="E16" s="114">
        <v>1031</v>
      </c>
      <c r="F16" s="114">
        <v>1130</v>
      </c>
      <c r="G16" s="114">
        <v>1123</v>
      </c>
      <c r="H16" s="140">
        <v>1153</v>
      </c>
      <c r="I16" s="115">
        <v>-130</v>
      </c>
      <c r="J16" s="116">
        <v>-11.274934952298352</v>
      </c>
      <c r="K16" s="110"/>
      <c r="L16" s="110"/>
      <c r="M16" s="110"/>
      <c r="N16" s="110"/>
      <c r="O16" s="110"/>
    </row>
    <row r="17" spans="1:15" s="110" customFormat="1" ht="24.95" customHeight="1" x14ac:dyDescent="0.2">
      <c r="A17" s="193" t="s">
        <v>142</v>
      </c>
      <c r="B17" s="199" t="s">
        <v>220</v>
      </c>
      <c r="C17" s="113">
        <v>0.70226040066463935</v>
      </c>
      <c r="D17" s="115">
        <v>224</v>
      </c>
      <c r="E17" s="114">
        <v>214</v>
      </c>
      <c r="F17" s="114">
        <v>213</v>
      </c>
      <c r="G17" s="114">
        <v>223</v>
      </c>
      <c r="H17" s="140">
        <v>222</v>
      </c>
      <c r="I17" s="115">
        <v>2</v>
      </c>
      <c r="J17" s="116">
        <v>0.90090090090090091</v>
      </c>
    </row>
    <row r="18" spans="1:15" s="287" customFormat="1" ht="24.95" customHeight="1" x14ac:dyDescent="0.2">
      <c r="A18" s="201" t="s">
        <v>144</v>
      </c>
      <c r="B18" s="202" t="s">
        <v>145</v>
      </c>
      <c r="C18" s="113">
        <v>3.2887105370411009</v>
      </c>
      <c r="D18" s="115">
        <v>1049</v>
      </c>
      <c r="E18" s="114">
        <v>1041</v>
      </c>
      <c r="F18" s="114">
        <v>1071</v>
      </c>
      <c r="G18" s="114">
        <v>1086</v>
      </c>
      <c r="H18" s="140">
        <v>1071</v>
      </c>
      <c r="I18" s="115">
        <v>-22</v>
      </c>
      <c r="J18" s="116">
        <v>-2.0541549953314657</v>
      </c>
      <c r="K18" s="110"/>
      <c r="L18" s="110"/>
      <c r="M18" s="110"/>
      <c r="N18" s="110"/>
      <c r="O18" s="110"/>
    </row>
    <row r="19" spans="1:15" s="110" customFormat="1" ht="24.95" customHeight="1" x14ac:dyDescent="0.2">
      <c r="A19" s="193" t="s">
        <v>146</v>
      </c>
      <c r="B19" s="199" t="s">
        <v>147</v>
      </c>
      <c r="C19" s="113">
        <v>15.086058249992162</v>
      </c>
      <c r="D19" s="115">
        <v>4812</v>
      </c>
      <c r="E19" s="114">
        <v>4981</v>
      </c>
      <c r="F19" s="114">
        <v>4853</v>
      </c>
      <c r="G19" s="114">
        <v>4820</v>
      </c>
      <c r="H19" s="140">
        <v>4745</v>
      </c>
      <c r="I19" s="115">
        <v>67</v>
      </c>
      <c r="J19" s="116">
        <v>1.4120126448893573</v>
      </c>
    </row>
    <row r="20" spans="1:15" s="287" customFormat="1" ht="24.95" customHeight="1" x14ac:dyDescent="0.2">
      <c r="A20" s="193" t="s">
        <v>148</v>
      </c>
      <c r="B20" s="199" t="s">
        <v>149</v>
      </c>
      <c r="C20" s="113">
        <v>6.9254161833401264</v>
      </c>
      <c r="D20" s="115">
        <v>2209</v>
      </c>
      <c r="E20" s="114">
        <v>2210</v>
      </c>
      <c r="F20" s="114">
        <v>2227</v>
      </c>
      <c r="G20" s="114">
        <v>2174</v>
      </c>
      <c r="H20" s="140">
        <v>2235</v>
      </c>
      <c r="I20" s="115">
        <v>-26</v>
      </c>
      <c r="J20" s="116">
        <v>-1.1633109619686801</v>
      </c>
      <c r="K20" s="110"/>
      <c r="L20" s="110"/>
      <c r="M20" s="110"/>
      <c r="N20" s="110"/>
      <c r="O20" s="110"/>
    </row>
    <row r="21" spans="1:15" s="110" customFormat="1" ht="24.95" customHeight="1" x14ac:dyDescent="0.2">
      <c r="A21" s="201" t="s">
        <v>150</v>
      </c>
      <c r="B21" s="202" t="s">
        <v>151</v>
      </c>
      <c r="C21" s="113">
        <v>10.480609461704862</v>
      </c>
      <c r="D21" s="115">
        <v>3343</v>
      </c>
      <c r="E21" s="114">
        <v>3802</v>
      </c>
      <c r="F21" s="114">
        <v>3982</v>
      </c>
      <c r="G21" s="114">
        <v>3998</v>
      </c>
      <c r="H21" s="140">
        <v>3797</v>
      </c>
      <c r="I21" s="115">
        <v>-454</v>
      </c>
      <c r="J21" s="116">
        <v>-11.956808006320779</v>
      </c>
    </row>
    <row r="22" spans="1:15" s="110" customFormat="1" ht="24.95" customHeight="1" x14ac:dyDescent="0.2">
      <c r="A22" s="201" t="s">
        <v>152</v>
      </c>
      <c r="B22" s="199" t="s">
        <v>153</v>
      </c>
      <c r="C22" s="113">
        <v>2.7494748722450386</v>
      </c>
      <c r="D22" s="115">
        <v>877</v>
      </c>
      <c r="E22" s="114">
        <v>895</v>
      </c>
      <c r="F22" s="114">
        <v>858</v>
      </c>
      <c r="G22" s="114">
        <v>845</v>
      </c>
      <c r="H22" s="140">
        <v>842</v>
      </c>
      <c r="I22" s="115">
        <v>35</v>
      </c>
      <c r="J22" s="116">
        <v>4.156769596199525</v>
      </c>
    </row>
    <row r="23" spans="1:15" s="110" customFormat="1" ht="24.95" customHeight="1" x14ac:dyDescent="0.2">
      <c r="A23" s="193" t="s">
        <v>154</v>
      </c>
      <c r="B23" s="199" t="s">
        <v>155</v>
      </c>
      <c r="C23" s="113">
        <v>0.79317804182211493</v>
      </c>
      <c r="D23" s="115">
        <v>253</v>
      </c>
      <c r="E23" s="114">
        <v>254</v>
      </c>
      <c r="F23" s="114">
        <v>242</v>
      </c>
      <c r="G23" s="114">
        <v>247</v>
      </c>
      <c r="H23" s="140">
        <v>247</v>
      </c>
      <c r="I23" s="115">
        <v>6</v>
      </c>
      <c r="J23" s="116">
        <v>2.42914979757085</v>
      </c>
    </row>
    <row r="24" spans="1:15" s="110" customFormat="1" ht="24.95" customHeight="1" x14ac:dyDescent="0.2">
      <c r="A24" s="193" t="s">
        <v>156</v>
      </c>
      <c r="B24" s="199" t="s">
        <v>221</v>
      </c>
      <c r="C24" s="113">
        <v>10.856820390632349</v>
      </c>
      <c r="D24" s="115">
        <v>3463</v>
      </c>
      <c r="E24" s="114">
        <v>3505</v>
      </c>
      <c r="F24" s="114">
        <v>3435</v>
      </c>
      <c r="G24" s="114">
        <v>3424</v>
      </c>
      <c r="H24" s="140">
        <v>3416</v>
      </c>
      <c r="I24" s="115">
        <v>47</v>
      </c>
      <c r="J24" s="116">
        <v>1.3758782201405153</v>
      </c>
    </row>
    <row r="25" spans="1:15" s="110" customFormat="1" ht="24.95" customHeight="1" x14ac:dyDescent="0.2">
      <c r="A25" s="193" t="s">
        <v>222</v>
      </c>
      <c r="B25" s="204" t="s">
        <v>159</v>
      </c>
      <c r="C25" s="113">
        <v>12.521553751136471</v>
      </c>
      <c r="D25" s="115">
        <v>3994</v>
      </c>
      <c r="E25" s="114">
        <v>4017</v>
      </c>
      <c r="F25" s="114">
        <v>4021</v>
      </c>
      <c r="G25" s="114">
        <v>4011</v>
      </c>
      <c r="H25" s="140">
        <v>3964</v>
      </c>
      <c r="I25" s="115">
        <v>30</v>
      </c>
      <c r="J25" s="116">
        <v>0.75681130171543898</v>
      </c>
    </row>
    <row r="26" spans="1:15" s="110" customFormat="1" ht="24.95" customHeight="1" x14ac:dyDescent="0.2">
      <c r="A26" s="201">
        <v>782.78300000000002</v>
      </c>
      <c r="B26" s="203" t="s">
        <v>160</v>
      </c>
      <c r="C26" s="113">
        <v>0.36367056462990249</v>
      </c>
      <c r="D26" s="115">
        <v>116</v>
      </c>
      <c r="E26" s="114">
        <v>143</v>
      </c>
      <c r="F26" s="114">
        <v>137</v>
      </c>
      <c r="G26" s="114">
        <v>134</v>
      </c>
      <c r="H26" s="140">
        <v>126</v>
      </c>
      <c r="I26" s="115">
        <v>-10</v>
      </c>
      <c r="J26" s="116">
        <v>-7.9365079365079367</v>
      </c>
    </row>
    <row r="27" spans="1:15" s="110" customFormat="1" ht="24.95" customHeight="1" x14ac:dyDescent="0.2">
      <c r="A27" s="193" t="s">
        <v>161</v>
      </c>
      <c r="B27" s="199" t="s">
        <v>162</v>
      </c>
      <c r="C27" s="113">
        <v>0.86215004545882057</v>
      </c>
      <c r="D27" s="115">
        <v>275</v>
      </c>
      <c r="E27" s="114">
        <v>261</v>
      </c>
      <c r="F27" s="114">
        <v>263</v>
      </c>
      <c r="G27" s="114">
        <v>256</v>
      </c>
      <c r="H27" s="140">
        <v>246</v>
      </c>
      <c r="I27" s="115">
        <v>29</v>
      </c>
      <c r="J27" s="116">
        <v>11.788617886178862</v>
      </c>
    </row>
    <row r="28" spans="1:15" s="110" customFormat="1" ht="24.95" customHeight="1" x14ac:dyDescent="0.2">
      <c r="A28" s="193" t="s">
        <v>163</v>
      </c>
      <c r="B28" s="199" t="s">
        <v>164</v>
      </c>
      <c r="C28" s="113">
        <v>4.12264476283036</v>
      </c>
      <c r="D28" s="115">
        <v>1315</v>
      </c>
      <c r="E28" s="114">
        <v>1420</v>
      </c>
      <c r="F28" s="114">
        <v>1359</v>
      </c>
      <c r="G28" s="114">
        <v>1406</v>
      </c>
      <c r="H28" s="140">
        <v>1302</v>
      </c>
      <c r="I28" s="115">
        <v>13</v>
      </c>
      <c r="J28" s="116">
        <v>0.99846390168970811</v>
      </c>
    </row>
    <row r="29" spans="1:15" s="110" customFormat="1" ht="24.95" customHeight="1" x14ac:dyDescent="0.2">
      <c r="A29" s="193">
        <v>86</v>
      </c>
      <c r="B29" s="199" t="s">
        <v>165</v>
      </c>
      <c r="C29" s="113">
        <v>5.9284572216822902</v>
      </c>
      <c r="D29" s="115">
        <v>1891</v>
      </c>
      <c r="E29" s="114">
        <v>1893</v>
      </c>
      <c r="F29" s="114">
        <v>1862</v>
      </c>
      <c r="G29" s="114">
        <v>1908</v>
      </c>
      <c r="H29" s="140">
        <v>1894</v>
      </c>
      <c r="I29" s="115">
        <v>-3</v>
      </c>
      <c r="J29" s="116">
        <v>-0.1583949313621964</v>
      </c>
    </row>
    <row r="30" spans="1:15" s="110" customFormat="1" ht="24.95" customHeight="1" x14ac:dyDescent="0.2">
      <c r="A30" s="193">
        <v>87.88</v>
      </c>
      <c r="B30" s="204" t="s">
        <v>166</v>
      </c>
      <c r="C30" s="113">
        <v>8.2327491613631381</v>
      </c>
      <c r="D30" s="115">
        <v>2626</v>
      </c>
      <c r="E30" s="114">
        <v>2637</v>
      </c>
      <c r="F30" s="114">
        <v>2644</v>
      </c>
      <c r="G30" s="114">
        <v>2696</v>
      </c>
      <c r="H30" s="140">
        <v>2734</v>
      </c>
      <c r="I30" s="115">
        <v>-108</v>
      </c>
      <c r="J30" s="116">
        <v>-3.9502560351133869</v>
      </c>
    </row>
    <row r="31" spans="1:15" s="110" customFormat="1" ht="24.95" customHeight="1" x14ac:dyDescent="0.2">
      <c r="A31" s="193" t="s">
        <v>167</v>
      </c>
      <c r="B31" s="199" t="s">
        <v>168</v>
      </c>
      <c r="C31" s="113">
        <v>11.314543687494123</v>
      </c>
      <c r="D31" s="115">
        <v>3609</v>
      </c>
      <c r="E31" s="114">
        <v>3825</v>
      </c>
      <c r="F31" s="114">
        <v>3822</v>
      </c>
      <c r="G31" s="114">
        <v>3953</v>
      </c>
      <c r="H31" s="140">
        <v>3829</v>
      </c>
      <c r="I31" s="115">
        <v>-220</v>
      </c>
      <c r="J31" s="116">
        <v>-5.7456254896839907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0.11913346082703702</v>
      </c>
      <c r="D34" s="115">
        <v>38</v>
      </c>
      <c r="E34" s="114">
        <v>46</v>
      </c>
      <c r="F34" s="114">
        <v>47</v>
      </c>
      <c r="G34" s="114">
        <v>49</v>
      </c>
      <c r="H34" s="140">
        <v>52</v>
      </c>
      <c r="I34" s="115">
        <v>-14</v>
      </c>
      <c r="J34" s="116">
        <v>-26.923076923076923</v>
      </c>
    </row>
    <row r="35" spans="1:10" s="110" customFormat="1" ht="24.95" customHeight="1" x14ac:dyDescent="0.2">
      <c r="A35" s="292" t="s">
        <v>171</v>
      </c>
      <c r="B35" s="293" t="s">
        <v>172</v>
      </c>
      <c r="C35" s="113">
        <v>9.6404050537668127</v>
      </c>
      <c r="D35" s="115">
        <v>3075</v>
      </c>
      <c r="E35" s="114">
        <v>3096</v>
      </c>
      <c r="F35" s="114">
        <v>3221</v>
      </c>
      <c r="G35" s="114">
        <v>3268</v>
      </c>
      <c r="H35" s="140">
        <v>3281</v>
      </c>
      <c r="I35" s="115">
        <v>-206</v>
      </c>
      <c r="J35" s="116">
        <v>-6.2785736056080461</v>
      </c>
    </row>
    <row r="36" spans="1:10" s="110" customFormat="1" ht="24.95" customHeight="1" x14ac:dyDescent="0.2">
      <c r="A36" s="294" t="s">
        <v>173</v>
      </c>
      <c r="B36" s="295" t="s">
        <v>174</v>
      </c>
      <c r="C36" s="125">
        <v>90.23732639433176</v>
      </c>
      <c r="D36" s="143">
        <v>28783</v>
      </c>
      <c r="E36" s="144">
        <v>29843</v>
      </c>
      <c r="F36" s="144">
        <v>29705</v>
      </c>
      <c r="G36" s="144">
        <v>29872</v>
      </c>
      <c r="H36" s="145">
        <v>29377</v>
      </c>
      <c r="I36" s="143">
        <v>-594</v>
      </c>
      <c r="J36" s="146">
        <v>-2.021989992170746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31897</v>
      </c>
      <c r="F11" s="264">
        <v>32986</v>
      </c>
      <c r="G11" s="264">
        <v>32974</v>
      </c>
      <c r="H11" s="264">
        <v>33190</v>
      </c>
      <c r="I11" s="265">
        <v>32711</v>
      </c>
      <c r="J11" s="263">
        <v>-814</v>
      </c>
      <c r="K11" s="266">
        <v>-2.4884595396044142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45.276985296422858</v>
      </c>
      <c r="E13" s="115">
        <v>14442</v>
      </c>
      <c r="F13" s="114">
        <v>14729</v>
      </c>
      <c r="G13" s="114">
        <v>14783</v>
      </c>
      <c r="H13" s="114">
        <v>14910</v>
      </c>
      <c r="I13" s="140">
        <v>14727</v>
      </c>
      <c r="J13" s="115">
        <v>-285</v>
      </c>
      <c r="K13" s="116">
        <v>-1.9352210226115298</v>
      </c>
    </row>
    <row r="14" spans="1:15" ht="15.95" customHeight="1" x14ac:dyDescent="0.2">
      <c r="A14" s="306" t="s">
        <v>230</v>
      </c>
      <c r="B14" s="307"/>
      <c r="C14" s="308"/>
      <c r="D14" s="113">
        <v>40.759319058218644</v>
      </c>
      <c r="E14" s="115">
        <v>13001</v>
      </c>
      <c r="F14" s="114">
        <v>13648</v>
      </c>
      <c r="G14" s="114">
        <v>13709</v>
      </c>
      <c r="H14" s="114">
        <v>13743</v>
      </c>
      <c r="I14" s="140">
        <v>13544</v>
      </c>
      <c r="J14" s="115">
        <v>-543</v>
      </c>
      <c r="K14" s="116">
        <v>-4.0091553455404609</v>
      </c>
    </row>
    <row r="15" spans="1:15" ht="15.95" customHeight="1" x14ac:dyDescent="0.2">
      <c r="A15" s="306" t="s">
        <v>231</v>
      </c>
      <c r="B15" s="307"/>
      <c r="C15" s="308"/>
      <c r="D15" s="113">
        <v>4.7433927955607107</v>
      </c>
      <c r="E15" s="115">
        <v>1513</v>
      </c>
      <c r="F15" s="114">
        <v>1531</v>
      </c>
      <c r="G15" s="114">
        <v>1479</v>
      </c>
      <c r="H15" s="114">
        <v>1460</v>
      </c>
      <c r="I15" s="140">
        <v>1497</v>
      </c>
      <c r="J15" s="115">
        <v>16</v>
      </c>
      <c r="K15" s="116">
        <v>1.068804275217101</v>
      </c>
    </row>
    <row r="16" spans="1:15" ht="15.95" customHeight="1" x14ac:dyDescent="0.2">
      <c r="A16" s="306" t="s">
        <v>232</v>
      </c>
      <c r="B16" s="307"/>
      <c r="C16" s="308"/>
      <c r="D16" s="113">
        <v>5.3077091889519394</v>
      </c>
      <c r="E16" s="115">
        <v>1693</v>
      </c>
      <c r="F16" s="114">
        <v>1790</v>
      </c>
      <c r="G16" s="114">
        <v>1705</v>
      </c>
      <c r="H16" s="114">
        <v>1753</v>
      </c>
      <c r="I16" s="140">
        <v>1664</v>
      </c>
      <c r="J16" s="115">
        <v>29</v>
      </c>
      <c r="K16" s="116">
        <v>1.7427884615384615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0.15675455371978556</v>
      </c>
      <c r="E18" s="115">
        <v>50</v>
      </c>
      <c r="F18" s="114">
        <v>53</v>
      </c>
      <c r="G18" s="114">
        <v>60</v>
      </c>
      <c r="H18" s="114">
        <v>57</v>
      </c>
      <c r="I18" s="140">
        <v>61</v>
      </c>
      <c r="J18" s="115">
        <v>-11</v>
      </c>
      <c r="K18" s="116">
        <v>-18.032786885245901</v>
      </c>
    </row>
    <row r="19" spans="1:11" ht="14.1" customHeight="1" x14ac:dyDescent="0.2">
      <c r="A19" s="306" t="s">
        <v>235</v>
      </c>
      <c r="B19" s="307" t="s">
        <v>236</v>
      </c>
      <c r="C19" s="308"/>
      <c r="D19" s="113">
        <v>6.897200363670565E-2</v>
      </c>
      <c r="E19" s="115">
        <v>22</v>
      </c>
      <c r="F19" s="114">
        <v>20</v>
      </c>
      <c r="G19" s="114">
        <v>25</v>
      </c>
      <c r="H19" s="114">
        <v>23</v>
      </c>
      <c r="I19" s="140">
        <v>23</v>
      </c>
      <c r="J19" s="115">
        <v>-1</v>
      </c>
      <c r="K19" s="116">
        <v>-4.3478260869565215</v>
      </c>
    </row>
    <row r="20" spans="1:11" ht="14.1" customHeight="1" x14ac:dyDescent="0.2">
      <c r="A20" s="306">
        <v>12</v>
      </c>
      <c r="B20" s="307" t="s">
        <v>237</v>
      </c>
      <c r="C20" s="308"/>
      <c r="D20" s="113">
        <v>0.94052732231871339</v>
      </c>
      <c r="E20" s="115">
        <v>300</v>
      </c>
      <c r="F20" s="114">
        <v>305</v>
      </c>
      <c r="G20" s="114">
        <v>312</v>
      </c>
      <c r="H20" s="114">
        <v>302</v>
      </c>
      <c r="I20" s="140">
        <v>284</v>
      </c>
      <c r="J20" s="115">
        <v>16</v>
      </c>
      <c r="K20" s="116">
        <v>5.6338028169014081</v>
      </c>
    </row>
    <row r="21" spans="1:11" ht="14.1" customHeight="1" x14ac:dyDescent="0.2">
      <c r="A21" s="306">
        <v>21</v>
      </c>
      <c r="B21" s="307" t="s">
        <v>238</v>
      </c>
      <c r="C21" s="308"/>
      <c r="D21" s="113">
        <v>3.1350910743957114E-2</v>
      </c>
      <c r="E21" s="115">
        <v>10</v>
      </c>
      <c r="F21" s="114">
        <v>12</v>
      </c>
      <c r="G21" s="114">
        <v>17</v>
      </c>
      <c r="H21" s="114">
        <v>14</v>
      </c>
      <c r="I21" s="140">
        <v>12</v>
      </c>
      <c r="J21" s="115">
        <v>-2</v>
      </c>
      <c r="K21" s="116">
        <v>-16.666666666666668</v>
      </c>
    </row>
    <row r="22" spans="1:11" ht="14.1" customHeight="1" x14ac:dyDescent="0.2">
      <c r="A22" s="306">
        <v>22</v>
      </c>
      <c r="B22" s="307" t="s">
        <v>239</v>
      </c>
      <c r="C22" s="308"/>
      <c r="D22" s="113">
        <v>0.34172492710913255</v>
      </c>
      <c r="E22" s="115">
        <v>109</v>
      </c>
      <c r="F22" s="114">
        <v>117</v>
      </c>
      <c r="G22" s="114">
        <v>120</v>
      </c>
      <c r="H22" s="114">
        <v>120</v>
      </c>
      <c r="I22" s="140">
        <v>126</v>
      </c>
      <c r="J22" s="115">
        <v>-17</v>
      </c>
      <c r="K22" s="116">
        <v>-13.492063492063492</v>
      </c>
    </row>
    <row r="23" spans="1:11" ht="14.1" customHeight="1" x14ac:dyDescent="0.2">
      <c r="A23" s="306">
        <v>23</v>
      </c>
      <c r="B23" s="307" t="s">
        <v>240</v>
      </c>
      <c r="C23" s="308"/>
      <c r="D23" s="113">
        <v>0.445182932564191</v>
      </c>
      <c r="E23" s="115">
        <v>142</v>
      </c>
      <c r="F23" s="114">
        <v>145</v>
      </c>
      <c r="G23" s="114">
        <v>150</v>
      </c>
      <c r="H23" s="114">
        <v>142</v>
      </c>
      <c r="I23" s="140">
        <v>141</v>
      </c>
      <c r="J23" s="115">
        <v>1</v>
      </c>
      <c r="K23" s="116">
        <v>0.70921985815602839</v>
      </c>
    </row>
    <row r="24" spans="1:11" ht="14.1" customHeight="1" x14ac:dyDescent="0.2">
      <c r="A24" s="306">
        <v>24</v>
      </c>
      <c r="B24" s="307" t="s">
        <v>241</v>
      </c>
      <c r="C24" s="308"/>
      <c r="D24" s="113">
        <v>0.83079913471486344</v>
      </c>
      <c r="E24" s="115">
        <v>265</v>
      </c>
      <c r="F24" s="114">
        <v>273</v>
      </c>
      <c r="G24" s="114">
        <v>322</v>
      </c>
      <c r="H24" s="114">
        <v>325</v>
      </c>
      <c r="I24" s="140">
        <v>341</v>
      </c>
      <c r="J24" s="115">
        <v>-76</v>
      </c>
      <c r="K24" s="116">
        <v>-22.287390029325515</v>
      </c>
    </row>
    <row r="25" spans="1:11" ht="14.1" customHeight="1" x14ac:dyDescent="0.2">
      <c r="A25" s="306">
        <v>25</v>
      </c>
      <c r="B25" s="307" t="s">
        <v>242</v>
      </c>
      <c r="C25" s="308"/>
      <c r="D25" s="113">
        <v>1.1850644261215788</v>
      </c>
      <c r="E25" s="115">
        <v>378</v>
      </c>
      <c r="F25" s="114">
        <v>384</v>
      </c>
      <c r="G25" s="114">
        <v>397</v>
      </c>
      <c r="H25" s="114">
        <v>380</v>
      </c>
      <c r="I25" s="140">
        <v>373</v>
      </c>
      <c r="J25" s="115">
        <v>5</v>
      </c>
      <c r="K25" s="116">
        <v>1.3404825737265416</v>
      </c>
    </row>
    <row r="26" spans="1:11" ht="14.1" customHeight="1" x14ac:dyDescent="0.2">
      <c r="A26" s="306">
        <v>26</v>
      </c>
      <c r="B26" s="307" t="s">
        <v>243</v>
      </c>
      <c r="C26" s="308"/>
      <c r="D26" s="113">
        <v>0.60820766843276797</v>
      </c>
      <c r="E26" s="115">
        <v>194</v>
      </c>
      <c r="F26" s="114">
        <v>194</v>
      </c>
      <c r="G26" s="114">
        <v>202</v>
      </c>
      <c r="H26" s="114">
        <v>211</v>
      </c>
      <c r="I26" s="140">
        <v>206</v>
      </c>
      <c r="J26" s="115">
        <v>-12</v>
      </c>
      <c r="K26" s="116">
        <v>-5.825242718446602</v>
      </c>
    </row>
    <row r="27" spans="1:11" ht="14.1" customHeight="1" x14ac:dyDescent="0.2">
      <c r="A27" s="306">
        <v>27</v>
      </c>
      <c r="B27" s="307" t="s">
        <v>244</v>
      </c>
      <c r="C27" s="308"/>
      <c r="D27" s="113">
        <v>0.2539423770260526</v>
      </c>
      <c r="E27" s="115">
        <v>81</v>
      </c>
      <c r="F27" s="114">
        <v>77</v>
      </c>
      <c r="G27" s="114">
        <v>85</v>
      </c>
      <c r="H27" s="114">
        <v>112</v>
      </c>
      <c r="I27" s="140">
        <v>105</v>
      </c>
      <c r="J27" s="115">
        <v>-24</v>
      </c>
      <c r="K27" s="116">
        <v>-22.857142857142858</v>
      </c>
    </row>
    <row r="28" spans="1:11" ht="14.1" customHeight="1" x14ac:dyDescent="0.2">
      <c r="A28" s="306">
        <v>28</v>
      </c>
      <c r="B28" s="307" t="s">
        <v>245</v>
      </c>
      <c r="C28" s="308"/>
      <c r="D28" s="113">
        <v>0.52356020942408377</v>
      </c>
      <c r="E28" s="115">
        <v>167</v>
      </c>
      <c r="F28" s="114">
        <v>181</v>
      </c>
      <c r="G28" s="114">
        <v>181</v>
      </c>
      <c r="H28" s="114">
        <v>174</v>
      </c>
      <c r="I28" s="140">
        <v>170</v>
      </c>
      <c r="J28" s="115">
        <v>-3</v>
      </c>
      <c r="K28" s="116">
        <v>-1.7647058823529411</v>
      </c>
    </row>
    <row r="29" spans="1:11" ht="14.1" customHeight="1" x14ac:dyDescent="0.2">
      <c r="A29" s="306">
        <v>29</v>
      </c>
      <c r="B29" s="307" t="s">
        <v>246</v>
      </c>
      <c r="C29" s="308"/>
      <c r="D29" s="113">
        <v>2.8403925134025143</v>
      </c>
      <c r="E29" s="115">
        <v>906</v>
      </c>
      <c r="F29" s="114">
        <v>1019</v>
      </c>
      <c r="G29" s="114">
        <v>1034</v>
      </c>
      <c r="H29" s="114">
        <v>999</v>
      </c>
      <c r="I29" s="140">
        <v>1001</v>
      </c>
      <c r="J29" s="115">
        <v>-95</v>
      </c>
      <c r="K29" s="116">
        <v>-9.4905094905094902</v>
      </c>
    </row>
    <row r="30" spans="1:11" ht="14.1" customHeight="1" x14ac:dyDescent="0.2">
      <c r="A30" s="306" t="s">
        <v>247</v>
      </c>
      <c r="B30" s="307" t="s">
        <v>248</v>
      </c>
      <c r="C30" s="308"/>
      <c r="D30" s="113">
        <v>0.38875129322506818</v>
      </c>
      <c r="E30" s="115">
        <v>124</v>
      </c>
      <c r="F30" s="114">
        <v>127</v>
      </c>
      <c r="G30" s="114">
        <v>131</v>
      </c>
      <c r="H30" s="114">
        <v>128</v>
      </c>
      <c r="I30" s="140">
        <v>128</v>
      </c>
      <c r="J30" s="115">
        <v>-4</v>
      </c>
      <c r="K30" s="116">
        <v>-3.125</v>
      </c>
    </row>
    <row r="31" spans="1:11" ht="14.1" customHeight="1" x14ac:dyDescent="0.2">
      <c r="A31" s="306" t="s">
        <v>249</v>
      </c>
      <c r="B31" s="307" t="s">
        <v>250</v>
      </c>
      <c r="C31" s="308"/>
      <c r="D31" s="113">
        <v>2.451641220177446</v>
      </c>
      <c r="E31" s="115">
        <v>782</v>
      </c>
      <c r="F31" s="114">
        <v>892</v>
      </c>
      <c r="G31" s="114">
        <v>903</v>
      </c>
      <c r="H31" s="114">
        <v>871</v>
      </c>
      <c r="I31" s="140">
        <v>873</v>
      </c>
      <c r="J31" s="115">
        <v>-91</v>
      </c>
      <c r="K31" s="116">
        <v>-10.423825887743414</v>
      </c>
    </row>
    <row r="32" spans="1:11" ht="14.1" customHeight="1" x14ac:dyDescent="0.2">
      <c r="A32" s="306">
        <v>31</v>
      </c>
      <c r="B32" s="307" t="s">
        <v>251</v>
      </c>
      <c r="C32" s="308"/>
      <c r="D32" s="113">
        <v>0.13167382512461986</v>
      </c>
      <c r="E32" s="115">
        <v>42</v>
      </c>
      <c r="F32" s="114">
        <v>41</v>
      </c>
      <c r="G32" s="114">
        <v>41</v>
      </c>
      <c r="H32" s="114">
        <v>43</v>
      </c>
      <c r="I32" s="140">
        <v>39</v>
      </c>
      <c r="J32" s="115">
        <v>3</v>
      </c>
      <c r="K32" s="116">
        <v>7.6923076923076925</v>
      </c>
    </row>
    <row r="33" spans="1:11" ht="14.1" customHeight="1" x14ac:dyDescent="0.2">
      <c r="A33" s="306">
        <v>32</v>
      </c>
      <c r="B33" s="307" t="s">
        <v>252</v>
      </c>
      <c r="C33" s="308"/>
      <c r="D33" s="113">
        <v>0.85587986331002919</v>
      </c>
      <c r="E33" s="115">
        <v>273</v>
      </c>
      <c r="F33" s="114">
        <v>276</v>
      </c>
      <c r="G33" s="114">
        <v>273</v>
      </c>
      <c r="H33" s="114">
        <v>272</v>
      </c>
      <c r="I33" s="140">
        <v>262</v>
      </c>
      <c r="J33" s="115">
        <v>11</v>
      </c>
      <c r="K33" s="116">
        <v>4.1984732824427482</v>
      </c>
    </row>
    <row r="34" spans="1:11" ht="14.1" customHeight="1" x14ac:dyDescent="0.2">
      <c r="A34" s="306">
        <v>33</v>
      </c>
      <c r="B34" s="307" t="s">
        <v>253</v>
      </c>
      <c r="C34" s="308"/>
      <c r="D34" s="113">
        <v>0.445182932564191</v>
      </c>
      <c r="E34" s="115">
        <v>142</v>
      </c>
      <c r="F34" s="114">
        <v>139</v>
      </c>
      <c r="G34" s="114">
        <v>145</v>
      </c>
      <c r="H34" s="114">
        <v>155</v>
      </c>
      <c r="I34" s="140">
        <v>151</v>
      </c>
      <c r="J34" s="115">
        <v>-9</v>
      </c>
      <c r="K34" s="116">
        <v>-5.9602649006622519</v>
      </c>
    </row>
    <row r="35" spans="1:11" ht="14.1" customHeight="1" x14ac:dyDescent="0.2">
      <c r="A35" s="306">
        <v>34</v>
      </c>
      <c r="B35" s="307" t="s">
        <v>254</v>
      </c>
      <c r="C35" s="308"/>
      <c r="D35" s="113">
        <v>4.0411323948960716</v>
      </c>
      <c r="E35" s="115">
        <v>1289</v>
      </c>
      <c r="F35" s="114">
        <v>1319</v>
      </c>
      <c r="G35" s="114">
        <v>1300</v>
      </c>
      <c r="H35" s="114">
        <v>1301</v>
      </c>
      <c r="I35" s="140">
        <v>1307</v>
      </c>
      <c r="J35" s="115">
        <v>-18</v>
      </c>
      <c r="K35" s="116">
        <v>-1.3771996939556235</v>
      </c>
    </row>
    <row r="36" spans="1:11" ht="14.1" customHeight="1" x14ac:dyDescent="0.2">
      <c r="A36" s="306">
        <v>41</v>
      </c>
      <c r="B36" s="307" t="s">
        <v>255</v>
      </c>
      <c r="C36" s="308"/>
      <c r="D36" s="113">
        <v>7.8377276859892778E-2</v>
      </c>
      <c r="E36" s="115">
        <v>25</v>
      </c>
      <c r="F36" s="114">
        <v>27</v>
      </c>
      <c r="G36" s="114">
        <v>27</v>
      </c>
      <c r="H36" s="114">
        <v>36</v>
      </c>
      <c r="I36" s="140">
        <v>31</v>
      </c>
      <c r="J36" s="115">
        <v>-6</v>
      </c>
      <c r="K36" s="116">
        <v>-19.35483870967742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0.56118130231683228</v>
      </c>
      <c r="E38" s="115">
        <v>179</v>
      </c>
      <c r="F38" s="114">
        <v>197</v>
      </c>
      <c r="G38" s="114">
        <v>162</v>
      </c>
      <c r="H38" s="114">
        <v>165</v>
      </c>
      <c r="I38" s="140">
        <v>150</v>
      </c>
      <c r="J38" s="115">
        <v>29</v>
      </c>
      <c r="K38" s="116">
        <v>19.333333333333332</v>
      </c>
    </row>
    <row r="39" spans="1:11" ht="14.1" customHeight="1" x14ac:dyDescent="0.2">
      <c r="A39" s="306">
        <v>51</v>
      </c>
      <c r="B39" s="307" t="s">
        <v>258</v>
      </c>
      <c r="C39" s="308"/>
      <c r="D39" s="113">
        <v>7.5492993071448726</v>
      </c>
      <c r="E39" s="115">
        <v>2408</v>
      </c>
      <c r="F39" s="114">
        <v>2429</v>
      </c>
      <c r="G39" s="114">
        <v>2394</v>
      </c>
      <c r="H39" s="114">
        <v>2451</v>
      </c>
      <c r="I39" s="140">
        <v>2386</v>
      </c>
      <c r="J39" s="115">
        <v>22</v>
      </c>
      <c r="K39" s="116">
        <v>0.92204526404023468</v>
      </c>
    </row>
    <row r="40" spans="1:11" ht="14.1" customHeight="1" x14ac:dyDescent="0.2">
      <c r="A40" s="306" t="s">
        <v>259</v>
      </c>
      <c r="B40" s="307" t="s">
        <v>260</v>
      </c>
      <c r="C40" s="308"/>
      <c r="D40" s="113">
        <v>7.4144903909458568</v>
      </c>
      <c r="E40" s="115">
        <v>2365</v>
      </c>
      <c r="F40" s="114">
        <v>2381</v>
      </c>
      <c r="G40" s="114">
        <v>2344</v>
      </c>
      <c r="H40" s="114">
        <v>2402</v>
      </c>
      <c r="I40" s="140">
        <v>2337</v>
      </c>
      <c r="J40" s="115">
        <v>28</v>
      </c>
      <c r="K40" s="116">
        <v>1.1981172443303381</v>
      </c>
    </row>
    <row r="41" spans="1:11" ht="14.1" customHeight="1" x14ac:dyDescent="0.2">
      <c r="A41" s="306"/>
      <c r="B41" s="307" t="s">
        <v>261</v>
      </c>
      <c r="C41" s="308"/>
      <c r="D41" s="113">
        <v>4.3546415023356433</v>
      </c>
      <c r="E41" s="115">
        <v>1389</v>
      </c>
      <c r="F41" s="114">
        <v>1357</v>
      </c>
      <c r="G41" s="114">
        <v>1331</v>
      </c>
      <c r="H41" s="114">
        <v>1385</v>
      </c>
      <c r="I41" s="140">
        <v>1297</v>
      </c>
      <c r="J41" s="115">
        <v>92</v>
      </c>
      <c r="K41" s="116">
        <v>7.0932922127987661</v>
      </c>
    </row>
    <row r="42" spans="1:11" ht="14.1" customHeight="1" x14ac:dyDescent="0.2">
      <c r="A42" s="306">
        <v>52</v>
      </c>
      <c r="B42" s="307" t="s">
        <v>262</v>
      </c>
      <c r="C42" s="308"/>
      <c r="D42" s="113">
        <v>5.2481424585384202</v>
      </c>
      <c r="E42" s="115">
        <v>1674</v>
      </c>
      <c r="F42" s="114">
        <v>1671</v>
      </c>
      <c r="G42" s="114">
        <v>1674</v>
      </c>
      <c r="H42" s="114">
        <v>1638</v>
      </c>
      <c r="I42" s="140">
        <v>1727</v>
      </c>
      <c r="J42" s="115">
        <v>-53</v>
      </c>
      <c r="K42" s="116">
        <v>-3.0689056166763171</v>
      </c>
    </row>
    <row r="43" spans="1:11" ht="14.1" customHeight="1" x14ac:dyDescent="0.2">
      <c r="A43" s="306" t="s">
        <v>263</v>
      </c>
      <c r="B43" s="307" t="s">
        <v>264</v>
      </c>
      <c r="C43" s="308"/>
      <c r="D43" s="113">
        <v>5.2073862745712765</v>
      </c>
      <c r="E43" s="115">
        <v>1661</v>
      </c>
      <c r="F43" s="114">
        <v>1660</v>
      </c>
      <c r="G43" s="114">
        <v>1662</v>
      </c>
      <c r="H43" s="114">
        <v>1626</v>
      </c>
      <c r="I43" s="140">
        <v>1713</v>
      </c>
      <c r="J43" s="115">
        <v>-52</v>
      </c>
      <c r="K43" s="116">
        <v>-3.0356100408639812</v>
      </c>
    </row>
    <row r="44" spans="1:11" ht="14.1" customHeight="1" x14ac:dyDescent="0.2">
      <c r="A44" s="306">
        <v>53</v>
      </c>
      <c r="B44" s="307" t="s">
        <v>265</v>
      </c>
      <c r="C44" s="308"/>
      <c r="D44" s="113">
        <v>2.225914662820955</v>
      </c>
      <c r="E44" s="115">
        <v>710</v>
      </c>
      <c r="F44" s="114">
        <v>666</v>
      </c>
      <c r="G44" s="114">
        <v>681</v>
      </c>
      <c r="H44" s="114">
        <v>688</v>
      </c>
      <c r="I44" s="140">
        <v>674</v>
      </c>
      <c r="J44" s="115">
        <v>36</v>
      </c>
      <c r="K44" s="116">
        <v>5.3412462908011866</v>
      </c>
    </row>
    <row r="45" spans="1:11" ht="14.1" customHeight="1" x14ac:dyDescent="0.2">
      <c r="A45" s="306" t="s">
        <v>266</v>
      </c>
      <c r="B45" s="307" t="s">
        <v>267</v>
      </c>
      <c r="C45" s="308"/>
      <c r="D45" s="113">
        <v>2.1914286610026021</v>
      </c>
      <c r="E45" s="115">
        <v>699</v>
      </c>
      <c r="F45" s="114">
        <v>654</v>
      </c>
      <c r="G45" s="114">
        <v>669</v>
      </c>
      <c r="H45" s="114">
        <v>680</v>
      </c>
      <c r="I45" s="140">
        <v>663</v>
      </c>
      <c r="J45" s="115">
        <v>36</v>
      </c>
      <c r="K45" s="116">
        <v>5.4298642533936654</v>
      </c>
    </row>
    <row r="46" spans="1:11" ht="14.1" customHeight="1" x14ac:dyDescent="0.2">
      <c r="A46" s="306">
        <v>54</v>
      </c>
      <c r="B46" s="307" t="s">
        <v>268</v>
      </c>
      <c r="C46" s="308"/>
      <c r="D46" s="113">
        <v>17.493808195128068</v>
      </c>
      <c r="E46" s="115">
        <v>5580</v>
      </c>
      <c r="F46" s="114">
        <v>5665</v>
      </c>
      <c r="G46" s="114">
        <v>5722</v>
      </c>
      <c r="H46" s="114">
        <v>5712</v>
      </c>
      <c r="I46" s="140">
        <v>5735</v>
      </c>
      <c r="J46" s="115">
        <v>-155</v>
      </c>
      <c r="K46" s="116">
        <v>-2.7027027027027026</v>
      </c>
    </row>
    <row r="47" spans="1:11" ht="14.1" customHeight="1" x14ac:dyDescent="0.2">
      <c r="A47" s="306">
        <v>61</v>
      </c>
      <c r="B47" s="307" t="s">
        <v>269</v>
      </c>
      <c r="C47" s="308"/>
      <c r="D47" s="113">
        <v>0.82452895256607206</v>
      </c>
      <c r="E47" s="115">
        <v>263</v>
      </c>
      <c r="F47" s="114">
        <v>251</v>
      </c>
      <c r="G47" s="114">
        <v>252</v>
      </c>
      <c r="H47" s="114">
        <v>238</v>
      </c>
      <c r="I47" s="140">
        <v>239</v>
      </c>
      <c r="J47" s="115">
        <v>24</v>
      </c>
      <c r="K47" s="116">
        <v>10.0418410041841</v>
      </c>
    </row>
    <row r="48" spans="1:11" ht="14.1" customHeight="1" x14ac:dyDescent="0.2">
      <c r="A48" s="306">
        <v>62</v>
      </c>
      <c r="B48" s="307" t="s">
        <v>270</v>
      </c>
      <c r="C48" s="308"/>
      <c r="D48" s="113">
        <v>9.7846192431890149</v>
      </c>
      <c r="E48" s="115">
        <v>3121</v>
      </c>
      <c r="F48" s="114">
        <v>3248</v>
      </c>
      <c r="G48" s="114">
        <v>3165</v>
      </c>
      <c r="H48" s="114">
        <v>3146</v>
      </c>
      <c r="I48" s="140">
        <v>3064</v>
      </c>
      <c r="J48" s="115">
        <v>57</v>
      </c>
      <c r="K48" s="116">
        <v>1.860313315926893</v>
      </c>
    </row>
    <row r="49" spans="1:11" ht="14.1" customHeight="1" x14ac:dyDescent="0.2">
      <c r="A49" s="306">
        <v>63</v>
      </c>
      <c r="B49" s="307" t="s">
        <v>271</v>
      </c>
      <c r="C49" s="308"/>
      <c r="D49" s="113">
        <v>8.4239897169012767</v>
      </c>
      <c r="E49" s="115">
        <v>2687</v>
      </c>
      <c r="F49" s="114">
        <v>3110</v>
      </c>
      <c r="G49" s="114">
        <v>3218</v>
      </c>
      <c r="H49" s="114">
        <v>3334</v>
      </c>
      <c r="I49" s="140">
        <v>3042</v>
      </c>
      <c r="J49" s="115">
        <v>-355</v>
      </c>
      <c r="K49" s="116">
        <v>-11.669953977646285</v>
      </c>
    </row>
    <row r="50" spans="1:11" ht="14.1" customHeight="1" x14ac:dyDescent="0.2">
      <c r="A50" s="306" t="s">
        <v>272</v>
      </c>
      <c r="B50" s="307" t="s">
        <v>273</v>
      </c>
      <c r="C50" s="308"/>
      <c r="D50" s="113">
        <v>0.43891275041539957</v>
      </c>
      <c r="E50" s="115">
        <v>140</v>
      </c>
      <c r="F50" s="114">
        <v>163</v>
      </c>
      <c r="G50" s="114">
        <v>167</v>
      </c>
      <c r="H50" s="114">
        <v>218</v>
      </c>
      <c r="I50" s="140">
        <v>161</v>
      </c>
      <c r="J50" s="115">
        <v>-21</v>
      </c>
      <c r="K50" s="116">
        <v>-13.043478260869565</v>
      </c>
    </row>
    <row r="51" spans="1:11" ht="14.1" customHeight="1" x14ac:dyDescent="0.2">
      <c r="A51" s="306" t="s">
        <v>274</v>
      </c>
      <c r="B51" s="307" t="s">
        <v>275</v>
      </c>
      <c r="C51" s="308"/>
      <c r="D51" s="113">
        <v>7.4395711195410223</v>
      </c>
      <c r="E51" s="115">
        <v>2373</v>
      </c>
      <c r="F51" s="114">
        <v>2743</v>
      </c>
      <c r="G51" s="114">
        <v>2863</v>
      </c>
      <c r="H51" s="114">
        <v>2922</v>
      </c>
      <c r="I51" s="140">
        <v>2695</v>
      </c>
      <c r="J51" s="115">
        <v>-322</v>
      </c>
      <c r="K51" s="116">
        <v>-11.948051948051948</v>
      </c>
    </row>
    <row r="52" spans="1:11" ht="14.1" customHeight="1" x14ac:dyDescent="0.2">
      <c r="A52" s="306">
        <v>71</v>
      </c>
      <c r="B52" s="307" t="s">
        <v>276</v>
      </c>
      <c r="C52" s="308"/>
      <c r="D52" s="113">
        <v>11.969777722042826</v>
      </c>
      <c r="E52" s="115">
        <v>3818</v>
      </c>
      <c r="F52" s="114">
        <v>3896</v>
      </c>
      <c r="G52" s="114">
        <v>3892</v>
      </c>
      <c r="H52" s="114">
        <v>3903</v>
      </c>
      <c r="I52" s="140">
        <v>3887</v>
      </c>
      <c r="J52" s="115">
        <v>-69</v>
      </c>
      <c r="K52" s="116">
        <v>-1.7751479289940828</v>
      </c>
    </row>
    <row r="53" spans="1:11" ht="14.1" customHeight="1" x14ac:dyDescent="0.2">
      <c r="A53" s="306" t="s">
        <v>277</v>
      </c>
      <c r="B53" s="307" t="s">
        <v>278</v>
      </c>
      <c r="C53" s="308"/>
      <c r="D53" s="113">
        <v>0.94679750446750477</v>
      </c>
      <c r="E53" s="115">
        <v>302</v>
      </c>
      <c r="F53" s="114">
        <v>319</v>
      </c>
      <c r="G53" s="114">
        <v>320</v>
      </c>
      <c r="H53" s="114">
        <v>311</v>
      </c>
      <c r="I53" s="140">
        <v>324</v>
      </c>
      <c r="J53" s="115">
        <v>-22</v>
      </c>
      <c r="K53" s="116">
        <v>-6.7901234567901234</v>
      </c>
    </row>
    <row r="54" spans="1:11" ht="14.1" customHeight="1" x14ac:dyDescent="0.2">
      <c r="A54" s="306" t="s">
        <v>279</v>
      </c>
      <c r="B54" s="307" t="s">
        <v>280</v>
      </c>
      <c r="C54" s="308"/>
      <c r="D54" s="113">
        <v>10.587202558234317</v>
      </c>
      <c r="E54" s="115">
        <v>3377</v>
      </c>
      <c r="F54" s="114">
        <v>3438</v>
      </c>
      <c r="G54" s="114">
        <v>3437</v>
      </c>
      <c r="H54" s="114">
        <v>3461</v>
      </c>
      <c r="I54" s="140">
        <v>3434</v>
      </c>
      <c r="J54" s="115">
        <v>-57</v>
      </c>
      <c r="K54" s="116">
        <v>-1.6598718695398951</v>
      </c>
    </row>
    <row r="55" spans="1:11" ht="14.1" customHeight="1" x14ac:dyDescent="0.2">
      <c r="A55" s="306">
        <v>72</v>
      </c>
      <c r="B55" s="307" t="s">
        <v>281</v>
      </c>
      <c r="C55" s="308"/>
      <c r="D55" s="113">
        <v>1.1474433332288303</v>
      </c>
      <c r="E55" s="115">
        <v>366</v>
      </c>
      <c r="F55" s="114">
        <v>372</v>
      </c>
      <c r="G55" s="114">
        <v>369</v>
      </c>
      <c r="H55" s="114">
        <v>374</v>
      </c>
      <c r="I55" s="140">
        <v>387</v>
      </c>
      <c r="J55" s="115">
        <v>-21</v>
      </c>
      <c r="K55" s="116">
        <v>-5.4263565891472867</v>
      </c>
    </row>
    <row r="56" spans="1:11" ht="14.1" customHeight="1" x14ac:dyDescent="0.2">
      <c r="A56" s="306" t="s">
        <v>282</v>
      </c>
      <c r="B56" s="307" t="s">
        <v>283</v>
      </c>
      <c r="C56" s="308"/>
      <c r="D56" s="113">
        <v>0.13480891619901558</v>
      </c>
      <c r="E56" s="115">
        <v>43</v>
      </c>
      <c r="F56" s="114">
        <v>42</v>
      </c>
      <c r="G56" s="114">
        <v>43</v>
      </c>
      <c r="H56" s="114">
        <v>46</v>
      </c>
      <c r="I56" s="140">
        <v>48</v>
      </c>
      <c r="J56" s="115">
        <v>-5</v>
      </c>
      <c r="K56" s="116">
        <v>-10.416666666666666</v>
      </c>
    </row>
    <row r="57" spans="1:11" ht="14.1" customHeight="1" x14ac:dyDescent="0.2">
      <c r="A57" s="306" t="s">
        <v>284</v>
      </c>
      <c r="B57" s="307" t="s">
        <v>285</v>
      </c>
      <c r="C57" s="308"/>
      <c r="D57" s="113">
        <v>0.69599021851584786</v>
      </c>
      <c r="E57" s="115">
        <v>222</v>
      </c>
      <c r="F57" s="114">
        <v>228</v>
      </c>
      <c r="G57" s="114">
        <v>233</v>
      </c>
      <c r="H57" s="114">
        <v>239</v>
      </c>
      <c r="I57" s="140">
        <v>239</v>
      </c>
      <c r="J57" s="115">
        <v>-17</v>
      </c>
      <c r="K57" s="116">
        <v>-7.1129707112970708</v>
      </c>
    </row>
    <row r="58" spans="1:11" ht="14.1" customHeight="1" x14ac:dyDescent="0.2">
      <c r="A58" s="306">
        <v>73</v>
      </c>
      <c r="B58" s="307" t="s">
        <v>286</v>
      </c>
      <c r="C58" s="308"/>
      <c r="D58" s="113">
        <v>0.90290622942596488</v>
      </c>
      <c r="E58" s="115">
        <v>288</v>
      </c>
      <c r="F58" s="114">
        <v>287</v>
      </c>
      <c r="G58" s="114">
        <v>294</v>
      </c>
      <c r="H58" s="114">
        <v>291</v>
      </c>
      <c r="I58" s="140">
        <v>284</v>
      </c>
      <c r="J58" s="115">
        <v>4</v>
      </c>
      <c r="K58" s="116">
        <v>1.408450704225352</v>
      </c>
    </row>
    <row r="59" spans="1:11" ht="14.1" customHeight="1" x14ac:dyDescent="0.2">
      <c r="A59" s="306" t="s">
        <v>287</v>
      </c>
      <c r="B59" s="307" t="s">
        <v>288</v>
      </c>
      <c r="C59" s="308"/>
      <c r="D59" s="113">
        <v>0.57058657554001946</v>
      </c>
      <c r="E59" s="115">
        <v>182</v>
      </c>
      <c r="F59" s="114">
        <v>186</v>
      </c>
      <c r="G59" s="114">
        <v>198</v>
      </c>
      <c r="H59" s="114">
        <v>192</v>
      </c>
      <c r="I59" s="140">
        <v>183</v>
      </c>
      <c r="J59" s="115">
        <v>-1</v>
      </c>
      <c r="K59" s="116">
        <v>-0.54644808743169404</v>
      </c>
    </row>
    <row r="60" spans="1:11" ht="14.1" customHeight="1" x14ac:dyDescent="0.2">
      <c r="A60" s="306">
        <v>81</v>
      </c>
      <c r="B60" s="307" t="s">
        <v>289</v>
      </c>
      <c r="C60" s="308"/>
      <c r="D60" s="113">
        <v>4.5521522400225729</v>
      </c>
      <c r="E60" s="115">
        <v>1452</v>
      </c>
      <c r="F60" s="114">
        <v>1489</v>
      </c>
      <c r="G60" s="114">
        <v>1474</v>
      </c>
      <c r="H60" s="114">
        <v>1527</v>
      </c>
      <c r="I60" s="140">
        <v>1527</v>
      </c>
      <c r="J60" s="115">
        <v>-75</v>
      </c>
      <c r="K60" s="116">
        <v>-4.9115913555992146</v>
      </c>
    </row>
    <row r="61" spans="1:11" ht="14.1" customHeight="1" x14ac:dyDescent="0.2">
      <c r="A61" s="306" t="s">
        <v>290</v>
      </c>
      <c r="B61" s="307" t="s">
        <v>291</v>
      </c>
      <c r="C61" s="308"/>
      <c r="D61" s="113">
        <v>1.225820610088723</v>
      </c>
      <c r="E61" s="115">
        <v>391</v>
      </c>
      <c r="F61" s="114">
        <v>399</v>
      </c>
      <c r="G61" s="114">
        <v>405</v>
      </c>
      <c r="H61" s="114">
        <v>421</v>
      </c>
      <c r="I61" s="140">
        <v>429</v>
      </c>
      <c r="J61" s="115">
        <v>-38</v>
      </c>
      <c r="K61" s="116">
        <v>-8.8578088578088572</v>
      </c>
    </row>
    <row r="62" spans="1:11" ht="14.1" customHeight="1" x14ac:dyDescent="0.2">
      <c r="A62" s="306" t="s">
        <v>292</v>
      </c>
      <c r="B62" s="307" t="s">
        <v>293</v>
      </c>
      <c r="C62" s="308"/>
      <c r="D62" s="113">
        <v>2.3858043076151363</v>
      </c>
      <c r="E62" s="115">
        <v>761</v>
      </c>
      <c r="F62" s="114">
        <v>780</v>
      </c>
      <c r="G62" s="114">
        <v>778</v>
      </c>
      <c r="H62" s="114">
        <v>813</v>
      </c>
      <c r="I62" s="140">
        <v>800</v>
      </c>
      <c r="J62" s="115">
        <v>-39</v>
      </c>
      <c r="K62" s="116">
        <v>-4.875</v>
      </c>
    </row>
    <row r="63" spans="1:11" ht="14.1" customHeight="1" x14ac:dyDescent="0.2">
      <c r="A63" s="306"/>
      <c r="B63" s="307" t="s">
        <v>294</v>
      </c>
      <c r="C63" s="308"/>
      <c r="D63" s="113">
        <v>2.1600777502586452</v>
      </c>
      <c r="E63" s="115">
        <v>689</v>
      </c>
      <c r="F63" s="114">
        <v>708</v>
      </c>
      <c r="G63" s="114">
        <v>704</v>
      </c>
      <c r="H63" s="114">
        <v>739</v>
      </c>
      <c r="I63" s="140">
        <v>725</v>
      </c>
      <c r="J63" s="115">
        <v>-36</v>
      </c>
      <c r="K63" s="116">
        <v>-4.9655172413793105</v>
      </c>
    </row>
    <row r="64" spans="1:11" ht="14.1" customHeight="1" x14ac:dyDescent="0.2">
      <c r="A64" s="306" t="s">
        <v>295</v>
      </c>
      <c r="B64" s="307" t="s">
        <v>296</v>
      </c>
      <c r="C64" s="308"/>
      <c r="D64" s="113">
        <v>9.0917641157475623E-2</v>
      </c>
      <c r="E64" s="115">
        <v>29</v>
      </c>
      <c r="F64" s="114">
        <v>28</v>
      </c>
      <c r="G64" s="114">
        <v>26</v>
      </c>
      <c r="H64" s="114">
        <v>24</v>
      </c>
      <c r="I64" s="140">
        <v>23</v>
      </c>
      <c r="J64" s="115">
        <v>6</v>
      </c>
      <c r="K64" s="116">
        <v>26.086956521739129</v>
      </c>
    </row>
    <row r="65" spans="1:11" ht="14.1" customHeight="1" x14ac:dyDescent="0.2">
      <c r="A65" s="306" t="s">
        <v>297</v>
      </c>
      <c r="B65" s="307" t="s">
        <v>298</v>
      </c>
      <c r="C65" s="308"/>
      <c r="D65" s="113">
        <v>0.47026366115935669</v>
      </c>
      <c r="E65" s="115">
        <v>150</v>
      </c>
      <c r="F65" s="114">
        <v>163</v>
      </c>
      <c r="G65" s="114">
        <v>148</v>
      </c>
      <c r="H65" s="114">
        <v>147</v>
      </c>
      <c r="I65" s="140">
        <v>158</v>
      </c>
      <c r="J65" s="115">
        <v>-8</v>
      </c>
      <c r="K65" s="116">
        <v>-5.0632911392405067</v>
      </c>
    </row>
    <row r="66" spans="1:11" ht="14.1" customHeight="1" x14ac:dyDescent="0.2">
      <c r="A66" s="306">
        <v>82</v>
      </c>
      <c r="B66" s="307" t="s">
        <v>299</v>
      </c>
      <c r="C66" s="308"/>
      <c r="D66" s="113">
        <v>2.7181239615010817</v>
      </c>
      <c r="E66" s="115">
        <v>867</v>
      </c>
      <c r="F66" s="114">
        <v>894</v>
      </c>
      <c r="G66" s="114">
        <v>872</v>
      </c>
      <c r="H66" s="114">
        <v>869</v>
      </c>
      <c r="I66" s="140">
        <v>885</v>
      </c>
      <c r="J66" s="115">
        <v>-18</v>
      </c>
      <c r="K66" s="116">
        <v>-2.0338983050847457</v>
      </c>
    </row>
    <row r="67" spans="1:11" ht="14.1" customHeight="1" x14ac:dyDescent="0.2">
      <c r="A67" s="306" t="s">
        <v>300</v>
      </c>
      <c r="B67" s="307" t="s">
        <v>301</v>
      </c>
      <c r="C67" s="308"/>
      <c r="D67" s="113">
        <v>1.3951155281060914</v>
      </c>
      <c r="E67" s="115">
        <v>445</v>
      </c>
      <c r="F67" s="114">
        <v>454</v>
      </c>
      <c r="G67" s="114">
        <v>443</v>
      </c>
      <c r="H67" s="114">
        <v>443</v>
      </c>
      <c r="I67" s="140">
        <v>450</v>
      </c>
      <c r="J67" s="115">
        <v>-5</v>
      </c>
      <c r="K67" s="116">
        <v>-1.1111111111111112</v>
      </c>
    </row>
    <row r="68" spans="1:11" ht="14.1" customHeight="1" x14ac:dyDescent="0.2">
      <c r="A68" s="306" t="s">
        <v>302</v>
      </c>
      <c r="B68" s="307" t="s">
        <v>303</v>
      </c>
      <c r="C68" s="308"/>
      <c r="D68" s="113">
        <v>0.80258331504530211</v>
      </c>
      <c r="E68" s="115">
        <v>256</v>
      </c>
      <c r="F68" s="114">
        <v>282</v>
      </c>
      <c r="G68" s="114">
        <v>272</v>
      </c>
      <c r="H68" s="114">
        <v>272</v>
      </c>
      <c r="I68" s="140">
        <v>274</v>
      </c>
      <c r="J68" s="115">
        <v>-18</v>
      </c>
      <c r="K68" s="116">
        <v>-6.5693430656934311</v>
      </c>
    </row>
    <row r="69" spans="1:11" ht="14.1" customHeight="1" x14ac:dyDescent="0.2">
      <c r="A69" s="306">
        <v>83</v>
      </c>
      <c r="B69" s="307" t="s">
        <v>304</v>
      </c>
      <c r="C69" s="308"/>
      <c r="D69" s="113">
        <v>4.3013449540709159</v>
      </c>
      <c r="E69" s="115">
        <v>1372</v>
      </c>
      <c r="F69" s="114">
        <v>1349</v>
      </c>
      <c r="G69" s="114">
        <v>1324</v>
      </c>
      <c r="H69" s="114">
        <v>1345</v>
      </c>
      <c r="I69" s="140">
        <v>1340</v>
      </c>
      <c r="J69" s="115">
        <v>32</v>
      </c>
      <c r="K69" s="116">
        <v>2.3880597014925371</v>
      </c>
    </row>
    <row r="70" spans="1:11" ht="14.1" customHeight="1" x14ac:dyDescent="0.2">
      <c r="A70" s="306" t="s">
        <v>305</v>
      </c>
      <c r="B70" s="307" t="s">
        <v>306</v>
      </c>
      <c r="C70" s="308"/>
      <c r="D70" s="113">
        <v>3.2322788977019781</v>
      </c>
      <c r="E70" s="115">
        <v>1031</v>
      </c>
      <c r="F70" s="114">
        <v>1014</v>
      </c>
      <c r="G70" s="114">
        <v>997</v>
      </c>
      <c r="H70" s="114">
        <v>1019</v>
      </c>
      <c r="I70" s="140">
        <v>1032</v>
      </c>
      <c r="J70" s="115">
        <v>-1</v>
      </c>
      <c r="K70" s="116">
        <v>-9.6899224806201556E-2</v>
      </c>
    </row>
    <row r="71" spans="1:11" ht="14.1" customHeight="1" x14ac:dyDescent="0.2">
      <c r="A71" s="306"/>
      <c r="B71" s="307" t="s">
        <v>307</v>
      </c>
      <c r="C71" s="308"/>
      <c r="D71" s="113">
        <v>1.4484120763708186</v>
      </c>
      <c r="E71" s="115">
        <v>462</v>
      </c>
      <c r="F71" s="114">
        <v>450</v>
      </c>
      <c r="G71" s="114">
        <v>434</v>
      </c>
      <c r="H71" s="114">
        <v>447</v>
      </c>
      <c r="I71" s="140">
        <v>457</v>
      </c>
      <c r="J71" s="115">
        <v>5</v>
      </c>
      <c r="K71" s="116">
        <v>1.0940919037199124</v>
      </c>
    </row>
    <row r="72" spans="1:11" ht="14.1" customHeight="1" x14ac:dyDescent="0.2">
      <c r="A72" s="306">
        <v>84</v>
      </c>
      <c r="B72" s="307" t="s">
        <v>308</v>
      </c>
      <c r="C72" s="308"/>
      <c r="D72" s="113">
        <v>3.2197385334043953</v>
      </c>
      <c r="E72" s="115">
        <v>1027</v>
      </c>
      <c r="F72" s="114">
        <v>1107</v>
      </c>
      <c r="G72" s="114">
        <v>1029</v>
      </c>
      <c r="H72" s="114">
        <v>1076</v>
      </c>
      <c r="I72" s="140">
        <v>999</v>
      </c>
      <c r="J72" s="115">
        <v>28</v>
      </c>
      <c r="K72" s="116">
        <v>2.8028028028028027</v>
      </c>
    </row>
    <row r="73" spans="1:11" ht="14.1" customHeight="1" x14ac:dyDescent="0.2">
      <c r="A73" s="306" t="s">
        <v>309</v>
      </c>
      <c r="B73" s="307" t="s">
        <v>310</v>
      </c>
      <c r="C73" s="308"/>
      <c r="D73" s="113">
        <v>0.16302473586857699</v>
      </c>
      <c r="E73" s="115">
        <v>52</v>
      </c>
      <c r="F73" s="114">
        <v>62</v>
      </c>
      <c r="G73" s="114">
        <v>61</v>
      </c>
      <c r="H73" s="114">
        <v>68</v>
      </c>
      <c r="I73" s="140">
        <v>68</v>
      </c>
      <c r="J73" s="115">
        <v>-16</v>
      </c>
      <c r="K73" s="116">
        <v>-23.529411764705884</v>
      </c>
    </row>
    <row r="74" spans="1:11" ht="14.1" customHeight="1" x14ac:dyDescent="0.2">
      <c r="A74" s="306" t="s">
        <v>311</v>
      </c>
      <c r="B74" s="307" t="s">
        <v>312</v>
      </c>
      <c r="C74" s="308"/>
      <c r="D74" s="113">
        <v>5.3296548264727094E-2</v>
      </c>
      <c r="E74" s="115">
        <v>17</v>
      </c>
      <c r="F74" s="114">
        <v>17</v>
      </c>
      <c r="G74" s="114">
        <v>15</v>
      </c>
      <c r="H74" s="114">
        <v>18</v>
      </c>
      <c r="I74" s="140">
        <v>19</v>
      </c>
      <c r="J74" s="115">
        <v>-2</v>
      </c>
      <c r="K74" s="116">
        <v>-10.526315789473685</v>
      </c>
    </row>
    <row r="75" spans="1:11" ht="14.1" customHeight="1" x14ac:dyDescent="0.2">
      <c r="A75" s="306" t="s">
        <v>313</v>
      </c>
      <c r="B75" s="307" t="s">
        <v>314</v>
      </c>
      <c r="C75" s="308"/>
      <c r="D75" s="113">
        <v>1.9751073768692982</v>
      </c>
      <c r="E75" s="115">
        <v>630</v>
      </c>
      <c r="F75" s="114">
        <v>708</v>
      </c>
      <c r="G75" s="114">
        <v>658</v>
      </c>
      <c r="H75" s="114">
        <v>707</v>
      </c>
      <c r="I75" s="140">
        <v>620</v>
      </c>
      <c r="J75" s="115">
        <v>10</v>
      </c>
      <c r="K75" s="116">
        <v>1.6129032258064515</v>
      </c>
    </row>
    <row r="76" spans="1:11" ht="14.1" customHeight="1" x14ac:dyDescent="0.2">
      <c r="A76" s="306">
        <v>91</v>
      </c>
      <c r="B76" s="307" t="s">
        <v>315</v>
      </c>
      <c r="C76" s="308"/>
      <c r="D76" s="113">
        <v>0.38248111107627675</v>
      </c>
      <c r="E76" s="115">
        <v>122</v>
      </c>
      <c r="F76" s="114">
        <v>112</v>
      </c>
      <c r="G76" s="114">
        <v>108</v>
      </c>
      <c r="H76" s="114">
        <v>102</v>
      </c>
      <c r="I76" s="140">
        <v>101</v>
      </c>
      <c r="J76" s="115">
        <v>21</v>
      </c>
      <c r="K76" s="116">
        <v>20.792079207920793</v>
      </c>
    </row>
    <row r="77" spans="1:11" ht="14.1" customHeight="1" x14ac:dyDescent="0.2">
      <c r="A77" s="306">
        <v>92</v>
      </c>
      <c r="B77" s="307" t="s">
        <v>316</v>
      </c>
      <c r="C77" s="308"/>
      <c r="D77" s="113">
        <v>0.26961783239803117</v>
      </c>
      <c r="E77" s="115">
        <v>86</v>
      </c>
      <c r="F77" s="114">
        <v>95</v>
      </c>
      <c r="G77" s="114">
        <v>90</v>
      </c>
      <c r="H77" s="114">
        <v>94</v>
      </c>
      <c r="I77" s="140">
        <v>90</v>
      </c>
      <c r="J77" s="115">
        <v>-4</v>
      </c>
      <c r="K77" s="116">
        <v>-4.4444444444444446</v>
      </c>
    </row>
    <row r="78" spans="1:11" ht="14.1" customHeight="1" x14ac:dyDescent="0.2">
      <c r="A78" s="306">
        <v>93</v>
      </c>
      <c r="B78" s="307" t="s">
        <v>317</v>
      </c>
      <c r="C78" s="308"/>
      <c r="D78" s="113">
        <v>0.12226855190143274</v>
      </c>
      <c r="E78" s="115">
        <v>39</v>
      </c>
      <c r="F78" s="114">
        <v>43</v>
      </c>
      <c r="G78" s="114">
        <v>41</v>
      </c>
      <c r="H78" s="114">
        <v>39</v>
      </c>
      <c r="I78" s="140">
        <v>43</v>
      </c>
      <c r="J78" s="115">
        <v>-4</v>
      </c>
      <c r="K78" s="116">
        <v>-9.3023255813953494</v>
      </c>
    </row>
    <row r="79" spans="1:11" ht="14.1" customHeight="1" x14ac:dyDescent="0.2">
      <c r="A79" s="306">
        <v>94</v>
      </c>
      <c r="B79" s="307" t="s">
        <v>318</v>
      </c>
      <c r="C79" s="308"/>
      <c r="D79" s="113">
        <v>0.65209894347430797</v>
      </c>
      <c r="E79" s="115">
        <v>208</v>
      </c>
      <c r="F79" s="114">
        <v>247</v>
      </c>
      <c r="G79" s="114">
        <v>243</v>
      </c>
      <c r="H79" s="114">
        <v>224</v>
      </c>
      <c r="I79" s="140">
        <v>255</v>
      </c>
      <c r="J79" s="115">
        <v>-47</v>
      </c>
      <c r="K79" s="116">
        <v>-18.431372549019606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3.9125936608458476</v>
      </c>
      <c r="E81" s="143">
        <v>1248</v>
      </c>
      <c r="F81" s="144">
        <v>1288</v>
      </c>
      <c r="G81" s="144">
        <v>1298</v>
      </c>
      <c r="H81" s="144">
        <v>1324</v>
      </c>
      <c r="I81" s="145">
        <v>1279</v>
      </c>
      <c r="J81" s="143">
        <v>-31</v>
      </c>
      <c r="K81" s="146">
        <v>-2.4237685691946833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9890</v>
      </c>
      <c r="G12" s="535">
        <v>8296</v>
      </c>
      <c r="H12" s="535">
        <v>13849</v>
      </c>
      <c r="I12" s="535">
        <v>8767</v>
      </c>
      <c r="J12" s="536">
        <v>9257</v>
      </c>
      <c r="K12" s="537">
        <v>633</v>
      </c>
      <c r="L12" s="348">
        <v>6.8380684887112455</v>
      </c>
    </row>
    <row r="13" spans="1:17" s="110" customFormat="1" ht="15" customHeight="1" x14ac:dyDescent="0.2">
      <c r="A13" s="349" t="s">
        <v>344</v>
      </c>
      <c r="B13" s="350" t="s">
        <v>345</v>
      </c>
      <c r="C13" s="346"/>
      <c r="D13" s="346"/>
      <c r="E13" s="347"/>
      <c r="F13" s="535">
        <v>5322</v>
      </c>
      <c r="G13" s="535">
        <v>4193</v>
      </c>
      <c r="H13" s="535">
        <v>7548</v>
      </c>
      <c r="I13" s="535">
        <v>5030</v>
      </c>
      <c r="J13" s="536">
        <v>5204</v>
      </c>
      <c r="K13" s="537">
        <v>118</v>
      </c>
      <c r="L13" s="348">
        <v>2.2674865488086087</v>
      </c>
    </row>
    <row r="14" spans="1:17" s="110" customFormat="1" ht="22.5" customHeight="1" x14ac:dyDescent="0.2">
      <c r="A14" s="349"/>
      <c r="B14" s="350" t="s">
        <v>346</v>
      </c>
      <c r="C14" s="346"/>
      <c r="D14" s="346"/>
      <c r="E14" s="347"/>
      <c r="F14" s="535">
        <v>4568</v>
      </c>
      <c r="G14" s="535">
        <v>4103</v>
      </c>
      <c r="H14" s="535">
        <v>6301</v>
      </c>
      <c r="I14" s="535">
        <v>3737</v>
      </c>
      <c r="J14" s="536">
        <v>4053</v>
      </c>
      <c r="K14" s="537">
        <v>515</v>
      </c>
      <c r="L14" s="348">
        <v>12.706637058968665</v>
      </c>
    </row>
    <row r="15" spans="1:17" s="110" customFormat="1" ht="15" customHeight="1" x14ac:dyDescent="0.2">
      <c r="A15" s="349" t="s">
        <v>347</v>
      </c>
      <c r="B15" s="350" t="s">
        <v>108</v>
      </c>
      <c r="C15" s="346"/>
      <c r="D15" s="346"/>
      <c r="E15" s="347"/>
      <c r="F15" s="535">
        <v>2321</v>
      </c>
      <c r="G15" s="535">
        <v>2000</v>
      </c>
      <c r="H15" s="535">
        <v>4773</v>
      </c>
      <c r="I15" s="535">
        <v>2016</v>
      </c>
      <c r="J15" s="536">
        <v>2117</v>
      </c>
      <c r="K15" s="537">
        <v>204</v>
      </c>
      <c r="L15" s="348">
        <v>9.6362777515351912</v>
      </c>
    </row>
    <row r="16" spans="1:17" s="110" customFormat="1" ht="15" customHeight="1" x14ac:dyDescent="0.2">
      <c r="A16" s="349"/>
      <c r="B16" s="350" t="s">
        <v>109</v>
      </c>
      <c r="C16" s="346"/>
      <c r="D16" s="346"/>
      <c r="E16" s="347"/>
      <c r="F16" s="535">
        <v>6600</v>
      </c>
      <c r="G16" s="535">
        <v>5578</v>
      </c>
      <c r="H16" s="535">
        <v>7912</v>
      </c>
      <c r="I16" s="535">
        <v>5958</v>
      </c>
      <c r="J16" s="536">
        <v>6341</v>
      </c>
      <c r="K16" s="537">
        <v>259</v>
      </c>
      <c r="L16" s="348">
        <v>4.0845292540608735</v>
      </c>
    </row>
    <row r="17" spans="1:12" s="110" customFormat="1" ht="15" customHeight="1" x14ac:dyDescent="0.2">
      <c r="A17" s="349"/>
      <c r="B17" s="350" t="s">
        <v>110</v>
      </c>
      <c r="C17" s="346"/>
      <c r="D17" s="346"/>
      <c r="E17" s="347"/>
      <c r="F17" s="535">
        <v>859</v>
      </c>
      <c r="G17" s="535">
        <v>653</v>
      </c>
      <c r="H17" s="535">
        <v>1042</v>
      </c>
      <c r="I17" s="535">
        <v>677</v>
      </c>
      <c r="J17" s="536">
        <v>697</v>
      </c>
      <c r="K17" s="537">
        <v>162</v>
      </c>
      <c r="L17" s="348">
        <v>23.242467718794835</v>
      </c>
    </row>
    <row r="18" spans="1:12" s="110" customFormat="1" ht="15" customHeight="1" x14ac:dyDescent="0.2">
      <c r="A18" s="349"/>
      <c r="B18" s="350" t="s">
        <v>111</v>
      </c>
      <c r="C18" s="346"/>
      <c r="D18" s="346"/>
      <c r="E18" s="347"/>
      <c r="F18" s="535">
        <v>110</v>
      </c>
      <c r="G18" s="535">
        <v>65</v>
      </c>
      <c r="H18" s="535">
        <v>122</v>
      </c>
      <c r="I18" s="535">
        <v>116</v>
      </c>
      <c r="J18" s="536">
        <v>102</v>
      </c>
      <c r="K18" s="537">
        <v>8</v>
      </c>
      <c r="L18" s="348">
        <v>7.8431372549019605</v>
      </c>
    </row>
    <row r="19" spans="1:12" s="110" customFormat="1" ht="15" customHeight="1" x14ac:dyDescent="0.2">
      <c r="A19" s="118" t="s">
        <v>113</v>
      </c>
      <c r="B19" s="119" t="s">
        <v>181</v>
      </c>
      <c r="C19" s="346"/>
      <c r="D19" s="346"/>
      <c r="E19" s="347"/>
      <c r="F19" s="535">
        <v>6022</v>
      </c>
      <c r="G19" s="535">
        <v>4801</v>
      </c>
      <c r="H19" s="535">
        <v>9552</v>
      </c>
      <c r="I19" s="535">
        <v>5268</v>
      </c>
      <c r="J19" s="536">
        <v>5711</v>
      </c>
      <c r="K19" s="537">
        <v>311</v>
      </c>
      <c r="L19" s="348">
        <v>5.4456312379618277</v>
      </c>
    </row>
    <row r="20" spans="1:12" s="110" customFormat="1" ht="15" customHeight="1" x14ac:dyDescent="0.2">
      <c r="A20" s="118"/>
      <c r="B20" s="119" t="s">
        <v>182</v>
      </c>
      <c r="C20" s="346"/>
      <c r="D20" s="346"/>
      <c r="E20" s="347"/>
      <c r="F20" s="535">
        <v>3868</v>
      </c>
      <c r="G20" s="535">
        <v>3495</v>
      </c>
      <c r="H20" s="535">
        <v>4297</v>
      </c>
      <c r="I20" s="535">
        <v>3499</v>
      </c>
      <c r="J20" s="536">
        <v>3546</v>
      </c>
      <c r="K20" s="537">
        <v>322</v>
      </c>
      <c r="L20" s="348">
        <v>9.0806542583192336</v>
      </c>
    </row>
    <row r="21" spans="1:12" s="110" customFormat="1" ht="15" customHeight="1" x14ac:dyDescent="0.2">
      <c r="A21" s="118" t="s">
        <v>113</v>
      </c>
      <c r="B21" s="119" t="s">
        <v>116</v>
      </c>
      <c r="C21" s="346"/>
      <c r="D21" s="346"/>
      <c r="E21" s="347"/>
      <c r="F21" s="535">
        <v>7309</v>
      </c>
      <c r="G21" s="535">
        <v>6146</v>
      </c>
      <c r="H21" s="535">
        <v>10895</v>
      </c>
      <c r="I21" s="535">
        <v>6324</v>
      </c>
      <c r="J21" s="536">
        <v>6868</v>
      </c>
      <c r="K21" s="537">
        <v>441</v>
      </c>
      <c r="L21" s="348">
        <v>6.4210832847990682</v>
      </c>
    </row>
    <row r="22" spans="1:12" s="110" customFormat="1" ht="15" customHeight="1" x14ac:dyDescent="0.2">
      <c r="A22" s="118"/>
      <c r="B22" s="119" t="s">
        <v>117</v>
      </c>
      <c r="C22" s="346"/>
      <c r="D22" s="346"/>
      <c r="E22" s="347"/>
      <c r="F22" s="535">
        <v>2563</v>
      </c>
      <c r="G22" s="535">
        <v>2135</v>
      </c>
      <c r="H22" s="535">
        <v>2915</v>
      </c>
      <c r="I22" s="535">
        <v>2428</v>
      </c>
      <c r="J22" s="536">
        <v>2373</v>
      </c>
      <c r="K22" s="537">
        <v>190</v>
      </c>
      <c r="L22" s="348">
        <v>8.0067425200168572</v>
      </c>
    </row>
    <row r="23" spans="1:12" s="110" customFormat="1" ht="15" customHeight="1" x14ac:dyDescent="0.2">
      <c r="A23" s="351" t="s">
        <v>347</v>
      </c>
      <c r="B23" s="352" t="s">
        <v>193</v>
      </c>
      <c r="C23" s="353"/>
      <c r="D23" s="353"/>
      <c r="E23" s="354"/>
      <c r="F23" s="538">
        <v>444</v>
      </c>
      <c r="G23" s="538">
        <v>401</v>
      </c>
      <c r="H23" s="538">
        <v>2408</v>
      </c>
      <c r="I23" s="538">
        <v>254</v>
      </c>
      <c r="J23" s="539">
        <v>283</v>
      </c>
      <c r="K23" s="540">
        <v>161</v>
      </c>
      <c r="L23" s="355">
        <v>56.890459363957596</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v>
      </c>
      <c r="G25" s="541">
        <v>41.8</v>
      </c>
      <c r="H25" s="541">
        <v>37.1</v>
      </c>
      <c r="I25" s="541">
        <v>42.3</v>
      </c>
      <c r="J25" s="541">
        <v>40</v>
      </c>
      <c r="K25" s="542" t="s">
        <v>349</v>
      </c>
      <c r="L25" s="363">
        <v>1</v>
      </c>
    </row>
    <row r="26" spans="1:12" s="110" customFormat="1" ht="15" customHeight="1" x14ac:dyDescent="0.2">
      <c r="A26" s="364" t="s">
        <v>105</v>
      </c>
      <c r="B26" s="365" t="s">
        <v>345</v>
      </c>
      <c r="C26" s="361"/>
      <c r="D26" s="361"/>
      <c r="E26" s="362"/>
      <c r="F26" s="541">
        <v>39.4</v>
      </c>
      <c r="G26" s="541">
        <v>40.700000000000003</v>
      </c>
      <c r="H26" s="541">
        <v>36</v>
      </c>
      <c r="I26" s="541">
        <v>39.299999999999997</v>
      </c>
      <c r="J26" s="543">
        <v>38.799999999999997</v>
      </c>
      <c r="K26" s="542" t="s">
        <v>349</v>
      </c>
      <c r="L26" s="363">
        <v>0.60000000000000142</v>
      </c>
    </row>
    <row r="27" spans="1:12" s="110" customFormat="1" ht="15" customHeight="1" x14ac:dyDescent="0.2">
      <c r="A27" s="364"/>
      <c r="B27" s="365" t="s">
        <v>346</v>
      </c>
      <c r="C27" s="361"/>
      <c r="D27" s="361"/>
      <c r="E27" s="362"/>
      <c r="F27" s="541">
        <v>42.9</v>
      </c>
      <c r="G27" s="541">
        <v>43</v>
      </c>
      <c r="H27" s="541">
        <v>38.4</v>
      </c>
      <c r="I27" s="541">
        <v>46.5</v>
      </c>
      <c r="J27" s="541">
        <v>41.5</v>
      </c>
      <c r="K27" s="542" t="s">
        <v>349</v>
      </c>
      <c r="L27" s="363">
        <v>1.3999999999999986</v>
      </c>
    </row>
    <row r="28" spans="1:12" s="110" customFormat="1" ht="15" customHeight="1" x14ac:dyDescent="0.2">
      <c r="A28" s="364" t="s">
        <v>113</v>
      </c>
      <c r="B28" s="365" t="s">
        <v>108</v>
      </c>
      <c r="C28" s="361"/>
      <c r="D28" s="361"/>
      <c r="E28" s="362"/>
      <c r="F28" s="541">
        <v>55.3</v>
      </c>
      <c r="G28" s="541">
        <v>54.7</v>
      </c>
      <c r="H28" s="541">
        <v>52.4</v>
      </c>
      <c r="I28" s="541">
        <v>53.8</v>
      </c>
      <c r="J28" s="541">
        <v>50.5</v>
      </c>
      <c r="K28" s="542" t="s">
        <v>349</v>
      </c>
      <c r="L28" s="363">
        <v>4.7999999999999972</v>
      </c>
    </row>
    <row r="29" spans="1:12" s="110" customFormat="1" ht="11.25" x14ac:dyDescent="0.2">
      <c r="A29" s="364"/>
      <c r="B29" s="365" t="s">
        <v>109</v>
      </c>
      <c r="C29" s="361"/>
      <c r="D29" s="361"/>
      <c r="E29" s="362"/>
      <c r="F29" s="541">
        <v>37.9</v>
      </c>
      <c r="G29" s="541">
        <v>39.5</v>
      </c>
      <c r="H29" s="541">
        <v>34.299999999999997</v>
      </c>
      <c r="I29" s="541">
        <v>40.6</v>
      </c>
      <c r="J29" s="543">
        <v>37.799999999999997</v>
      </c>
      <c r="K29" s="542" t="s">
        <v>349</v>
      </c>
      <c r="L29" s="363">
        <v>0.10000000000000142</v>
      </c>
    </row>
    <row r="30" spans="1:12" s="110" customFormat="1" ht="15" customHeight="1" x14ac:dyDescent="0.2">
      <c r="A30" s="364"/>
      <c r="B30" s="365" t="s">
        <v>110</v>
      </c>
      <c r="C30" s="361"/>
      <c r="D30" s="361"/>
      <c r="E30" s="362"/>
      <c r="F30" s="541">
        <v>31.7</v>
      </c>
      <c r="G30" s="541">
        <v>30.5</v>
      </c>
      <c r="H30" s="541">
        <v>24.1</v>
      </c>
      <c r="I30" s="541">
        <v>29.8</v>
      </c>
      <c r="J30" s="541">
        <v>32.700000000000003</v>
      </c>
      <c r="K30" s="542" t="s">
        <v>349</v>
      </c>
      <c r="L30" s="363">
        <v>-1.0000000000000036</v>
      </c>
    </row>
    <row r="31" spans="1:12" s="110" customFormat="1" ht="15" customHeight="1" x14ac:dyDescent="0.2">
      <c r="A31" s="364"/>
      <c r="B31" s="365" t="s">
        <v>111</v>
      </c>
      <c r="C31" s="361"/>
      <c r="D31" s="361"/>
      <c r="E31" s="362"/>
      <c r="F31" s="541">
        <v>37.299999999999997</v>
      </c>
      <c r="G31" s="541">
        <v>36.9</v>
      </c>
      <c r="H31" s="541">
        <v>32.799999999999997</v>
      </c>
      <c r="I31" s="541">
        <v>25</v>
      </c>
      <c r="J31" s="541">
        <v>30.4</v>
      </c>
      <c r="K31" s="542" t="s">
        <v>349</v>
      </c>
      <c r="L31" s="363">
        <v>6.8999999999999986</v>
      </c>
    </row>
    <row r="32" spans="1:12" s="110" customFormat="1" ht="15" customHeight="1" x14ac:dyDescent="0.2">
      <c r="A32" s="366" t="s">
        <v>113</v>
      </c>
      <c r="B32" s="367" t="s">
        <v>181</v>
      </c>
      <c r="C32" s="361"/>
      <c r="D32" s="361"/>
      <c r="E32" s="362"/>
      <c r="F32" s="541">
        <v>36.1</v>
      </c>
      <c r="G32" s="541">
        <v>34.299999999999997</v>
      </c>
      <c r="H32" s="541">
        <v>31.9</v>
      </c>
      <c r="I32" s="541">
        <v>35.4</v>
      </c>
      <c r="J32" s="543">
        <v>36.4</v>
      </c>
      <c r="K32" s="542" t="s">
        <v>349</v>
      </c>
      <c r="L32" s="363">
        <v>-0.29999999999999716</v>
      </c>
    </row>
    <row r="33" spans="1:12" s="110" customFormat="1" ht="15" customHeight="1" x14ac:dyDescent="0.2">
      <c r="A33" s="366"/>
      <c r="B33" s="367" t="s">
        <v>182</v>
      </c>
      <c r="C33" s="361"/>
      <c r="D33" s="361"/>
      <c r="E33" s="362"/>
      <c r="F33" s="541">
        <v>47.9</v>
      </c>
      <c r="G33" s="541">
        <v>51.3</v>
      </c>
      <c r="H33" s="541">
        <v>45.7</v>
      </c>
      <c r="I33" s="541">
        <v>52.3</v>
      </c>
      <c r="J33" s="541">
        <v>45.3</v>
      </c>
      <c r="K33" s="542" t="s">
        <v>349</v>
      </c>
      <c r="L33" s="363">
        <v>2.6000000000000014</v>
      </c>
    </row>
    <row r="34" spans="1:12" s="368" customFormat="1" ht="15" customHeight="1" x14ac:dyDescent="0.2">
      <c r="A34" s="366" t="s">
        <v>113</v>
      </c>
      <c r="B34" s="367" t="s">
        <v>116</v>
      </c>
      <c r="C34" s="361"/>
      <c r="D34" s="361"/>
      <c r="E34" s="362"/>
      <c r="F34" s="541">
        <v>39.6</v>
      </c>
      <c r="G34" s="541">
        <v>40.700000000000003</v>
      </c>
      <c r="H34" s="541">
        <v>35</v>
      </c>
      <c r="I34" s="541">
        <v>41.5</v>
      </c>
      <c r="J34" s="541">
        <v>39</v>
      </c>
      <c r="K34" s="542" t="s">
        <v>349</v>
      </c>
      <c r="L34" s="363">
        <v>0.60000000000000142</v>
      </c>
    </row>
    <row r="35" spans="1:12" s="368" customFormat="1" ht="11.25" x14ac:dyDescent="0.2">
      <c r="A35" s="369"/>
      <c r="B35" s="370" t="s">
        <v>117</v>
      </c>
      <c r="C35" s="371"/>
      <c r="D35" s="371"/>
      <c r="E35" s="372"/>
      <c r="F35" s="544">
        <v>44.8</v>
      </c>
      <c r="G35" s="544">
        <v>45</v>
      </c>
      <c r="H35" s="544">
        <v>44.1</v>
      </c>
      <c r="I35" s="544">
        <v>44.4</v>
      </c>
      <c r="J35" s="545">
        <v>42.8</v>
      </c>
      <c r="K35" s="546" t="s">
        <v>349</v>
      </c>
      <c r="L35" s="373">
        <v>2</v>
      </c>
    </row>
    <row r="36" spans="1:12" s="368" customFormat="1" ht="15.95" customHeight="1" x14ac:dyDescent="0.2">
      <c r="A36" s="374" t="s">
        <v>350</v>
      </c>
      <c r="B36" s="375"/>
      <c r="C36" s="376"/>
      <c r="D36" s="375"/>
      <c r="E36" s="377"/>
      <c r="F36" s="547">
        <v>9382</v>
      </c>
      <c r="G36" s="547">
        <v>7778</v>
      </c>
      <c r="H36" s="547">
        <v>10980</v>
      </c>
      <c r="I36" s="547">
        <v>8442</v>
      </c>
      <c r="J36" s="547">
        <v>8895</v>
      </c>
      <c r="K36" s="548">
        <v>487</v>
      </c>
      <c r="L36" s="379">
        <v>5.4749859471613265</v>
      </c>
    </row>
    <row r="37" spans="1:12" s="368" customFormat="1" ht="15.95" customHeight="1" x14ac:dyDescent="0.2">
      <c r="A37" s="380"/>
      <c r="B37" s="381" t="s">
        <v>113</v>
      </c>
      <c r="C37" s="381" t="s">
        <v>351</v>
      </c>
      <c r="D37" s="381"/>
      <c r="E37" s="382"/>
      <c r="F37" s="547">
        <v>3842</v>
      </c>
      <c r="G37" s="547">
        <v>3254</v>
      </c>
      <c r="H37" s="547">
        <v>4071</v>
      </c>
      <c r="I37" s="547">
        <v>3574</v>
      </c>
      <c r="J37" s="547">
        <v>3554</v>
      </c>
      <c r="K37" s="548">
        <v>288</v>
      </c>
      <c r="L37" s="379">
        <v>8.103545301069218</v>
      </c>
    </row>
    <row r="38" spans="1:12" s="368" customFormat="1" ht="15.95" customHeight="1" x14ac:dyDescent="0.2">
      <c r="A38" s="380"/>
      <c r="B38" s="383" t="s">
        <v>105</v>
      </c>
      <c r="C38" s="383" t="s">
        <v>106</v>
      </c>
      <c r="D38" s="384"/>
      <c r="E38" s="382"/>
      <c r="F38" s="547">
        <v>5135</v>
      </c>
      <c r="G38" s="547">
        <v>3978</v>
      </c>
      <c r="H38" s="547">
        <v>5978</v>
      </c>
      <c r="I38" s="547">
        <v>4890</v>
      </c>
      <c r="J38" s="549">
        <v>5050</v>
      </c>
      <c r="K38" s="548">
        <v>85</v>
      </c>
      <c r="L38" s="379">
        <v>1.6831683168316831</v>
      </c>
    </row>
    <row r="39" spans="1:12" s="368" customFormat="1" ht="15.95" customHeight="1" x14ac:dyDescent="0.2">
      <c r="A39" s="380"/>
      <c r="B39" s="384"/>
      <c r="C39" s="381" t="s">
        <v>352</v>
      </c>
      <c r="D39" s="384"/>
      <c r="E39" s="382"/>
      <c r="F39" s="547">
        <v>2022</v>
      </c>
      <c r="G39" s="547">
        <v>1619</v>
      </c>
      <c r="H39" s="547">
        <v>2150</v>
      </c>
      <c r="I39" s="547">
        <v>1924</v>
      </c>
      <c r="J39" s="547">
        <v>1957</v>
      </c>
      <c r="K39" s="548">
        <v>65</v>
      </c>
      <c r="L39" s="379">
        <v>3.321410321921308</v>
      </c>
    </row>
    <row r="40" spans="1:12" s="368" customFormat="1" ht="15.95" customHeight="1" x14ac:dyDescent="0.2">
      <c r="A40" s="380"/>
      <c r="B40" s="383"/>
      <c r="C40" s="383" t="s">
        <v>107</v>
      </c>
      <c r="D40" s="384"/>
      <c r="E40" s="382"/>
      <c r="F40" s="547">
        <v>4247</v>
      </c>
      <c r="G40" s="547">
        <v>3800</v>
      </c>
      <c r="H40" s="547">
        <v>5002</v>
      </c>
      <c r="I40" s="547">
        <v>3552</v>
      </c>
      <c r="J40" s="547">
        <v>3845</v>
      </c>
      <c r="K40" s="548">
        <v>402</v>
      </c>
      <c r="L40" s="379">
        <v>10.455136540962288</v>
      </c>
    </row>
    <row r="41" spans="1:12" s="368" customFormat="1" ht="24" customHeight="1" x14ac:dyDescent="0.2">
      <c r="A41" s="380"/>
      <c r="B41" s="384"/>
      <c r="C41" s="381" t="s">
        <v>352</v>
      </c>
      <c r="D41" s="384"/>
      <c r="E41" s="382"/>
      <c r="F41" s="547">
        <v>1820</v>
      </c>
      <c r="G41" s="547">
        <v>1635</v>
      </c>
      <c r="H41" s="547">
        <v>1921</v>
      </c>
      <c r="I41" s="547">
        <v>1650</v>
      </c>
      <c r="J41" s="549">
        <v>1597</v>
      </c>
      <c r="K41" s="548">
        <v>223</v>
      </c>
      <c r="L41" s="379">
        <v>13.963681903569192</v>
      </c>
    </row>
    <row r="42" spans="1:12" s="110" customFormat="1" ht="15" customHeight="1" x14ac:dyDescent="0.2">
      <c r="A42" s="380"/>
      <c r="B42" s="383" t="s">
        <v>113</v>
      </c>
      <c r="C42" s="383" t="s">
        <v>353</v>
      </c>
      <c r="D42" s="384"/>
      <c r="E42" s="382"/>
      <c r="F42" s="547">
        <v>1955</v>
      </c>
      <c r="G42" s="547">
        <v>1598</v>
      </c>
      <c r="H42" s="547">
        <v>2274</v>
      </c>
      <c r="I42" s="547">
        <v>1786</v>
      </c>
      <c r="J42" s="547">
        <v>1856</v>
      </c>
      <c r="K42" s="548">
        <v>99</v>
      </c>
      <c r="L42" s="379">
        <v>5.3340517241379306</v>
      </c>
    </row>
    <row r="43" spans="1:12" s="110" customFormat="1" ht="15" customHeight="1" x14ac:dyDescent="0.2">
      <c r="A43" s="380"/>
      <c r="B43" s="384"/>
      <c r="C43" s="381" t="s">
        <v>352</v>
      </c>
      <c r="D43" s="384"/>
      <c r="E43" s="382"/>
      <c r="F43" s="547">
        <v>1081</v>
      </c>
      <c r="G43" s="547">
        <v>874</v>
      </c>
      <c r="H43" s="547">
        <v>1191</v>
      </c>
      <c r="I43" s="547">
        <v>961</v>
      </c>
      <c r="J43" s="547">
        <v>937</v>
      </c>
      <c r="K43" s="548">
        <v>144</v>
      </c>
      <c r="L43" s="379">
        <v>15.36819637139808</v>
      </c>
    </row>
    <row r="44" spans="1:12" s="110" customFormat="1" ht="15" customHeight="1" x14ac:dyDescent="0.2">
      <c r="A44" s="380"/>
      <c r="B44" s="383"/>
      <c r="C44" s="365" t="s">
        <v>109</v>
      </c>
      <c r="D44" s="384"/>
      <c r="E44" s="382"/>
      <c r="F44" s="547">
        <v>6462</v>
      </c>
      <c r="G44" s="547">
        <v>5466</v>
      </c>
      <c r="H44" s="547">
        <v>7544</v>
      </c>
      <c r="I44" s="547">
        <v>5863</v>
      </c>
      <c r="J44" s="549">
        <v>6242</v>
      </c>
      <c r="K44" s="548">
        <v>220</v>
      </c>
      <c r="L44" s="379">
        <v>3.5245113745594359</v>
      </c>
    </row>
    <row r="45" spans="1:12" s="110" customFormat="1" ht="15" customHeight="1" x14ac:dyDescent="0.2">
      <c r="A45" s="380"/>
      <c r="B45" s="384"/>
      <c r="C45" s="381" t="s">
        <v>352</v>
      </c>
      <c r="D45" s="384"/>
      <c r="E45" s="382"/>
      <c r="F45" s="547">
        <v>2449</v>
      </c>
      <c r="G45" s="547">
        <v>2158</v>
      </c>
      <c r="H45" s="547">
        <v>2589</v>
      </c>
      <c r="I45" s="547">
        <v>2382</v>
      </c>
      <c r="J45" s="547">
        <v>2359</v>
      </c>
      <c r="K45" s="548">
        <v>90</v>
      </c>
      <c r="L45" s="379">
        <v>3.8151759220008477</v>
      </c>
    </row>
    <row r="46" spans="1:12" s="110" customFormat="1" ht="15" customHeight="1" x14ac:dyDescent="0.2">
      <c r="A46" s="380"/>
      <c r="B46" s="383"/>
      <c r="C46" s="365" t="s">
        <v>110</v>
      </c>
      <c r="D46" s="384"/>
      <c r="E46" s="382"/>
      <c r="F46" s="547">
        <v>855</v>
      </c>
      <c r="G46" s="547">
        <v>649</v>
      </c>
      <c r="H46" s="547">
        <v>1040</v>
      </c>
      <c r="I46" s="547">
        <v>677</v>
      </c>
      <c r="J46" s="547">
        <v>695</v>
      </c>
      <c r="K46" s="548">
        <v>160</v>
      </c>
      <c r="L46" s="379">
        <v>23.021582733812949</v>
      </c>
    </row>
    <row r="47" spans="1:12" s="110" customFormat="1" ht="15" customHeight="1" x14ac:dyDescent="0.2">
      <c r="A47" s="380"/>
      <c r="B47" s="384"/>
      <c r="C47" s="381" t="s">
        <v>352</v>
      </c>
      <c r="D47" s="384"/>
      <c r="E47" s="382"/>
      <c r="F47" s="547">
        <v>271</v>
      </c>
      <c r="G47" s="547">
        <v>198</v>
      </c>
      <c r="H47" s="547">
        <v>251</v>
      </c>
      <c r="I47" s="547">
        <v>202</v>
      </c>
      <c r="J47" s="549">
        <v>227</v>
      </c>
      <c r="K47" s="548">
        <v>44</v>
      </c>
      <c r="L47" s="379">
        <v>19.383259911894275</v>
      </c>
    </row>
    <row r="48" spans="1:12" s="110" customFormat="1" ht="15" customHeight="1" x14ac:dyDescent="0.2">
      <c r="A48" s="380"/>
      <c r="B48" s="384"/>
      <c r="C48" s="365" t="s">
        <v>111</v>
      </c>
      <c r="D48" s="385"/>
      <c r="E48" s="386"/>
      <c r="F48" s="547">
        <v>110</v>
      </c>
      <c r="G48" s="547">
        <v>65</v>
      </c>
      <c r="H48" s="547">
        <v>122</v>
      </c>
      <c r="I48" s="547">
        <v>116</v>
      </c>
      <c r="J48" s="547">
        <v>102</v>
      </c>
      <c r="K48" s="548">
        <v>8</v>
      </c>
      <c r="L48" s="379">
        <v>7.8431372549019605</v>
      </c>
    </row>
    <row r="49" spans="1:12" s="110" customFormat="1" ht="15" customHeight="1" x14ac:dyDescent="0.2">
      <c r="A49" s="380"/>
      <c r="B49" s="384"/>
      <c r="C49" s="381" t="s">
        <v>352</v>
      </c>
      <c r="D49" s="384"/>
      <c r="E49" s="382"/>
      <c r="F49" s="547">
        <v>41</v>
      </c>
      <c r="G49" s="547">
        <v>24</v>
      </c>
      <c r="H49" s="547">
        <v>40</v>
      </c>
      <c r="I49" s="547">
        <v>29</v>
      </c>
      <c r="J49" s="547">
        <v>31</v>
      </c>
      <c r="K49" s="548">
        <v>10</v>
      </c>
      <c r="L49" s="379">
        <v>32.258064516129032</v>
      </c>
    </row>
    <row r="50" spans="1:12" s="110" customFormat="1" ht="15" customHeight="1" x14ac:dyDescent="0.2">
      <c r="A50" s="380"/>
      <c r="B50" s="383" t="s">
        <v>113</v>
      </c>
      <c r="C50" s="381" t="s">
        <v>181</v>
      </c>
      <c r="D50" s="384"/>
      <c r="E50" s="382"/>
      <c r="F50" s="547">
        <v>5546</v>
      </c>
      <c r="G50" s="547">
        <v>4326</v>
      </c>
      <c r="H50" s="547">
        <v>6843</v>
      </c>
      <c r="I50" s="547">
        <v>4975</v>
      </c>
      <c r="J50" s="549">
        <v>5369</v>
      </c>
      <c r="K50" s="548">
        <v>177</v>
      </c>
      <c r="L50" s="379">
        <v>3.2967032967032965</v>
      </c>
    </row>
    <row r="51" spans="1:12" s="110" customFormat="1" ht="15" customHeight="1" x14ac:dyDescent="0.2">
      <c r="A51" s="380"/>
      <c r="B51" s="384"/>
      <c r="C51" s="381" t="s">
        <v>352</v>
      </c>
      <c r="D51" s="384"/>
      <c r="E51" s="382"/>
      <c r="F51" s="547">
        <v>2004</v>
      </c>
      <c r="G51" s="547">
        <v>1483</v>
      </c>
      <c r="H51" s="547">
        <v>2180</v>
      </c>
      <c r="I51" s="547">
        <v>1762</v>
      </c>
      <c r="J51" s="547">
        <v>1957</v>
      </c>
      <c r="K51" s="548">
        <v>47</v>
      </c>
      <c r="L51" s="379">
        <v>2.401635155850792</v>
      </c>
    </row>
    <row r="52" spans="1:12" s="110" customFormat="1" ht="15" customHeight="1" x14ac:dyDescent="0.2">
      <c r="A52" s="380"/>
      <c r="B52" s="383"/>
      <c r="C52" s="381" t="s">
        <v>182</v>
      </c>
      <c r="D52" s="384"/>
      <c r="E52" s="382"/>
      <c r="F52" s="547">
        <v>3836</v>
      </c>
      <c r="G52" s="547">
        <v>3452</v>
      </c>
      <c r="H52" s="547">
        <v>4137</v>
      </c>
      <c r="I52" s="547">
        <v>3467</v>
      </c>
      <c r="J52" s="547">
        <v>3526</v>
      </c>
      <c r="K52" s="548">
        <v>310</v>
      </c>
      <c r="L52" s="379">
        <v>8.7918321043675558</v>
      </c>
    </row>
    <row r="53" spans="1:12" s="269" customFormat="1" ht="11.25" customHeight="1" x14ac:dyDescent="0.2">
      <c r="A53" s="380"/>
      <c r="B53" s="384"/>
      <c r="C53" s="381" t="s">
        <v>352</v>
      </c>
      <c r="D53" s="384"/>
      <c r="E53" s="382"/>
      <c r="F53" s="547">
        <v>1838</v>
      </c>
      <c r="G53" s="547">
        <v>1771</v>
      </c>
      <c r="H53" s="547">
        <v>1891</v>
      </c>
      <c r="I53" s="547">
        <v>1812</v>
      </c>
      <c r="J53" s="549">
        <v>1597</v>
      </c>
      <c r="K53" s="548">
        <v>241</v>
      </c>
      <c r="L53" s="379">
        <v>15.09079524107702</v>
      </c>
    </row>
    <row r="54" spans="1:12" s="151" customFormat="1" ht="12.75" customHeight="1" x14ac:dyDescent="0.2">
      <c r="A54" s="380"/>
      <c r="B54" s="383" t="s">
        <v>113</v>
      </c>
      <c r="C54" s="383" t="s">
        <v>116</v>
      </c>
      <c r="D54" s="384"/>
      <c r="E54" s="382"/>
      <c r="F54" s="547">
        <v>6894</v>
      </c>
      <c r="G54" s="547">
        <v>5737</v>
      </c>
      <c r="H54" s="547">
        <v>8489</v>
      </c>
      <c r="I54" s="547">
        <v>6077</v>
      </c>
      <c r="J54" s="547">
        <v>6563</v>
      </c>
      <c r="K54" s="548">
        <v>331</v>
      </c>
      <c r="L54" s="379">
        <v>5.0434252628371175</v>
      </c>
    </row>
    <row r="55" spans="1:12" ht="11.25" x14ac:dyDescent="0.2">
      <c r="A55" s="380"/>
      <c r="B55" s="384"/>
      <c r="C55" s="381" t="s">
        <v>352</v>
      </c>
      <c r="D55" s="384"/>
      <c r="E55" s="382"/>
      <c r="F55" s="547">
        <v>2732</v>
      </c>
      <c r="G55" s="547">
        <v>2334</v>
      </c>
      <c r="H55" s="547">
        <v>2973</v>
      </c>
      <c r="I55" s="547">
        <v>2524</v>
      </c>
      <c r="J55" s="547">
        <v>2557</v>
      </c>
      <c r="K55" s="548">
        <v>175</v>
      </c>
      <c r="L55" s="379">
        <v>6.8439577630035195</v>
      </c>
    </row>
    <row r="56" spans="1:12" ht="14.25" customHeight="1" x14ac:dyDescent="0.2">
      <c r="A56" s="380"/>
      <c r="B56" s="384"/>
      <c r="C56" s="383" t="s">
        <v>117</v>
      </c>
      <c r="D56" s="384"/>
      <c r="E56" s="382"/>
      <c r="F56" s="547">
        <v>2471</v>
      </c>
      <c r="G56" s="547">
        <v>2027</v>
      </c>
      <c r="H56" s="547">
        <v>2462</v>
      </c>
      <c r="I56" s="547">
        <v>2352</v>
      </c>
      <c r="J56" s="547">
        <v>2316</v>
      </c>
      <c r="K56" s="548">
        <v>155</v>
      </c>
      <c r="L56" s="379">
        <v>6.6925734024179624</v>
      </c>
    </row>
    <row r="57" spans="1:12" ht="18.75" customHeight="1" x14ac:dyDescent="0.2">
      <c r="A57" s="387"/>
      <c r="B57" s="388"/>
      <c r="C57" s="389" t="s">
        <v>352</v>
      </c>
      <c r="D57" s="388"/>
      <c r="E57" s="390"/>
      <c r="F57" s="550">
        <v>1106</v>
      </c>
      <c r="G57" s="551">
        <v>913</v>
      </c>
      <c r="H57" s="551">
        <v>1085</v>
      </c>
      <c r="I57" s="551">
        <v>1045</v>
      </c>
      <c r="J57" s="551">
        <v>991</v>
      </c>
      <c r="K57" s="552">
        <f t="shared" ref="K57" si="0">IF(OR(F57=".",J57=".")=TRUE,".",IF(OR(F57="*",J57="*")=TRUE,"*",IF(AND(F57="-",J57="-")=TRUE,"-",IF(AND(ISNUMBER(J57),ISNUMBER(F57))=TRUE,IF(F57-J57=0,0,F57-J57),IF(ISNUMBER(F57)=TRUE,F57,-J57)))))</f>
        <v>115</v>
      </c>
      <c r="L57" s="391">
        <f t="shared" ref="L57" si="1">IF(K57 =".",".",IF(K57 ="*","*",IF(K57="-","-",IF(K57=0,0,IF(OR(J57="-",J57=".",F57="-",F57=".")=TRUE,"X",IF(J57=0,"0,0",IF(ABS(K57*100/J57)&gt;250,".X",(K57*100/J57))))))))</f>
        <v>11.60443995963673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9890</v>
      </c>
      <c r="E11" s="114">
        <v>8296</v>
      </c>
      <c r="F11" s="114">
        <v>13849</v>
      </c>
      <c r="G11" s="114">
        <v>8767</v>
      </c>
      <c r="H11" s="140">
        <v>9257</v>
      </c>
      <c r="I11" s="115">
        <v>633</v>
      </c>
      <c r="J11" s="116">
        <v>6.8380684887112455</v>
      </c>
    </row>
    <row r="12" spans="1:15" s="110" customFormat="1" ht="24.95" customHeight="1" x14ac:dyDescent="0.2">
      <c r="A12" s="193" t="s">
        <v>132</v>
      </c>
      <c r="B12" s="194" t="s">
        <v>133</v>
      </c>
      <c r="C12" s="113">
        <v>0.12133468149646107</v>
      </c>
      <c r="D12" s="115">
        <v>12</v>
      </c>
      <c r="E12" s="114">
        <v>5</v>
      </c>
      <c r="F12" s="114">
        <v>17</v>
      </c>
      <c r="G12" s="114">
        <v>10</v>
      </c>
      <c r="H12" s="140">
        <v>16</v>
      </c>
      <c r="I12" s="115">
        <v>-4</v>
      </c>
      <c r="J12" s="116">
        <v>-25</v>
      </c>
    </row>
    <row r="13" spans="1:15" s="110" customFormat="1" ht="24.95" customHeight="1" x14ac:dyDescent="0.2">
      <c r="A13" s="193" t="s">
        <v>134</v>
      </c>
      <c r="B13" s="199" t="s">
        <v>214</v>
      </c>
      <c r="C13" s="113">
        <v>0.66734074823053591</v>
      </c>
      <c r="D13" s="115">
        <v>66</v>
      </c>
      <c r="E13" s="114">
        <v>43</v>
      </c>
      <c r="F13" s="114">
        <v>102</v>
      </c>
      <c r="G13" s="114">
        <v>61</v>
      </c>
      <c r="H13" s="140">
        <v>40</v>
      </c>
      <c r="I13" s="115">
        <v>26</v>
      </c>
      <c r="J13" s="116">
        <v>65</v>
      </c>
    </row>
    <row r="14" spans="1:15" s="287" customFormat="1" ht="24.95" customHeight="1" x14ac:dyDescent="0.2">
      <c r="A14" s="193" t="s">
        <v>215</v>
      </c>
      <c r="B14" s="199" t="s">
        <v>137</v>
      </c>
      <c r="C14" s="113">
        <v>9.8584428715874619</v>
      </c>
      <c r="D14" s="115">
        <v>975</v>
      </c>
      <c r="E14" s="114">
        <v>717</v>
      </c>
      <c r="F14" s="114">
        <v>1634</v>
      </c>
      <c r="G14" s="114">
        <v>854</v>
      </c>
      <c r="H14" s="140">
        <v>1005</v>
      </c>
      <c r="I14" s="115">
        <v>-30</v>
      </c>
      <c r="J14" s="116">
        <v>-2.9850746268656718</v>
      </c>
      <c r="K14" s="110"/>
      <c r="L14" s="110"/>
      <c r="M14" s="110"/>
      <c r="N14" s="110"/>
      <c r="O14" s="110"/>
    </row>
    <row r="15" spans="1:15" s="110" customFormat="1" ht="24.95" customHeight="1" x14ac:dyDescent="0.2">
      <c r="A15" s="193" t="s">
        <v>216</v>
      </c>
      <c r="B15" s="199" t="s">
        <v>217</v>
      </c>
      <c r="C15" s="113">
        <v>1.9413549039433771</v>
      </c>
      <c r="D15" s="115">
        <v>192</v>
      </c>
      <c r="E15" s="114">
        <v>190</v>
      </c>
      <c r="F15" s="114">
        <v>221</v>
      </c>
      <c r="G15" s="114">
        <v>183</v>
      </c>
      <c r="H15" s="140">
        <v>149</v>
      </c>
      <c r="I15" s="115">
        <v>43</v>
      </c>
      <c r="J15" s="116">
        <v>28.859060402684563</v>
      </c>
    </row>
    <row r="16" spans="1:15" s="287" customFormat="1" ht="24.95" customHeight="1" x14ac:dyDescent="0.2">
      <c r="A16" s="193" t="s">
        <v>218</v>
      </c>
      <c r="B16" s="199" t="s">
        <v>141</v>
      </c>
      <c r="C16" s="113">
        <v>6.5621840242669363</v>
      </c>
      <c r="D16" s="115">
        <v>649</v>
      </c>
      <c r="E16" s="114">
        <v>417</v>
      </c>
      <c r="F16" s="114">
        <v>1218</v>
      </c>
      <c r="G16" s="114">
        <v>555</v>
      </c>
      <c r="H16" s="140">
        <v>681</v>
      </c>
      <c r="I16" s="115">
        <v>-32</v>
      </c>
      <c r="J16" s="116">
        <v>-4.6989720998531572</v>
      </c>
      <c r="K16" s="110"/>
      <c r="L16" s="110"/>
      <c r="M16" s="110"/>
      <c r="N16" s="110"/>
      <c r="O16" s="110"/>
    </row>
    <row r="17" spans="1:15" s="110" customFormat="1" ht="24.95" customHeight="1" x14ac:dyDescent="0.2">
      <c r="A17" s="193" t="s">
        <v>142</v>
      </c>
      <c r="B17" s="199" t="s">
        <v>220</v>
      </c>
      <c r="C17" s="113">
        <v>1.3549039433771486</v>
      </c>
      <c r="D17" s="115">
        <v>134</v>
      </c>
      <c r="E17" s="114">
        <v>110</v>
      </c>
      <c r="F17" s="114">
        <v>195</v>
      </c>
      <c r="G17" s="114">
        <v>116</v>
      </c>
      <c r="H17" s="140">
        <v>175</v>
      </c>
      <c r="I17" s="115">
        <v>-41</v>
      </c>
      <c r="J17" s="116">
        <v>-23.428571428571427</v>
      </c>
    </row>
    <row r="18" spans="1:15" s="287" customFormat="1" ht="24.95" customHeight="1" x14ac:dyDescent="0.2">
      <c r="A18" s="201" t="s">
        <v>144</v>
      </c>
      <c r="B18" s="202" t="s">
        <v>145</v>
      </c>
      <c r="C18" s="113">
        <v>5.7431749241658236</v>
      </c>
      <c r="D18" s="115">
        <v>568</v>
      </c>
      <c r="E18" s="114">
        <v>314</v>
      </c>
      <c r="F18" s="114">
        <v>634</v>
      </c>
      <c r="G18" s="114">
        <v>485</v>
      </c>
      <c r="H18" s="140">
        <v>518</v>
      </c>
      <c r="I18" s="115">
        <v>50</v>
      </c>
      <c r="J18" s="116">
        <v>9.6525096525096519</v>
      </c>
      <c r="K18" s="110"/>
      <c r="L18" s="110"/>
      <c r="M18" s="110"/>
      <c r="N18" s="110"/>
      <c r="O18" s="110"/>
    </row>
    <row r="19" spans="1:15" s="110" customFormat="1" ht="24.95" customHeight="1" x14ac:dyDescent="0.2">
      <c r="A19" s="193" t="s">
        <v>146</v>
      </c>
      <c r="B19" s="199" t="s">
        <v>147</v>
      </c>
      <c r="C19" s="113">
        <v>15.12639029322548</v>
      </c>
      <c r="D19" s="115">
        <v>1496</v>
      </c>
      <c r="E19" s="114">
        <v>1195</v>
      </c>
      <c r="F19" s="114">
        <v>1577</v>
      </c>
      <c r="G19" s="114">
        <v>1111</v>
      </c>
      <c r="H19" s="140">
        <v>1170</v>
      </c>
      <c r="I19" s="115">
        <v>326</v>
      </c>
      <c r="J19" s="116">
        <v>27.863247863247864</v>
      </c>
    </row>
    <row r="20" spans="1:15" s="287" customFormat="1" ht="24.95" customHeight="1" x14ac:dyDescent="0.2">
      <c r="A20" s="193" t="s">
        <v>148</v>
      </c>
      <c r="B20" s="199" t="s">
        <v>149</v>
      </c>
      <c r="C20" s="113">
        <v>6.0667340748230538</v>
      </c>
      <c r="D20" s="115">
        <v>600</v>
      </c>
      <c r="E20" s="114">
        <v>535</v>
      </c>
      <c r="F20" s="114">
        <v>867</v>
      </c>
      <c r="G20" s="114">
        <v>783</v>
      </c>
      <c r="H20" s="140">
        <v>648</v>
      </c>
      <c r="I20" s="115">
        <v>-48</v>
      </c>
      <c r="J20" s="116">
        <v>-7.4074074074074074</v>
      </c>
      <c r="K20" s="110"/>
      <c r="L20" s="110"/>
      <c r="M20" s="110"/>
      <c r="N20" s="110"/>
      <c r="O20" s="110"/>
    </row>
    <row r="21" spans="1:15" s="110" customFormat="1" ht="24.95" customHeight="1" x14ac:dyDescent="0.2">
      <c r="A21" s="201" t="s">
        <v>150</v>
      </c>
      <c r="B21" s="202" t="s">
        <v>151</v>
      </c>
      <c r="C21" s="113">
        <v>4.1557128412537914</v>
      </c>
      <c r="D21" s="115">
        <v>411</v>
      </c>
      <c r="E21" s="114">
        <v>538</v>
      </c>
      <c r="F21" s="114">
        <v>555</v>
      </c>
      <c r="G21" s="114">
        <v>544</v>
      </c>
      <c r="H21" s="140">
        <v>486</v>
      </c>
      <c r="I21" s="115">
        <v>-75</v>
      </c>
      <c r="J21" s="116">
        <v>-15.432098765432098</v>
      </c>
    </row>
    <row r="22" spans="1:15" s="110" customFormat="1" ht="24.95" customHeight="1" x14ac:dyDescent="0.2">
      <c r="A22" s="201" t="s">
        <v>152</v>
      </c>
      <c r="B22" s="199" t="s">
        <v>153</v>
      </c>
      <c r="C22" s="113">
        <v>1.5470171890798787</v>
      </c>
      <c r="D22" s="115">
        <v>153</v>
      </c>
      <c r="E22" s="114">
        <v>123</v>
      </c>
      <c r="F22" s="114">
        <v>194</v>
      </c>
      <c r="G22" s="114">
        <v>137</v>
      </c>
      <c r="H22" s="140">
        <v>229</v>
      </c>
      <c r="I22" s="115">
        <v>-76</v>
      </c>
      <c r="J22" s="116">
        <v>-33.187772925764193</v>
      </c>
    </row>
    <row r="23" spans="1:15" s="110" customFormat="1" ht="24.95" customHeight="1" x14ac:dyDescent="0.2">
      <c r="A23" s="193" t="s">
        <v>154</v>
      </c>
      <c r="B23" s="199" t="s">
        <v>155</v>
      </c>
      <c r="C23" s="113">
        <v>1.7593528816986856</v>
      </c>
      <c r="D23" s="115">
        <v>174</v>
      </c>
      <c r="E23" s="114">
        <v>106</v>
      </c>
      <c r="F23" s="114">
        <v>1725</v>
      </c>
      <c r="G23" s="114">
        <v>130</v>
      </c>
      <c r="H23" s="140">
        <v>175</v>
      </c>
      <c r="I23" s="115">
        <v>-1</v>
      </c>
      <c r="J23" s="116">
        <v>-0.5714285714285714</v>
      </c>
    </row>
    <row r="24" spans="1:15" s="110" customFormat="1" ht="24.95" customHeight="1" x14ac:dyDescent="0.2">
      <c r="A24" s="193" t="s">
        <v>156</v>
      </c>
      <c r="B24" s="199" t="s">
        <v>221</v>
      </c>
      <c r="C24" s="113">
        <v>6.5824064711830133</v>
      </c>
      <c r="D24" s="115">
        <v>651</v>
      </c>
      <c r="E24" s="114">
        <v>455</v>
      </c>
      <c r="F24" s="114">
        <v>653</v>
      </c>
      <c r="G24" s="114">
        <v>437</v>
      </c>
      <c r="H24" s="140">
        <v>620</v>
      </c>
      <c r="I24" s="115">
        <v>31</v>
      </c>
      <c r="J24" s="116">
        <v>5</v>
      </c>
    </row>
    <row r="25" spans="1:15" s="110" customFormat="1" ht="24.95" customHeight="1" x14ac:dyDescent="0.2">
      <c r="A25" s="193" t="s">
        <v>222</v>
      </c>
      <c r="B25" s="204" t="s">
        <v>159</v>
      </c>
      <c r="C25" s="113">
        <v>7.3913043478260869</v>
      </c>
      <c r="D25" s="115">
        <v>731</v>
      </c>
      <c r="E25" s="114">
        <v>541</v>
      </c>
      <c r="F25" s="114">
        <v>905</v>
      </c>
      <c r="G25" s="114">
        <v>705</v>
      </c>
      <c r="H25" s="140">
        <v>697</v>
      </c>
      <c r="I25" s="115">
        <v>34</v>
      </c>
      <c r="J25" s="116">
        <v>4.8780487804878048</v>
      </c>
    </row>
    <row r="26" spans="1:15" s="110" customFormat="1" ht="24.95" customHeight="1" x14ac:dyDescent="0.2">
      <c r="A26" s="201">
        <v>782.78300000000002</v>
      </c>
      <c r="B26" s="203" t="s">
        <v>160</v>
      </c>
      <c r="C26" s="113">
        <v>12.032355915065724</v>
      </c>
      <c r="D26" s="115">
        <v>1190</v>
      </c>
      <c r="E26" s="114">
        <v>793</v>
      </c>
      <c r="F26" s="114">
        <v>1379</v>
      </c>
      <c r="G26" s="114">
        <v>1179</v>
      </c>
      <c r="H26" s="140">
        <v>1195</v>
      </c>
      <c r="I26" s="115">
        <v>-5</v>
      </c>
      <c r="J26" s="116">
        <v>-0.41841004184100417</v>
      </c>
    </row>
    <row r="27" spans="1:15" s="110" customFormat="1" ht="24.95" customHeight="1" x14ac:dyDescent="0.2">
      <c r="A27" s="193" t="s">
        <v>161</v>
      </c>
      <c r="B27" s="199" t="s">
        <v>162</v>
      </c>
      <c r="C27" s="113">
        <v>2.4570273003033365</v>
      </c>
      <c r="D27" s="115">
        <v>243</v>
      </c>
      <c r="E27" s="114">
        <v>207</v>
      </c>
      <c r="F27" s="114">
        <v>411</v>
      </c>
      <c r="G27" s="114">
        <v>161</v>
      </c>
      <c r="H27" s="140">
        <v>227</v>
      </c>
      <c r="I27" s="115">
        <v>16</v>
      </c>
      <c r="J27" s="116">
        <v>7.0484581497797354</v>
      </c>
    </row>
    <row r="28" spans="1:15" s="110" customFormat="1" ht="24.95" customHeight="1" x14ac:dyDescent="0.2">
      <c r="A28" s="193" t="s">
        <v>163</v>
      </c>
      <c r="B28" s="199" t="s">
        <v>164</v>
      </c>
      <c r="C28" s="113">
        <v>5.2072800808897872</v>
      </c>
      <c r="D28" s="115">
        <v>515</v>
      </c>
      <c r="E28" s="114">
        <v>854</v>
      </c>
      <c r="F28" s="114">
        <v>758</v>
      </c>
      <c r="G28" s="114">
        <v>518</v>
      </c>
      <c r="H28" s="140">
        <v>427</v>
      </c>
      <c r="I28" s="115">
        <v>88</v>
      </c>
      <c r="J28" s="116">
        <v>20.608899297423889</v>
      </c>
    </row>
    <row r="29" spans="1:15" s="110" customFormat="1" ht="24.95" customHeight="1" x14ac:dyDescent="0.2">
      <c r="A29" s="193">
        <v>86</v>
      </c>
      <c r="B29" s="199" t="s">
        <v>165</v>
      </c>
      <c r="C29" s="113">
        <v>8.2103134479271986</v>
      </c>
      <c r="D29" s="115">
        <v>812</v>
      </c>
      <c r="E29" s="114">
        <v>747</v>
      </c>
      <c r="F29" s="114">
        <v>823</v>
      </c>
      <c r="G29" s="114">
        <v>483</v>
      </c>
      <c r="H29" s="140">
        <v>644</v>
      </c>
      <c r="I29" s="115">
        <v>168</v>
      </c>
      <c r="J29" s="116">
        <v>26.086956521739129</v>
      </c>
    </row>
    <row r="30" spans="1:15" s="110" customFormat="1" ht="24.95" customHeight="1" x14ac:dyDescent="0.2">
      <c r="A30" s="193">
        <v>87.88</v>
      </c>
      <c r="B30" s="204" t="s">
        <v>166</v>
      </c>
      <c r="C30" s="113">
        <v>8.9383215369059652</v>
      </c>
      <c r="D30" s="115">
        <v>884</v>
      </c>
      <c r="E30" s="114">
        <v>789</v>
      </c>
      <c r="F30" s="114">
        <v>1187</v>
      </c>
      <c r="G30" s="114">
        <v>780</v>
      </c>
      <c r="H30" s="140">
        <v>780</v>
      </c>
      <c r="I30" s="115">
        <v>104</v>
      </c>
      <c r="J30" s="116">
        <v>13.333333333333334</v>
      </c>
    </row>
    <row r="31" spans="1:15" s="110" customFormat="1" ht="24.95" customHeight="1" x14ac:dyDescent="0.2">
      <c r="A31" s="193" t="s">
        <v>167</v>
      </c>
      <c r="B31" s="199" t="s">
        <v>168</v>
      </c>
      <c r="C31" s="113">
        <v>4.1253791708796763</v>
      </c>
      <c r="D31" s="115">
        <v>408</v>
      </c>
      <c r="E31" s="114">
        <v>334</v>
      </c>
      <c r="F31" s="114">
        <v>428</v>
      </c>
      <c r="G31" s="114">
        <v>389</v>
      </c>
      <c r="H31" s="140">
        <v>380</v>
      </c>
      <c r="I31" s="115">
        <v>28</v>
      </c>
      <c r="J31" s="116">
        <v>7.3684210526315788</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0.12133468149646107</v>
      </c>
      <c r="D34" s="115">
        <v>12</v>
      </c>
      <c r="E34" s="114">
        <v>5</v>
      </c>
      <c r="F34" s="114">
        <v>17</v>
      </c>
      <c r="G34" s="114">
        <v>10</v>
      </c>
      <c r="H34" s="140">
        <v>16</v>
      </c>
      <c r="I34" s="115">
        <v>-4</v>
      </c>
      <c r="J34" s="116">
        <v>-25</v>
      </c>
    </row>
    <row r="35" spans="1:10" s="110" customFormat="1" ht="24.95" customHeight="1" x14ac:dyDescent="0.2">
      <c r="A35" s="292" t="s">
        <v>171</v>
      </c>
      <c r="B35" s="293" t="s">
        <v>172</v>
      </c>
      <c r="C35" s="113">
        <v>16.268958543983821</v>
      </c>
      <c r="D35" s="115">
        <v>1609</v>
      </c>
      <c r="E35" s="114">
        <v>1074</v>
      </c>
      <c r="F35" s="114">
        <v>2370</v>
      </c>
      <c r="G35" s="114">
        <v>1400</v>
      </c>
      <c r="H35" s="140">
        <v>1563</v>
      </c>
      <c r="I35" s="115">
        <v>46</v>
      </c>
      <c r="J35" s="116">
        <v>2.9430582213691618</v>
      </c>
    </row>
    <row r="36" spans="1:10" s="110" customFormat="1" ht="24.95" customHeight="1" x14ac:dyDescent="0.2">
      <c r="A36" s="294" t="s">
        <v>173</v>
      </c>
      <c r="B36" s="295" t="s">
        <v>174</v>
      </c>
      <c r="C36" s="125">
        <v>83.599595551061682</v>
      </c>
      <c r="D36" s="143">
        <v>8268</v>
      </c>
      <c r="E36" s="144">
        <v>7217</v>
      </c>
      <c r="F36" s="144">
        <v>11462</v>
      </c>
      <c r="G36" s="144">
        <v>7357</v>
      </c>
      <c r="H36" s="145">
        <v>7678</v>
      </c>
      <c r="I36" s="143">
        <v>590</v>
      </c>
      <c r="J36" s="146">
        <v>7.6842927845793172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9890</v>
      </c>
      <c r="F11" s="264">
        <v>8296</v>
      </c>
      <c r="G11" s="264">
        <v>13849</v>
      </c>
      <c r="H11" s="264">
        <v>8767</v>
      </c>
      <c r="I11" s="265">
        <v>9257</v>
      </c>
      <c r="J11" s="263">
        <v>633</v>
      </c>
      <c r="K11" s="266">
        <v>6.8380684887112455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28.968655207280079</v>
      </c>
      <c r="E13" s="115">
        <v>2865</v>
      </c>
      <c r="F13" s="114">
        <v>2288</v>
      </c>
      <c r="G13" s="114">
        <v>3344</v>
      </c>
      <c r="H13" s="114">
        <v>2797</v>
      </c>
      <c r="I13" s="140">
        <v>2773</v>
      </c>
      <c r="J13" s="115">
        <v>92</v>
      </c>
      <c r="K13" s="116">
        <v>3.3177064551027766</v>
      </c>
    </row>
    <row r="14" spans="1:15" ht="15.95" customHeight="1" x14ac:dyDescent="0.2">
      <c r="A14" s="306" t="s">
        <v>230</v>
      </c>
      <c r="B14" s="307"/>
      <c r="C14" s="308"/>
      <c r="D14" s="113">
        <v>51.314459049544993</v>
      </c>
      <c r="E14" s="115">
        <v>5075</v>
      </c>
      <c r="F14" s="114">
        <v>4276</v>
      </c>
      <c r="G14" s="114">
        <v>8073</v>
      </c>
      <c r="H14" s="114">
        <v>4333</v>
      </c>
      <c r="I14" s="140">
        <v>4634</v>
      </c>
      <c r="J14" s="115">
        <v>441</v>
      </c>
      <c r="K14" s="116">
        <v>9.5166163141993962</v>
      </c>
    </row>
    <row r="15" spans="1:15" ht="15.95" customHeight="1" x14ac:dyDescent="0.2">
      <c r="A15" s="306" t="s">
        <v>231</v>
      </c>
      <c r="B15" s="307"/>
      <c r="C15" s="308"/>
      <c r="D15" s="113">
        <v>7.7654196157735083</v>
      </c>
      <c r="E15" s="115">
        <v>768</v>
      </c>
      <c r="F15" s="114">
        <v>600</v>
      </c>
      <c r="G15" s="114">
        <v>992</v>
      </c>
      <c r="H15" s="114">
        <v>613</v>
      </c>
      <c r="I15" s="140">
        <v>720</v>
      </c>
      <c r="J15" s="115">
        <v>48</v>
      </c>
      <c r="K15" s="116">
        <v>6.666666666666667</v>
      </c>
    </row>
    <row r="16" spans="1:15" ht="15.95" customHeight="1" x14ac:dyDescent="0.2">
      <c r="A16" s="306" t="s">
        <v>232</v>
      </c>
      <c r="B16" s="307"/>
      <c r="C16" s="308"/>
      <c r="D16" s="113">
        <v>11.890798786653185</v>
      </c>
      <c r="E16" s="115">
        <v>1176</v>
      </c>
      <c r="F16" s="114">
        <v>1113</v>
      </c>
      <c r="G16" s="114">
        <v>1385</v>
      </c>
      <c r="H16" s="114">
        <v>1013</v>
      </c>
      <c r="I16" s="140">
        <v>1118</v>
      </c>
      <c r="J16" s="115">
        <v>58</v>
      </c>
      <c r="K16" s="116">
        <v>5.1878354203935597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0.20222446916076844</v>
      </c>
      <c r="E18" s="115">
        <v>20</v>
      </c>
      <c r="F18" s="114">
        <v>7</v>
      </c>
      <c r="G18" s="114">
        <v>51</v>
      </c>
      <c r="H18" s="114">
        <v>11</v>
      </c>
      <c r="I18" s="140">
        <v>20</v>
      </c>
      <c r="J18" s="115">
        <v>0</v>
      </c>
      <c r="K18" s="116">
        <v>0</v>
      </c>
    </row>
    <row r="19" spans="1:11" ht="14.1" customHeight="1" x14ac:dyDescent="0.2">
      <c r="A19" s="306" t="s">
        <v>235</v>
      </c>
      <c r="B19" s="307" t="s">
        <v>236</v>
      </c>
      <c r="C19" s="308"/>
      <c r="D19" s="113">
        <v>8.0889787664307378E-2</v>
      </c>
      <c r="E19" s="115">
        <v>8</v>
      </c>
      <c r="F19" s="114">
        <v>4</v>
      </c>
      <c r="G19" s="114">
        <v>14</v>
      </c>
      <c r="H19" s="114">
        <v>8</v>
      </c>
      <c r="I19" s="140">
        <v>11</v>
      </c>
      <c r="J19" s="115">
        <v>-3</v>
      </c>
      <c r="K19" s="116">
        <v>-27.272727272727273</v>
      </c>
    </row>
    <row r="20" spans="1:11" ht="14.1" customHeight="1" x14ac:dyDescent="0.2">
      <c r="A20" s="306">
        <v>12</v>
      </c>
      <c r="B20" s="307" t="s">
        <v>237</v>
      </c>
      <c r="C20" s="308"/>
      <c r="D20" s="113">
        <v>1.243680485338726</v>
      </c>
      <c r="E20" s="115">
        <v>123</v>
      </c>
      <c r="F20" s="114">
        <v>53</v>
      </c>
      <c r="G20" s="114">
        <v>124</v>
      </c>
      <c r="H20" s="114">
        <v>122</v>
      </c>
      <c r="I20" s="140">
        <v>121</v>
      </c>
      <c r="J20" s="115">
        <v>2</v>
      </c>
      <c r="K20" s="116">
        <v>1.6528925619834711</v>
      </c>
    </row>
    <row r="21" spans="1:11" ht="14.1" customHeight="1" x14ac:dyDescent="0.2">
      <c r="A21" s="306">
        <v>21</v>
      </c>
      <c r="B21" s="307" t="s">
        <v>238</v>
      </c>
      <c r="C21" s="308"/>
      <c r="D21" s="113">
        <v>5.0556117290192111E-2</v>
      </c>
      <c r="E21" s="115">
        <v>5</v>
      </c>
      <c r="F21" s="114">
        <v>7</v>
      </c>
      <c r="G21" s="114">
        <v>13</v>
      </c>
      <c r="H21" s="114">
        <v>5</v>
      </c>
      <c r="I21" s="140" t="s">
        <v>513</v>
      </c>
      <c r="J21" s="115" t="s">
        <v>513</v>
      </c>
      <c r="K21" s="116" t="s">
        <v>513</v>
      </c>
    </row>
    <row r="22" spans="1:11" ht="14.1" customHeight="1" x14ac:dyDescent="0.2">
      <c r="A22" s="306">
        <v>22</v>
      </c>
      <c r="B22" s="307" t="s">
        <v>239</v>
      </c>
      <c r="C22" s="308"/>
      <c r="D22" s="113">
        <v>0.99089989888776542</v>
      </c>
      <c r="E22" s="115">
        <v>98</v>
      </c>
      <c r="F22" s="114">
        <v>97</v>
      </c>
      <c r="G22" s="114">
        <v>147</v>
      </c>
      <c r="H22" s="114">
        <v>121</v>
      </c>
      <c r="I22" s="140">
        <v>140</v>
      </c>
      <c r="J22" s="115">
        <v>-42</v>
      </c>
      <c r="K22" s="116">
        <v>-30</v>
      </c>
    </row>
    <row r="23" spans="1:11" ht="14.1" customHeight="1" x14ac:dyDescent="0.2">
      <c r="A23" s="306">
        <v>23</v>
      </c>
      <c r="B23" s="307" t="s">
        <v>240</v>
      </c>
      <c r="C23" s="308"/>
      <c r="D23" s="113">
        <v>0.52578361981799793</v>
      </c>
      <c r="E23" s="115">
        <v>52</v>
      </c>
      <c r="F23" s="114">
        <v>47</v>
      </c>
      <c r="G23" s="114">
        <v>79</v>
      </c>
      <c r="H23" s="114">
        <v>38</v>
      </c>
      <c r="I23" s="140">
        <v>68</v>
      </c>
      <c r="J23" s="115">
        <v>-16</v>
      </c>
      <c r="K23" s="116">
        <v>-23.529411764705884</v>
      </c>
    </row>
    <row r="24" spans="1:11" ht="14.1" customHeight="1" x14ac:dyDescent="0.2">
      <c r="A24" s="306">
        <v>24</v>
      </c>
      <c r="B24" s="307" t="s">
        <v>241</v>
      </c>
      <c r="C24" s="308"/>
      <c r="D24" s="113">
        <v>5.6218402426693626</v>
      </c>
      <c r="E24" s="115">
        <v>556</v>
      </c>
      <c r="F24" s="114">
        <v>311</v>
      </c>
      <c r="G24" s="114">
        <v>779</v>
      </c>
      <c r="H24" s="114">
        <v>458</v>
      </c>
      <c r="I24" s="140">
        <v>548</v>
      </c>
      <c r="J24" s="115">
        <v>8</v>
      </c>
      <c r="K24" s="116">
        <v>1.4598540145985401</v>
      </c>
    </row>
    <row r="25" spans="1:11" ht="14.1" customHeight="1" x14ac:dyDescent="0.2">
      <c r="A25" s="306">
        <v>25</v>
      </c>
      <c r="B25" s="307" t="s">
        <v>242</v>
      </c>
      <c r="C25" s="308"/>
      <c r="D25" s="113">
        <v>3.8422649140546006</v>
      </c>
      <c r="E25" s="115">
        <v>380</v>
      </c>
      <c r="F25" s="114">
        <v>251</v>
      </c>
      <c r="G25" s="114">
        <v>594</v>
      </c>
      <c r="H25" s="114">
        <v>242</v>
      </c>
      <c r="I25" s="140">
        <v>325</v>
      </c>
      <c r="J25" s="115">
        <v>55</v>
      </c>
      <c r="K25" s="116">
        <v>16.923076923076923</v>
      </c>
    </row>
    <row r="26" spans="1:11" ht="14.1" customHeight="1" x14ac:dyDescent="0.2">
      <c r="A26" s="306">
        <v>26</v>
      </c>
      <c r="B26" s="307" t="s">
        <v>243</v>
      </c>
      <c r="C26" s="308"/>
      <c r="D26" s="113">
        <v>1.6986855409504551</v>
      </c>
      <c r="E26" s="115">
        <v>168</v>
      </c>
      <c r="F26" s="114">
        <v>95</v>
      </c>
      <c r="G26" s="114">
        <v>279</v>
      </c>
      <c r="H26" s="114">
        <v>151</v>
      </c>
      <c r="I26" s="140">
        <v>192</v>
      </c>
      <c r="J26" s="115">
        <v>-24</v>
      </c>
      <c r="K26" s="116">
        <v>-12.5</v>
      </c>
    </row>
    <row r="27" spans="1:11" ht="14.1" customHeight="1" x14ac:dyDescent="0.2">
      <c r="A27" s="306">
        <v>27</v>
      </c>
      <c r="B27" s="307" t="s">
        <v>244</v>
      </c>
      <c r="C27" s="308"/>
      <c r="D27" s="113">
        <v>1.3751263902932256</v>
      </c>
      <c r="E27" s="115">
        <v>136</v>
      </c>
      <c r="F27" s="114">
        <v>120</v>
      </c>
      <c r="G27" s="114">
        <v>154</v>
      </c>
      <c r="H27" s="114">
        <v>148</v>
      </c>
      <c r="I27" s="140">
        <v>133</v>
      </c>
      <c r="J27" s="115">
        <v>3</v>
      </c>
      <c r="K27" s="116">
        <v>2.255639097744361</v>
      </c>
    </row>
    <row r="28" spans="1:11" ht="14.1" customHeight="1" x14ac:dyDescent="0.2">
      <c r="A28" s="306">
        <v>28</v>
      </c>
      <c r="B28" s="307" t="s">
        <v>245</v>
      </c>
      <c r="C28" s="308"/>
      <c r="D28" s="113">
        <v>0.52578361981799793</v>
      </c>
      <c r="E28" s="115">
        <v>52</v>
      </c>
      <c r="F28" s="114">
        <v>56</v>
      </c>
      <c r="G28" s="114">
        <v>59</v>
      </c>
      <c r="H28" s="114">
        <v>82</v>
      </c>
      <c r="I28" s="140">
        <v>35</v>
      </c>
      <c r="J28" s="115">
        <v>17</v>
      </c>
      <c r="K28" s="116">
        <v>48.571428571428569</v>
      </c>
    </row>
    <row r="29" spans="1:11" ht="14.1" customHeight="1" x14ac:dyDescent="0.2">
      <c r="A29" s="306">
        <v>29</v>
      </c>
      <c r="B29" s="307" t="s">
        <v>246</v>
      </c>
      <c r="C29" s="308"/>
      <c r="D29" s="113">
        <v>1.8099089989888777</v>
      </c>
      <c r="E29" s="115">
        <v>179</v>
      </c>
      <c r="F29" s="114">
        <v>271</v>
      </c>
      <c r="G29" s="114">
        <v>224</v>
      </c>
      <c r="H29" s="114">
        <v>229</v>
      </c>
      <c r="I29" s="140">
        <v>190</v>
      </c>
      <c r="J29" s="115">
        <v>-11</v>
      </c>
      <c r="K29" s="116">
        <v>-5.7894736842105265</v>
      </c>
    </row>
    <row r="30" spans="1:11" ht="14.1" customHeight="1" x14ac:dyDescent="0.2">
      <c r="A30" s="306" t="s">
        <v>247</v>
      </c>
      <c r="B30" s="307" t="s">
        <v>248</v>
      </c>
      <c r="C30" s="308"/>
      <c r="D30" s="113">
        <v>0.27300303336703741</v>
      </c>
      <c r="E30" s="115">
        <v>27</v>
      </c>
      <c r="F30" s="114">
        <v>38</v>
      </c>
      <c r="G30" s="114">
        <v>19</v>
      </c>
      <c r="H30" s="114">
        <v>25</v>
      </c>
      <c r="I30" s="140">
        <v>37</v>
      </c>
      <c r="J30" s="115">
        <v>-10</v>
      </c>
      <c r="K30" s="116">
        <v>-27.027027027027028</v>
      </c>
    </row>
    <row r="31" spans="1:11" ht="14.1" customHeight="1" x14ac:dyDescent="0.2">
      <c r="A31" s="306" t="s">
        <v>249</v>
      </c>
      <c r="B31" s="307" t="s">
        <v>250</v>
      </c>
      <c r="C31" s="308"/>
      <c r="D31" s="113">
        <v>1.5369059656218402</v>
      </c>
      <c r="E31" s="115">
        <v>152</v>
      </c>
      <c r="F31" s="114">
        <v>233</v>
      </c>
      <c r="G31" s="114">
        <v>205</v>
      </c>
      <c r="H31" s="114">
        <v>204</v>
      </c>
      <c r="I31" s="140">
        <v>153</v>
      </c>
      <c r="J31" s="115">
        <v>-1</v>
      </c>
      <c r="K31" s="116">
        <v>-0.65359477124183007</v>
      </c>
    </row>
    <row r="32" spans="1:11" ht="14.1" customHeight="1" x14ac:dyDescent="0.2">
      <c r="A32" s="306">
        <v>31</v>
      </c>
      <c r="B32" s="307" t="s">
        <v>251</v>
      </c>
      <c r="C32" s="308"/>
      <c r="D32" s="113">
        <v>0.41456016177957533</v>
      </c>
      <c r="E32" s="115">
        <v>41</v>
      </c>
      <c r="F32" s="114">
        <v>34</v>
      </c>
      <c r="G32" s="114">
        <v>79</v>
      </c>
      <c r="H32" s="114">
        <v>28</v>
      </c>
      <c r="I32" s="140">
        <v>36</v>
      </c>
      <c r="J32" s="115">
        <v>5</v>
      </c>
      <c r="K32" s="116">
        <v>13.888888888888889</v>
      </c>
    </row>
    <row r="33" spans="1:11" ht="14.1" customHeight="1" x14ac:dyDescent="0.2">
      <c r="A33" s="306">
        <v>32</v>
      </c>
      <c r="B33" s="307" t="s">
        <v>252</v>
      </c>
      <c r="C33" s="308"/>
      <c r="D33" s="113">
        <v>2.8513650151668353</v>
      </c>
      <c r="E33" s="115">
        <v>282</v>
      </c>
      <c r="F33" s="114">
        <v>117</v>
      </c>
      <c r="G33" s="114">
        <v>236</v>
      </c>
      <c r="H33" s="114">
        <v>225</v>
      </c>
      <c r="I33" s="140">
        <v>269</v>
      </c>
      <c r="J33" s="115">
        <v>13</v>
      </c>
      <c r="K33" s="116">
        <v>4.8327137546468402</v>
      </c>
    </row>
    <row r="34" spans="1:11" ht="14.1" customHeight="1" x14ac:dyDescent="0.2">
      <c r="A34" s="306">
        <v>33</v>
      </c>
      <c r="B34" s="307" t="s">
        <v>253</v>
      </c>
      <c r="C34" s="308"/>
      <c r="D34" s="113">
        <v>1.1526794742163802</v>
      </c>
      <c r="E34" s="115">
        <v>114</v>
      </c>
      <c r="F34" s="114">
        <v>69</v>
      </c>
      <c r="G34" s="114">
        <v>167</v>
      </c>
      <c r="H34" s="114">
        <v>111</v>
      </c>
      <c r="I34" s="140">
        <v>96</v>
      </c>
      <c r="J34" s="115">
        <v>18</v>
      </c>
      <c r="K34" s="116">
        <v>18.75</v>
      </c>
    </row>
    <row r="35" spans="1:11" ht="14.1" customHeight="1" x14ac:dyDescent="0.2">
      <c r="A35" s="306">
        <v>34</v>
      </c>
      <c r="B35" s="307" t="s">
        <v>254</v>
      </c>
      <c r="C35" s="308"/>
      <c r="D35" s="113">
        <v>1.6784630940343781</v>
      </c>
      <c r="E35" s="115">
        <v>166</v>
      </c>
      <c r="F35" s="114">
        <v>121</v>
      </c>
      <c r="G35" s="114">
        <v>187</v>
      </c>
      <c r="H35" s="114">
        <v>162</v>
      </c>
      <c r="I35" s="140">
        <v>121</v>
      </c>
      <c r="J35" s="115">
        <v>45</v>
      </c>
      <c r="K35" s="116">
        <v>37.190082644628099</v>
      </c>
    </row>
    <row r="36" spans="1:11" ht="14.1" customHeight="1" x14ac:dyDescent="0.2">
      <c r="A36" s="306">
        <v>41</v>
      </c>
      <c r="B36" s="307" t="s">
        <v>255</v>
      </c>
      <c r="C36" s="308"/>
      <c r="D36" s="113">
        <v>0.96056622851365014</v>
      </c>
      <c r="E36" s="115">
        <v>95</v>
      </c>
      <c r="F36" s="114">
        <v>50</v>
      </c>
      <c r="G36" s="114">
        <v>174</v>
      </c>
      <c r="H36" s="114">
        <v>61</v>
      </c>
      <c r="I36" s="140">
        <v>90</v>
      </c>
      <c r="J36" s="115">
        <v>5</v>
      </c>
      <c r="K36" s="116">
        <v>5.5555555555555554</v>
      </c>
    </row>
    <row r="37" spans="1:11" ht="14.1" customHeight="1" x14ac:dyDescent="0.2">
      <c r="A37" s="306">
        <v>42</v>
      </c>
      <c r="B37" s="307" t="s">
        <v>256</v>
      </c>
      <c r="C37" s="308"/>
      <c r="D37" s="113">
        <v>6.0667340748230533E-2</v>
      </c>
      <c r="E37" s="115">
        <v>6</v>
      </c>
      <c r="F37" s="114" t="s">
        <v>513</v>
      </c>
      <c r="G37" s="114" t="s">
        <v>513</v>
      </c>
      <c r="H37" s="114">
        <v>3</v>
      </c>
      <c r="I37" s="140">
        <v>19</v>
      </c>
      <c r="J37" s="115">
        <v>-13</v>
      </c>
      <c r="K37" s="116">
        <v>-68.421052631578945</v>
      </c>
    </row>
    <row r="38" spans="1:11" ht="14.1" customHeight="1" x14ac:dyDescent="0.2">
      <c r="A38" s="306">
        <v>43</v>
      </c>
      <c r="B38" s="307" t="s">
        <v>257</v>
      </c>
      <c r="C38" s="308"/>
      <c r="D38" s="113">
        <v>1.7593528816986856</v>
      </c>
      <c r="E38" s="115">
        <v>174</v>
      </c>
      <c r="F38" s="114">
        <v>126</v>
      </c>
      <c r="G38" s="114">
        <v>465</v>
      </c>
      <c r="H38" s="114">
        <v>137</v>
      </c>
      <c r="I38" s="140">
        <v>221</v>
      </c>
      <c r="J38" s="115">
        <v>-47</v>
      </c>
      <c r="K38" s="116">
        <v>-21.266968325791854</v>
      </c>
    </row>
    <row r="39" spans="1:11" ht="14.1" customHeight="1" x14ac:dyDescent="0.2">
      <c r="A39" s="306">
        <v>51</v>
      </c>
      <c r="B39" s="307" t="s">
        <v>258</v>
      </c>
      <c r="C39" s="308"/>
      <c r="D39" s="113">
        <v>9.9797775530839239</v>
      </c>
      <c r="E39" s="115">
        <v>987</v>
      </c>
      <c r="F39" s="114">
        <v>846</v>
      </c>
      <c r="G39" s="114">
        <v>1399</v>
      </c>
      <c r="H39" s="114">
        <v>1015</v>
      </c>
      <c r="I39" s="140">
        <v>1022</v>
      </c>
      <c r="J39" s="115">
        <v>-35</v>
      </c>
      <c r="K39" s="116">
        <v>-3.4246575342465753</v>
      </c>
    </row>
    <row r="40" spans="1:11" ht="14.1" customHeight="1" x14ac:dyDescent="0.2">
      <c r="A40" s="306" t="s">
        <v>259</v>
      </c>
      <c r="B40" s="307" t="s">
        <v>260</v>
      </c>
      <c r="C40" s="308"/>
      <c r="D40" s="113">
        <v>9.5652173913043477</v>
      </c>
      <c r="E40" s="115">
        <v>946</v>
      </c>
      <c r="F40" s="114">
        <v>809</v>
      </c>
      <c r="G40" s="114">
        <v>1317</v>
      </c>
      <c r="H40" s="114">
        <v>973</v>
      </c>
      <c r="I40" s="140">
        <v>979</v>
      </c>
      <c r="J40" s="115">
        <v>-33</v>
      </c>
      <c r="K40" s="116">
        <v>-3.3707865168539324</v>
      </c>
    </row>
    <row r="41" spans="1:11" ht="14.1" customHeight="1" x14ac:dyDescent="0.2">
      <c r="A41" s="306"/>
      <c r="B41" s="307" t="s">
        <v>261</v>
      </c>
      <c r="C41" s="308"/>
      <c r="D41" s="113">
        <v>8.7563195146612749</v>
      </c>
      <c r="E41" s="115">
        <v>866</v>
      </c>
      <c r="F41" s="114">
        <v>707</v>
      </c>
      <c r="G41" s="114">
        <v>1099</v>
      </c>
      <c r="H41" s="114">
        <v>891</v>
      </c>
      <c r="I41" s="140">
        <v>890</v>
      </c>
      <c r="J41" s="115">
        <v>-24</v>
      </c>
      <c r="K41" s="116">
        <v>-2.696629213483146</v>
      </c>
    </row>
    <row r="42" spans="1:11" ht="14.1" customHeight="1" x14ac:dyDescent="0.2">
      <c r="A42" s="306">
        <v>52</v>
      </c>
      <c r="B42" s="307" t="s">
        <v>262</v>
      </c>
      <c r="C42" s="308"/>
      <c r="D42" s="113">
        <v>4.1961577350859454</v>
      </c>
      <c r="E42" s="115">
        <v>415</v>
      </c>
      <c r="F42" s="114">
        <v>436</v>
      </c>
      <c r="G42" s="114">
        <v>512</v>
      </c>
      <c r="H42" s="114">
        <v>666</v>
      </c>
      <c r="I42" s="140">
        <v>453</v>
      </c>
      <c r="J42" s="115">
        <v>-38</v>
      </c>
      <c r="K42" s="116">
        <v>-8.3885209713024285</v>
      </c>
    </row>
    <row r="43" spans="1:11" ht="14.1" customHeight="1" x14ac:dyDescent="0.2">
      <c r="A43" s="306" t="s">
        <v>263</v>
      </c>
      <c r="B43" s="307" t="s">
        <v>264</v>
      </c>
      <c r="C43" s="308"/>
      <c r="D43" s="113">
        <v>3.8220424671385236</v>
      </c>
      <c r="E43" s="115">
        <v>378</v>
      </c>
      <c r="F43" s="114">
        <v>419</v>
      </c>
      <c r="G43" s="114">
        <v>461</v>
      </c>
      <c r="H43" s="114">
        <v>611</v>
      </c>
      <c r="I43" s="140">
        <v>422</v>
      </c>
      <c r="J43" s="115">
        <v>-44</v>
      </c>
      <c r="K43" s="116">
        <v>-10.42654028436019</v>
      </c>
    </row>
    <row r="44" spans="1:11" ht="14.1" customHeight="1" x14ac:dyDescent="0.2">
      <c r="A44" s="306">
        <v>53</v>
      </c>
      <c r="B44" s="307" t="s">
        <v>265</v>
      </c>
      <c r="C44" s="308"/>
      <c r="D44" s="113">
        <v>1.1729019211324569</v>
      </c>
      <c r="E44" s="115">
        <v>116</v>
      </c>
      <c r="F44" s="114">
        <v>102</v>
      </c>
      <c r="G44" s="114">
        <v>164</v>
      </c>
      <c r="H44" s="114">
        <v>118</v>
      </c>
      <c r="I44" s="140">
        <v>118</v>
      </c>
      <c r="J44" s="115">
        <v>-2</v>
      </c>
      <c r="K44" s="116">
        <v>-1.6949152542372881</v>
      </c>
    </row>
    <row r="45" spans="1:11" ht="14.1" customHeight="1" x14ac:dyDescent="0.2">
      <c r="A45" s="306" t="s">
        <v>266</v>
      </c>
      <c r="B45" s="307" t="s">
        <v>267</v>
      </c>
      <c r="C45" s="308"/>
      <c r="D45" s="113">
        <v>1.0515672396359959</v>
      </c>
      <c r="E45" s="115">
        <v>104</v>
      </c>
      <c r="F45" s="114">
        <v>96</v>
      </c>
      <c r="G45" s="114">
        <v>146</v>
      </c>
      <c r="H45" s="114">
        <v>110</v>
      </c>
      <c r="I45" s="140">
        <v>105</v>
      </c>
      <c r="J45" s="115">
        <v>-1</v>
      </c>
      <c r="K45" s="116">
        <v>-0.95238095238095233</v>
      </c>
    </row>
    <row r="46" spans="1:11" ht="14.1" customHeight="1" x14ac:dyDescent="0.2">
      <c r="A46" s="306">
        <v>54</v>
      </c>
      <c r="B46" s="307" t="s">
        <v>268</v>
      </c>
      <c r="C46" s="308"/>
      <c r="D46" s="113">
        <v>4.8129423660262889</v>
      </c>
      <c r="E46" s="115">
        <v>476</v>
      </c>
      <c r="F46" s="114">
        <v>363</v>
      </c>
      <c r="G46" s="114">
        <v>555</v>
      </c>
      <c r="H46" s="114">
        <v>350</v>
      </c>
      <c r="I46" s="140">
        <v>371</v>
      </c>
      <c r="J46" s="115">
        <v>105</v>
      </c>
      <c r="K46" s="116">
        <v>28.30188679245283</v>
      </c>
    </row>
    <row r="47" spans="1:11" ht="14.1" customHeight="1" x14ac:dyDescent="0.2">
      <c r="A47" s="306">
        <v>61</v>
      </c>
      <c r="B47" s="307" t="s">
        <v>269</v>
      </c>
      <c r="C47" s="308"/>
      <c r="D47" s="113">
        <v>1.9615773508594541</v>
      </c>
      <c r="E47" s="115">
        <v>194</v>
      </c>
      <c r="F47" s="114">
        <v>185</v>
      </c>
      <c r="G47" s="114">
        <v>358</v>
      </c>
      <c r="H47" s="114">
        <v>169</v>
      </c>
      <c r="I47" s="140">
        <v>197</v>
      </c>
      <c r="J47" s="115">
        <v>-3</v>
      </c>
      <c r="K47" s="116">
        <v>-1.5228426395939085</v>
      </c>
    </row>
    <row r="48" spans="1:11" ht="14.1" customHeight="1" x14ac:dyDescent="0.2">
      <c r="A48" s="306">
        <v>62</v>
      </c>
      <c r="B48" s="307" t="s">
        <v>270</v>
      </c>
      <c r="C48" s="308"/>
      <c r="D48" s="113">
        <v>10.050556117290192</v>
      </c>
      <c r="E48" s="115">
        <v>994</v>
      </c>
      <c r="F48" s="114">
        <v>753</v>
      </c>
      <c r="G48" s="114">
        <v>940</v>
      </c>
      <c r="H48" s="114">
        <v>649</v>
      </c>
      <c r="I48" s="140">
        <v>685</v>
      </c>
      <c r="J48" s="115">
        <v>309</v>
      </c>
      <c r="K48" s="116">
        <v>45.10948905109489</v>
      </c>
    </row>
    <row r="49" spans="1:11" ht="14.1" customHeight="1" x14ac:dyDescent="0.2">
      <c r="A49" s="306">
        <v>63</v>
      </c>
      <c r="B49" s="307" t="s">
        <v>271</v>
      </c>
      <c r="C49" s="308"/>
      <c r="D49" s="113">
        <v>2.537917087967644</v>
      </c>
      <c r="E49" s="115">
        <v>251</v>
      </c>
      <c r="F49" s="114">
        <v>303</v>
      </c>
      <c r="G49" s="114">
        <v>351</v>
      </c>
      <c r="H49" s="114">
        <v>352</v>
      </c>
      <c r="I49" s="140">
        <v>318</v>
      </c>
      <c r="J49" s="115">
        <v>-67</v>
      </c>
      <c r="K49" s="116">
        <v>-21.069182389937108</v>
      </c>
    </row>
    <row r="50" spans="1:11" ht="14.1" customHeight="1" x14ac:dyDescent="0.2">
      <c r="A50" s="306" t="s">
        <v>272</v>
      </c>
      <c r="B50" s="307" t="s">
        <v>273</v>
      </c>
      <c r="C50" s="308"/>
      <c r="D50" s="113">
        <v>0.24266936299292213</v>
      </c>
      <c r="E50" s="115">
        <v>24</v>
      </c>
      <c r="F50" s="114">
        <v>43</v>
      </c>
      <c r="G50" s="114">
        <v>49</v>
      </c>
      <c r="H50" s="114">
        <v>30</v>
      </c>
      <c r="I50" s="140">
        <v>41</v>
      </c>
      <c r="J50" s="115">
        <v>-17</v>
      </c>
      <c r="K50" s="116">
        <v>-41.463414634146339</v>
      </c>
    </row>
    <row r="51" spans="1:11" ht="14.1" customHeight="1" x14ac:dyDescent="0.2">
      <c r="A51" s="306" t="s">
        <v>274</v>
      </c>
      <c r="B51" s="307" t="s">
        <v>275</v>
      </c>
      <c r="C51" s="308"/>
      <c r="D51" s="113">
        <v>1.9817997977755308</v>
      </c>
      <c r="E51" s="115">
        <v>196</v>
      </c>
      <c r="F51" s="114">
        <v>230</v>
      </c>
      <c r="G51" s="114">
        <v>249</v>
      </c>
      <c r="H51" s="114">
        <v>296</v>
      </c>
      <c r="I51" s="140">
        <v>245</v>
      </c>
      <c r="J51" s="115">
        <v>-49</v>
      </c>
      <c r="K51" s="116">
        <v>-20</v>
      </c>
    </row>
    <row r="52" spans="1:11" ht="14.1" customHeight="1" x14ac:dyDescent="0.2">
      <c r="A52" s="306">
        <v>71</v>
      </c>
      <c r="B52" s="307" t="s">
        <v>276</v>
      </c>
      <c r="C52" s="308"/>
      <c r="D52" s="113">
        <v>9.1708796764408493</v>
      </c>
      <c r="E52" s="115">
        <v>907</v>
      </c>
      <c r="F52" s="114">
        <v>676</v>
      </c>
      <c r="G52" s="114">
        <v>1150</v>
      </c>
      <c r="H52" s="114">
        <v>789</v>
      </c>
      <c r="I52" s="140">
        <v>867</v>
      </c>
      <c r="J52" s="115">
        <v>40</v>
      </c>
      <c r="K52" s="116">
        <v>4.6136101499423301</v>
      </c>
    </row>
    <row r="53" spans="1:11" ht="14.1" customHeight="1" x14ac:dyDescent="0.2">
      <c r="A53" s="306" t="s">
        <v>277</v>
      </c>
      <c r="B53" s="307" t="s">
        <v>278</v>
      </c>
      <c r="C53" s="308"/>
      <c r="D53" s="113">
        <v>2.5682507583417595</v>
      </c>
      <c r="E53" s="115">
        <v>254</v>
      </c>
      <c r="F53" s="114">
        <v>204</v>
      </c>
      <c r="G53" s="114">
        <v>278</v>
      </c>
      <c r="H53" s="114">
        <v>238</v>
      </c>
      <c r="I53" s="140">
        <v>284</v>
      </c>
      <c r="J53" s="115">
        <v>-30</v>
      </c>
      <c r="K53" s="116">
        <v>-10.56338028169014</v>
      </c>
    </row>
    <row r="54" spans="1:11" ht="14.1" customHeight="1" x14ac:dyDescent="0.2">
      <c r="A54" s="306" t="s">
        <v>279</v>
      </c>
      <c r="B54" s="307" t="s">
        <v>280</v>
      </c>
      <c r="C54" s="308"/>
      <c r="D54" s="113">
        <v>5.5510616784630944</v>
      </c>
      <c r="E54" s="115">
        <v>549</v>
      </c>
      <c r="F54" s="114">
        <v>390</v>
      </c>
      <c r="G54" s="114">
        <v>760</v>
      </c>
      <c r="H54" s="114">
        <v>464</v>
      </c>
      <c r="I54" s="140">
        <v>495</v>
      </c>
      <c r="J54" s="115">
        <v>54</v>
      </c>
      <c r="K54" s="116">
        <v>10.909090909090908</v>
      </c>
    </row>
    <row r="55" spans="1:11" ht="14.1" customHeight="1" x14ac:dyDescent="0.2">
      <c r="A55" s="306">
        <v>72</v>
      </c>
      <c r="B55" s="307" t="s">
        <v>281</v>
      </c>
      <c r="C55" s="308"/>
      <c r="D55" s="113">
        <v>1.9919110212335693</v>
      </c>
      <c r="E55" s="115">
        <v>197</v>
      </c>
      <c r="F55" s="114">
        <v>147</v>
      </c>
      <c r="G55" s="114">
        <v>1085</v>
      </c>
      <c r="H55" s="114">
        <v>144</v>
      </c>
      <c r="I55" s="140">
        <v>236</v>
      </c>
      <c r="J55" s="115">
        <v>-39</v>
      </c>
      <c r="K55" s="116">
        <v>-16.525423728813561</v>
      </c>
    </row>
    <row r="56" spans="1:11" ht="14.1" customHeight="1" x14ac:dyDescent="0.2">
      <c r="A56" s="306" t="s">
        <v>282</v>
      </c>
      <c r="B56" s="307" t="s">
        <v>283</v>
      </c>
      <c r="C56" s="308"/>
      <c r="D56" s="113">
        <v>0.76845298281092012</v>
      </c>
      <c r="E56" s="115">
        <v>76</v>
      </c>
      <c r="F56" s="114">
        <v>46</v>
      </c>
      <c r="G56" s="114">
        <v>898</v>
      </c>
      <c r="H56" s="114">
        <v>52</v>
      </c>
      <c r="I56" s="140">
        <v>86</v>
      </c>
      <c r="J56" s="115">
        <v>-10</v>
      </c>
      <c r="K56" s="116">
        <v>-11.627906976744185</v>
      </c>
    </row>
    <row r="57" spans="1:11" ht="14.1" customHeight="1" x14ac:dyDescent="0.2">
      <c r="A57" s="306" t="s">
        <v>284</v>
      </c>
      <c r="B57" s="307" t="s">
        <v>285</v>
      </c>
      <c r="C57" s="308"/>
      <c r="D57" s="113">
        <v>0.86956521739130432</v>
      </c>
      <c r="E57" s="115">
        <v>86</v>
      </c>
      <c r="F57" s="114">
        <v>71</v>
      </c>
      <c r="G57" s="114">
        <v>130</v>
      </c>
      <c r="H57" s="114">
        <v>61</v>
      </c>
      <c r="I57" s="140">
        <v>92</v>
      </c>
      <c r="J57" s="115">
        <v>-6</v>
      </c>
      <c r="K57" s="116">
        <v>-6.5217391304347823</v>
      </c>
    </row>
    <row r="58" spans="1:11" ht="14.1" customHeight="1" x14ac:dyDescent="0.2">
      <c r="A58" s="306">
        <v>73</v>
      </c>
      <c r="B58" s="307" t="s">
        <v>286</v>
      </c>
      <c r="C58" s="308"/>
      <c r="D58" s="113">
        <v>2.1840242669362993</v>
      </c>
      <c r="E58" s="115">
        <v>216</v>
      </c>
      <c r="F58" s="114">
        <v>159</v>
      </c>
      <c r="G58" s="114">
        <v>279</v>
      </c>
      <c r="H58" s="114">
        <v>156</v>
      </c>
      <c r="I58" s="140">
        <v>202</v>
      </c>
      <c r="J58" s="115">
        <v>14</v>
      </c>
      <c r="K58" s="116">
        <v>6.9306930693069306</v>
      </c>
    </row>
    <row r="59" spans="1:11" ht="14.1" customHeight="1" x14ac:dyDescent="0.2">
      <c r="A59" s="306" t="s">
        <v>287</v>
      </c>
      <c r="B59" s="307" t="s">
        <v>288</v>
      </c>
      <c r="C59" s="308"/>
      <c r="D59" s="113">
        <v>1.1122345803842264</v>
      </c>
      <c r="E59" s="115">
        <v>110</v>
      </c>
      <c r="F59" s="114">
        <v>87</v>
      </c>
      <c r="G59" s="114">
        <v>140</v>
      </c>
      <c r="H59" s="114">
        <v>90</v>
      </c>
      <c r="I59" s="140">
        <v>70</v>
      </c>
      <c r="J59" s="115">
        <v>40</v>
      </c>
      <c r="K59" s="116">
        <v>57.142857142857146</v>
      </c>
    </row>
    <row r="60" spans="1:11" ht="14.1" customHeight="1" x14ac:dyDescent="0.2">
      <c r="A60" s="306">
        <v>81</v>
      </c>
      <c r="B60" s="307" t="s">
        <v>289</v>
      </c>
      <c r="C60" s="308"/>
      <c r="D60" s="113">
        <v>9.2922143579373095</v>
      </c>
      <c r="E60" s="115">
        <v>919</v>
      </c>
      <c r="F60" s="114">
        <v>717</v>
      </c>
      <c r="G60" s="114">
        <v>935</v>
      </c>
      <c r="H60" s="114">
        <v>631</v>
      </c>
      <c r="I60" s="140">
        <v>759</v>
      </c>
      <c r="J60" s="115">
        <v>160</v>
      </c>
      <c r="K60" s="116">
        <v>21.080368906455863</v>
      </c>
    </row>
    <row r="61" spans="1:11" ht="14.1" customHeight="1" x14ac:dyDescent="0.2">
      <c r="A61" s="306" t="s">
        <v>290</v>
      </c>
      <c r="B61" s="307" t="s">
        <v>291</v>
      </c>
      <c r="C61" s="308"/>
      <c r="D61" s="113">
        <v>2.558139534883721</v>
      </c>
      <c r="E61" s="115">
        <v>253</v>
      </c>
      <c r="F61" s="114">
        <v>145</v>
      </c>
      <c r="G61" s="114">
        <v>328</v>
      </c>
      <c r="H61" s="114">
        <v>179</v>
      </c>
      <c r="I61" s="140">
        <v>224</v>
      </c>
      <c r="J61" s="115">
        <v>29</v>
      </c>
      <c r="K61" s="116">
        <v>12.946428571428571</v>
      </c>
    </row>
    <row r="62" spans="1:11" ht="14.1" customHeight="1" x14ac:dyDescent="0.2">
      <c r="A62" s="306" t="s">
        <v>292</v>
      </c>
      <c r="B62" s="307" t="s">
        <v>293</v>
      </c>
      <c r="C62" s="308"/>
      <c r="D62" s="113">
        <v>3.7714863498483315</v>
      </c>
      <c r="E62" s="115">
        <v>373</v>
      </c>
      <c r="F62" s="114">
        <v>371</v>
      </c>
      <c r="G62" s="114">
        <v>405</v>
      </c>
      <c r="H62" s="114">
        <v>286</v>
      </c>
      <c r="I62" s="140">
        <v>293</v>
      </c>
      <c r="J62" s="115">
        <v>80</v>
      </c>
      <c r="K62" s="116">
        <v>27.303754266211605</v>
      </c>
    </row>
    <row r="63" spans="1:11" ht="14.1" customHeight="1" x14ac:dyDescent="0.2">
      <c r="A63" s="306"/>
      <c r="B63" s="307" t="s">
        <v>294</v>
      </c>
      <c r="C63" s="308"/>
      <c r="D63" s="113">
        <v>2.6390293225480281</v>
      </c>
      <c r="E63" s="115">
        <v>261</v>
      </c>
      <c r="F63" s="114">
        <v>326</v>
      </c>
      <c r="G63" s="114">
        <v>358</v>
      </c>
      <c r="H63" s="114">
        <v>226</v>
      </c>
      <c r="I63" s="140">
        <v>242</v>
      </c>
      <c r="J63" s="115">
        <v>19</v>
      </c>
      <c r="K63" s="116">
        <v>7.8512396694214877</v>
      </c>
    </row>
    <row r="64" spans="1:11" ht="14.1" customHeight="1" x14ac:dyDescent="0.2">
      <c r="A64" s="306" t="s">
        <v>295</v>
      </c>
      <c r="B64" s="307" t="s">
        <v>296</v>
      </c>
      <c r="C64" s="308"/>
      <c r="D64" s="113">
        <v>1.1830131445904954</v>
      </c>
      <c r="E64" s="115">
        <v>117</v>
      </c>
      <c r="F64" s="114">
        <v>83</v>
      </c>
      <c r="G64" s="114">
        <v>107</v>
      </c>
      <c r="H64" s="114">
        <v>75</v>
      </c>
      <c r="I64" s="140">
        <v>116</v>
      </c>
      <c r="J64" s="115">
        <v>1</v>
      </c>
      <c r="K64" s="116">
        <v>0.86206896551724133</v>
      </c>
    </row>
    <row r="65" spans="1:11" ht="14.1" customHeight="1" x14ac:dyDescent="0.2">
      <c r="A65" s="306" t="s">
        <v>297</v>
      </c>
      <c r="B65" s="307" t="s">
        <v>298</v>
      </c>
      <c r="C65" s="308"/>
      <c r="D65" s="113">
        <v>0.70778564206268957</v>
      </c>
      <c r="E65" s="115">
        <v>70</v>
      </c>
      <c r="F65" s="114">
        <v>68</v>
      </c>
      <c r="G65" s="114">
        <v>23</v>
      </c>
      <c r="H65" s="114">
        <v>36</v>
      </c>
      <c r="I65" s="140">
        <v>60</v>
      </c>
      <c r="J65" s="115">
        <v>10</v>
      </c>
      <c r="K65" s="116">
        <v>16.666666666666668</v>
      </c>
    </row>
    <row r="66" spans="1:11" ht="14.1" customHeight="1" x14ac:dyDescent="0.2">
      <c r="A66" s="306">
        <v>82</v>
      </c>
      <c r="B66" s="307" t="s">
        <v>299</v>
      </c>
      <c r="C66" s="308"/>
      <c r="D66" s="113">
        <v>4.1253791708796763</v>
      </c>
      <c r="E66" s="115">
        <v>408</v>
      </c>
      <c r="F66" s="114">
        <v>355</v>
      </c>
      <c r="G66" s="114">
        <v>496</v>
      </c>
      <c r="H66" s="114">
        <v>325</v>
      </c>
      <c r="I66" s="140">
        <v>332</v>
      </c>
      <c r="J66" s="115">
        <v>76</v>
      </c>
      <c r="K66" s="116">
        <v>22.891566265060241</v>
      </c>
    </row>
    <row r="67" spans="1:11" ht="14.1" customHeight="1" x14ac:dyDescent="0.2">
      <c r="A67" s="306" t="s">
        <v>300</v>
      </c>
      <c r="B67" s="307" t="s">
        <v>301</v>
      </c>
      <c r="C67" s="308"/>
      <c r="D67" s="113">
        <v>2.8008088978766432</v>
      </c>
      <c r="E67" s="115">
        <v>277</v>
      </c>
      <c r="F67" s="114">
        <v>268</v>
      </c>
      <c r="G67" s="114">
        <v>356</v>
      </c>
      <c r="H67" s="114">
        <v>228</v>
      </c>
      <c r="I67" s="140">
        <v>218</v>
      </c>
      <c r="J67" s="115">
        <v>59</v>
      </c>
      <c r="K67" s="116">
        <v>27.064220183486238</v>
      </c>
    </row>
    <row r="68" spans="1:11" ht="14.1" customHeight="1" x14ac:dyDescent="0.2">
      <c r="A68" s="306" t="s">
        <v>302</v>
      </c>
      <c r="B68" s="307" t="s">
        <v>303</v>
      </c>
      <c r="C68" s="308"/>
      <c r="D68" s="113">
        <v>0.80889787664307378</v>
      </c>
      <c r="E68" s="115">
        <v>80</v>
      </c>
      <c r="F68" s="114">
        <v>64</v>
      </c>
      <c r="G68" s="114">
        <v>85</v>
      </c>
      <c r="H68" s="114">
        <v>64</v>
      </c>
      <c r="I68" s="140">
        <v>73</v>
      </c>
      <c r="J68" s="115">
        <v>7</v>
      </c>
      <c r="K68" s="116">
        <v>9.5890410958904102</v>
      </c>
    </row>
    <row r="69" spans="1:11" ht="14.1" customHeight="1" x14ac:dyDescent="0.2">
      <c r="A69" s="306">
        <v>83</v>
      </c>
      <c r="B69" s="307" t="s">
        <v>304</v>
      </c>
      <c r="C69" s="308"/>
      <c r="D69" s="113">
        <v>4.7927199191102128</v>
      </c>
      <c r="E69" s="115">
        <v>474</v>
      </c>
      <c r="F69" s="114">
        <v>663</v>
      </c>
      <c r="G69" s="114">
        <v>972</v>
      </c>
      <c r="H69" s="114">
        <v>362</v>
      </c>
      <c r="I69" s="140">
        <v>406</v>
      </c>
      <c r="J69" s="115">
        <v>68</v>
      </c>
      <c r="K69" s="116">
        <v>16.748768472906406</v>
      </c>
    </row>
    <row r="70" spans="1:11" ht="14.1" customHeight="1" x14ac:dyDescent="0.2">
      <c r="A70" s="306" t="s">
        <v>305</v>
      </c>
      <c r="B70" s="307" t="s">
        <v>306</v>
      </c>
      <c r="C70" s="308"/>
      <c r="D70" s="113">
        <v>3.7917087967644085</v>
      </c>
      <c r="E70" s="115">
        <v>375</v>
      </c>
      <c r="F70" s="114">
        <v>583</v>
      </c>
      <c r="G70" s="114">
        <v>837</v>
      </c>
      <c r="H70" s="114">
        <v>273</v>
      </c>
      <c r="I70" s="140">
        <v>335</v>
      </c>
      <c r="J70" s="115">
        <v>40</v>
      </c>
      <c r="K70" s="116">
        <v>11.940298507462687</v>
      </c>
    </row>
    <row r="71" spans="1:11" ht="14.1" customHeight="1" x14ac:dyDescent="0.2">
      <c r="A71" s="306"/>
      <c r="B71" s="307" t="s">
        <v>307</v>
      </c>
      <c r="C71" s="308"/>
      <c r="D71" s="113">
        <v>1.577350859453994</v>
      </c>
      <c r="E71" s="115">
        <v>156</v>
      </c>
      <c r="F71" s="114">
        <v>390</v>
      </c>
      <c r="G71" s="114">
        <v>498</v>
      </c>
      <c r="H71" s="114">
        <v>115</v>
      </c>
      <c r="I71" s="140">
        <v>145</v>
      </c>
      <c r="J71" s="115">
        <v>11</v>
      </c>
      <c r="K71" s="116">
        <v>7.5862068965517242</v>
      </c>
    </row>
    <row r="72" spans="1:11" ht="14.1" customHeight="1" x14ac:dyDescent="0.2">
      <c r="A72" s="306">
        <v>84</v>
      </c>
      <c r="B72" s="307" t="s">
        <v>308</v>
      </c>
      <c r="C72" s="308"/>
      <c r="D72" s="113">
        <v>3.7209302325581395</v>
      </c>
      <c r="E72" s="115">
        <v>368</v>
      </c>
      <c r="F72" s="114">
        <v>477</v>
      </c>
      <c r="G72" s="114">
        <v>409</v>
      </c>
      <c r="H72" s="114">
        <v>393</v>
      </c>
      <c r="I72" s="140">
        <v>320</v>
      </c>
      <c r="J72" s="115">
        <v>48</v>
      </c>
      <c r="K72" s="116">
        <v>15</v>
      </c>
    </row>
    <row r="73" spans="1:11" ht="14.1" customHeight="1" x14ac:dyDescent="0.2">
      <c r="A73" s="306" t="s">
        <v>309</v>
      </c>
      <c r="B73" s="307" t="s">
        <v>310</v>
      </c>
      <c r="C73" s="308"/>
      <c r="D73" s="113">
        <v>1.4357937310414559</v>
      </c>
      <c r="E73" s="115">
        <v>142</v>
      </c>
      <c r="F73" s="114">
        <v>107</v>
      </c>
      <c r="G73" s="114">
        <v>140</v>
      </c>
      <c r="H73" s="114">
        <v>102</v>
      </c>
      <c r="I73" s="140">
        <v>132</v>
      </c>
      <c r="J73" s="115">
        <v>10</v>
      </c>
      <c r="K73" s="116">
        <v>7.5757575757575761</v>
      </c>
    </row>
    <row r="74" spans="1:11" ht="14.1" customHeight="1" x14ac:dyDescent="0.2">
      <c r="A74" s="306" t="s">
        <v>311</v>
      </c>
      <c r="B74" s="307" t="s">
        <v>312</v>
      </c>
      <c r="C74" s="308"/>
      <c r="D74" s="113">
        <v>0.20222446916076844</v>
      </c>
      <c r="E74" s="115">
        <v>20</v>
      </c>
      <c r="F74" s="114">
        <v>17</v>
      </c>
      <c r="G74" s="114">
        <v>41</v>
      </c>
      <c r="H74" s="114">
        <v>16</v>
      </c>
      <c r="I74" s="140">
        <v>13</v>
      </c>
      <c r="J74" s="115">
        <v>7</v>
      </c>
      <c r="K74" s="116">
        <v>53.846153846153847</v>
      </c>
    </row>
    <row r="75" spans="1:11" ht="14.1" customHeight="1" x14ac:dyDescent="0.2">
      <c r="A75" s="306" t="s">
        <v>313</v>
      </c>
      <c r="B75" s="307" t="s">
        <v>314</v>
      </c>
      <c r="C75" s="308"/>
      <c r="D75" s="113">
        <v>1.5672396359959555</v>
      </c>
      <c r="E75" s="115">
        <v>155</v>
      </c>
      <c r="F75" s="114">
        <v>316</v>
      </c>
      <c r="G75" s="114">
        <v>149</v>
      </c>
      <c r="H75" s="114">
        <v>229</v>
      </c>
      <c r="I75" s="140">
        <v>127</v>
      </c>
      <c r="J75" s="115">
        <v>28</v>
      </c>
      <c r="K75" s="116">
        <v>22.047244094488189</v>
      </c>
    </row>
    <row r="76" spans="1:11" ht="14.1" customHeight="1" x14ac:dyDescent="0.2">
      <c r="A76" s="306">
        <v>91</v>
      </c>
      <c r="B76" s="307" t="s">
        <v>315</v>
      </c>
      <c r="C76" s="308"/>
      <c r="D76" s="113">
        <v>0.40444893832153689</v>
      </c>
      <c r="E76" s="115">
        <v>40</v>
      </c>
      <c r="F76" s="114">
        <v>32</v>
      </c>
      <c r="G76" s="114">
        <v>33</v>
      </c>
      <c r="H76" s="114">
        <v>25</v>
      </c>
      <c r="I76" s="140">
        <v>28</v>
      </c>
      <c r="J76" s="115">
        <v>12</v>
      </c>
      <c r="K76" s="116">
        <v>42.857142857142854</v>
      </c>
    </row>
    <row r="77" spans="1:11" ht="14.1" customHeight="1" x14ac:dyDescent="0.2">
      <c r="A77" s="306">
        <v>92</v>
      </c>
      <c r="B77" s="307" t="s">
        <v>316</v>
      </c>
      <c r="C77" s="308"/>
      <c r="D77" s="113">
        <v>1.9211324570273003</v>
      </c>
      <c r="E77" s="115">
        <v>190</v>
      </c>
      <c r="F77" s="114">
        <v>142</v>
      </c>
      <c r="G77" s="114">
        <v>219</v>
      </c>
      <c r="H77" s="114">
        <v>197</v>
      </c>
      <c r="I77" s="140">
        <v>219</v>
      </c>
      <c r="J77" s="115">
        <v>-29</v>
      </c>
      <c r="K77" s="116">
        <v>-13.242009132420092</v>
      </c>
    </row>
    <row r="78" spans="1:11" ht="14.1" customHeight="1" x14ac:dyDescent="0.2">
      <c r="A78" s="306">
        <v>93</v>
      </c>
      <c r="B78" s="307" t="s">
        <v>317</v>
      </c>
      <c r="C78" s="308"/>
      <c r="D78" s="113">
        <v>0.11122345803842265</v>
      </c>
      <c r="E78" s="115">
        <v>11</v>
      </c>
      <c r="F78" s="114" t="s">
        <v>513</v>
      </c>
      <c r="G78" s="114">
        <v>14</v>
      </c>
      <c r="H78" s="114">
        <v>8</v>
      </c>
      <c r="I78" s="140">
        <v>8</v>
      </c>
      <c r="J78" s="115">
        <v>3</v>
      </c>
      <c r="K78" s="116">
        <v>37.5</v>
      </c>
    </row>
    <row r="79" spans="1:11" ht="14.1" customHeight="1" x14ac:dyDescent="0.2">
      <c r="A79" s="306">
        <v>94</v>
      </c>
      <c r="B79" s="307" t="s">
        <v>318</v>
      </c>
      <c r="C79" s="308"/>
      <c r="D79" s="113">
        <v>0.71789686552072796</v>
      </c>
      <c r="E79" s="115">
        <v>71</v>
      </c>
      <c r="F79" s="114">
        <v>82</v>
      </c>
      <c r="G79" s="114">
        <v>105</v>
      </c>
      <c r="H79" s="114">
        <v>73</v>
      </c>
      <c r="I79" s="140">
        <v>75</v>
      </c>
      <c r="J79" s="115">
        <v>-4</v>
      </c>
      <c r="K79" s="116">
        <v>-5.333333333333333</v>
      </c>
    </row>
    <row r="80" spans="1:11" ht="14.1" customHeight="1" x14ac:dyDescent="0.2">
      <c r="A80" s="306" t="s">
        <v>319</v>
      </c>
      <c r="B80" s="307" t="s">
        <v>320</v>
      </c>
      <c r="C80" s="308"/>
      <c r="D80" s="113">
        <v>3.0333670374115267E-2</v>
      </c>
      <c r="E80" s="115">
        <v>3</v>
      </c>
      <c r="F80" s="114">
        <v>0</v>
      </c>
      <c r="G80" s="114" t="s">
        <v>513</v>
      </c>
      <c r="H80" s="114">
        <v>0</v>
      </c>
      <c r="I80" s="140" t="s">
        <v>513</v>
      </c>
      <c r="J80" s="115" t="s">
        <v>513</v>
      </c>
      <c r="K80" s="116" t="s">
        <v>513</v>
      </c>
    </row>
    <row r="81" spans="1:11" ht="14.1" customHeight="1" x14ac:dyDescent="0.2">
      <c r="A81" s="310" t="s">
        <v>321</v>
      </c>
      <c r="B81" s="311" t="s">
        <v>333</v>
      </c>
      <c r="C81" s="312"/>
      <c r="D81" s="125">
        <v>6.0667340748230533E-2</v>
      </c>
      <c r="E81" s="143">
        <v>6</v>
      </c>
      <c r="F81" s="144">
        <v>19</v>
      </c>
      <c r="G81" s="144">
        <v>55</v>
      </c>
      <c r="H81" s="144">
        <v>11</v>
      </c>
      <c r="I81" s="145">
        <v>12</v>
      </c>
      <c r="J81" s="143">
        <v>-6</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10341</v>
      </c>
      <c r="E11" s="114">
        <v>8881</v>
      </c>
      <c r="F11" s="114">
        <v>12303</v>
      </c>
      <c r="G11" s="114">
        <v>8940</v>
      </c>
      <c r="H11" s="140">
        <v>9571</v>
      </c>
      <c r="I11" s="115">
        <v>770</v>
      </c>
      <c r="J11" s="116">
        <v>8.0451363493887786</v>
      </c>
    </row>
    <row r="12" spans="1:15" s="110" customFormat="1" ht="24.95" customHeight="1" x14ac:dyDescent="0.2">
      <c r="A12" s="193" t="s">
        <v>132</v>
      </c>
      <c r="B12" s="194" t="s">
        <v>133</v>
      </c>
      <c r="C12" s="113">
        <v>6.7691712600328788E-2</v>
      </c>
      <c r="D12" s="115">
        <v>7</v>
      </c>
      <c r="E12" s="114">
        <v>13</v>
      </c>
      <c r="F12" s="114">
        <v>8</v>
      </c>
      <c r="G12" s="114">
        <v>12</v>
      </c>
      <c r="H12" s="140">
        <v>13</v>
      </c>
      <c r="I12" s="115">
        <v>-6</v>
      </c>
      <c r="J12" s="116">
        <v>-46.153846153846153</v>
      </c>
    </row>
    <row r="13" spans="1:15" s="110" customFormat="1" ht="24.95" customHeight="1" x14ac:dyDescent="0.2">
      <c r="A13" s="193" t="s">
        <v>134</v>
      </c>
      <c r="B13" s="199" t="s">
        <v>214</v>
      </c>
      <c r="C13" s="113">
        <v>0.8799922638042742</v>
      </c>
      <c r="D13" s="115">
        <v>91</v>
      </c>
      <c r="E13" s="114">
        <v>48</v>
      </c>
      <c r="F13" s="114">
        <v>120</v>
      </c>
      <c r="G13" s="114">
        <v>81</v>
      </c>
      <c r="H13" s="140">
        <v>79</v>
      </c>
      <c r="I13" s="115">
        <v>12</v>
      </c>
      <c r="J13" s="116">
        <v>15.189873417721518</v>
      </c>
    </row>
    <row r="14" spans="1:15" s="287" customFormat="1" ht="24.95" customHeight="1" x14ac:dyDescent="0.2">
      <c r="A14" s="193" t="s">
        <v>215</v>
      </c>
      <c r="B14" s="199" t="s">
        <v>137</v>
      </c>
      <c r="C14" s="113">
        <v>12.580988299003964</v>
      </c>
      <c r="D14" s="115">
        <v>1301</v>
      </c>
      <c r="E14" s="114">
        <v>965</v>
      </c>
      <c r="F14" s="114">
        <v>1352</v>
      </c>
      <c r="G14" s="114">
        <v>944</v>
      </c>
      <c r="H14" s="140">
        <v>1008</v>
      </c>
      <c r="I14" s="115">
        <v>293</v>
      </c>
      <c r="J14" s="116">
        <v>29.067460317460316</v>
      </c>
      <c r="K14" s="110"/>
      <c r="L14" s="110"/>
      <c r="M14" s="110"/>
      <c r="N14" s="110"/>
      <c r="O14" s="110"/>
    </row>
    <row r="15" spans="1:15" s="110" customFormat="1" ht="24.95" customHeight="1" x14ac:dyDescent="0.2">
      <c r="A15" s="193" t="s">
        <v>216</v>
      </c>
      <c r="B15" s="199" t="s">
        <v>217</v>
      </c>
      <c r="C15" s="113">
        <v>2.3788801856686974</v>
      </c>
      <c r="D15" s="115">
        <v>246</v>
      </c>
      <c r="E15" s="114">
        <v>194</v>
      </c>
      <c r="F15" s="114">
        <v>301</v>
      </c>
      <c r="G15" s="114">
        <v>241</v>
      </c>
      <c r="H15" s="140">
        <v>180</v>
      </c>
      <c r="I15" s="115">
        <v>66</v>
      </c>
      <c r="J15" s="116">
        <v>36.666666666666664</v>
      </c>
    </row>
    <row r="16" spans="1:15" s="287" customFormat="1" ht="24.95" customHeight="1" x14ac:dyDescent="0.2">
      <c r="A16" s="193" t="s">
        <v>218</v>
      </c>
      <c r="B16" s="199" t="s">
        <v>141</v>
      </c>
      <c r="C16" s="113">
        <v>8.5871772555845656</v>
      </c>
      <c r="D16" s="115">
        <v>888</v>
      </c>
      <c r="E16" s="114">
        <v>645</v>
      </c>
      <c r="F16" s="114">
        <v>898</v>
      </c>
      <c r="G16" s="114">
        <v>566</v>
      </c>
      <c r="H16" s="140">
        <v>641</v>
      </c>
      <c r="I16" s="115">
        <v>247</v>
      </c>
      <c r="J16" s="116">
        <v>38.533541341653667</v>
      </c>
      <c r="K16" s="110"/>
      <c r="L16" s="110"/>
      <c r="M16" s="110"/>
      <c r="N16" s="110"/>
      <c r="O16" s="110"/>
    </row>
    <row r="17" spans="1:15" s="110" customFormat="1" ht="24.95" customHeight="1" x14ac:dyDescent="0.2">
      <c r="A17" s="193" t="s">
        <v>142</v>
      </c>
      <c r="B17" s="199" t="s">
        <v>220</v>
      </c>
      <c r="C17" s="113">
        <v>1.6149308577507011</v>
      </c>
      <c r="D17" s="115">
        <v>167</v>
      </c>
      <c r="E17" s="114">
        <v>126</v>
      </c>
      <c r="F17" s="114">
        <v>153</v>
      </c>
      <c r="G17" s="114">
        <v>137</v>
      </c>
      <c r="H17" s="140">
        <v>187</v>
      </c>
      <c r="I17" s="115">
        <v>-20</v>
      </c>
      <c r="J17" s="116">
        <v>-10.695187165775401</v>
      </c>
    </row>
    <row r="18" spans="1:15" s="287" customFormat="1" ht="24.95" customHeight="1" x14ac:dyDescent="0.2">
      <c r="A18" s="201" t="s">
        <v>144</v>
      </c>
      <c r="B18" s="202" t="s">
        <v>145</v>
      </c>
      <c r="C18" s="113">
        <v>4.7480901266802054</v>
      </c>
      <c r="D18" s="115">
        <v>491</v>
      </c>
      <c r="E18" s="114">
        <v>373</v>
      </c>
      <c r="F18" s="114">
        <v>504</v>
      </c>
      <c r="G18" s="114">
        <v>475</v>
      </c>
      <c r="H18" s="140">
        <v>462</v>
      </c>
      <c r="I18" s="115">
        <v>29</v>
      </c>
      <c r="J18" s="116">
        <v>6.2770562770562774</v>
      </c>
      <c r="K18" s="110"/>
      <c r="L18" s="110"/>
      <c r="M18" s="110"/>
      <c r="N18" s="110"/>
      <c r="O18" s="110"/>
    </row>
    <row r="19" spans="1:15" s="110" customFormat="1" ht="24.95" customHeight="1" x14ac:dyDescent="0.2">
      <c r="A19" s="193" t="s">
        <v>146</v>
      </c>
      <c r="B19" s="199" t="s">
        <v>147</v>
      </c>
      <c r="C19" s="113">
        <v>17.164684266511944</v>
      </c>
      <c r="D19" s="115">
        <v>1775</v>
      </c>
      <c r="E19" s="114">
        <v>1244</v>
      </c>
      <c r="F19" s="114">
        <v>1377</v>
      </c>
      <c r="G19" s="114">
        <v>1034</v>
      </c>
      <c r="H19" s="140">
        <v>1201</v>
      </c>
      <c r="I19" s="115">
        <v>574</v>
      </c>
      <c r="J19" s="116">
        <v>47.793505412156534</v>
      </c>
    </row>
    <row r="20" spans="1:15" s="287" customFormat="1" ht="24.95" customHeight="1" x14ac:dyDescent="0.2">
      <c r="A20" s="193" t="s">
        <v>148</v>
      </c>
      <c r="B20" s="199" t="s">
        <v>149</v>
      </c>
      <c r="C20" s="113">
        <v>6.1019243786867809</v>
      </c>
      <c r="D20" s="115">
        <v>631</v>
      </c>
      <c r="E20" s="114">
        <v>589</v>
      </c>
      <c r="F20" s="114">
        <v>781</v>
      </c>
      <c r="G20" s="114">
        <v>907</v>
      </c>
      <c r="H20" s="140">
        <v>659</v>
      </c>
      <c r="I20" s="115">
        <v>-28</v>
      </c>
      <c r="J20" s="116">
        <v>-4.2488619119878601</v>
      </c>
      <c r="K20" s="110"/>
      <c r="L20" s="110"/>
      <c r="M20" s="110"/>
      <c r="N20" s="110"/>
      <c r="O20" s="110"/>
    </row>
    <row r="21" spans="1:15" s="110" customFormat="1" ht="24.95" customHeight="1" x14ac:dyDescent="0.2">
      <c r="A21" s="201" t="s">
        <v>150</v>
      </c>
      <c r="B21" s="202" t="s">
        <v>151</v>
      </c>
      <c r="C21" s="113">
        <v>4.7867711053089641</v>
      </c>
      <c r="D21" s="115">
        <v>495</v>
      </c>
      <c r="E21" s="114">
        <v>543</v>
      </c>
      <c r="F21" s="114">
        <v>496</v>
      </c>
      <c r="G21" s="114">
        <v>434</v>
      </c>
      <c r="H21" s="140">
        <v>449</v>
      </c>
      <c r="I21" s="115">
        <v>46</v>
      </c>
      <c r="J21" s="116">
        <v>10.244988864142538</v>
      </c>
    </row>
    <row r="22" spans="1:15" s="110" customFormat="1" ht="24.95" customHeight="1" x14ac:dyDescent="0.2">
      <c r="A22" s="201" t="s">
        <v>152</v>
      </c>
      <c r="B22" s="199" t="s">
        <v>153</v>
      </c>
      <c r="C22" s="113">
        <v>1.895367952809206</v>
      </c>
      <c r="D22" s="115">
        <v>196</v>
      </c>
      <c r="E22" s="114">
        <v>125</v>
      </c>
      <c r="F22" s="114">
        <v>150</v>
      </c>
      <c r="G22" s="114">
        <v>129</v>
      </c>
      <c r="H22" s="140">
        <v>186</v>
      </c>
      <c r="I22" s="115">
        <v>10</v>
      </c>
      <c r="J22" s="116">
        <v>5.376344086021505</v>
      </c>
    </row>
    <row r="23" spans="1:15" s="110" customFormat="1" ht="24.95" customHeight="1" x14ac:dyDescent="0.2">
      <c r="A23" s="193" t="s">
        <v>154</v>
      </c>
      <c r="B23" s="199" t="s">
        <v>155</v>
      </c>
      <c r="C23" s="113">
        <v>2.1371240692389519</v>
      </c>
      <c r="D23" s="115">
        <v>221</v>
      </c>
      <c r="E23" s="114">
        <v>169</v>
      </c>
      <c r="F23" s="114">
        <v>1646</v>
      </c>
      <c r="G23" s="114">
        <v>175</v>
      </c>
      <c r="H23" s="140">
        <v>212</v>
      </c>
      <c r="I23" s="115">
        <v>9</v>
      </c>
      <c r="J23" s="116">
        <v>4.2452830188679247</v>
      </c>
    </row>
    <row r="24" spans="1:15" s="110" customFormat="1" ht="24.95" customHeight="1" x14ac:dyDescent="0.2">
      <c r="A24" s="193" t="s">
        <v>156</v>
      </c>
      <c r="B24" s="199" t="s">
        <v>221</v>
      </c>
      <c r="C24" s="113">
        <v>6.9915868871482445</v>
      </c>
      <c r="D24" s="115">
        <v>723</v>
      </c>
      <c r="E24" s="114">
        <v>493</v>
      </c>
      <c r="F24" s="114">
        <v>613</v>
      </c>
      <c r="G24" s="114">
        <v>546</v>
      </c>
      <c r="H24" s="140">
        <v>707</v>
      </c>
      <c r="I24" s="115">
        <v>16</v>
      </c>
      <c r="J24" s="116">
        <v>2.2630834512022631</v>
      </c>
    </row>
    <row r="25" spans="1:15" s="110" customFormat="1" ht="24.95" customHeight="1" x14ac:dyDescent="0.2">
      <c r="A25" s="193" t="s">
        <v>222</v>
      </c>
      <c r="B25" s="204" t="s">
        <v>159</v>
      </c>
      <c r="C25" s="113">
        <v>5.8795087515714144</v>
      </c>
      <c r="D25" s="115">
        <v>608</v>
      </c>
      <c r="E25" s="114">
        <v>673</v>
      </c>
      <c r="F25" s="114">
        <v>811</v>
      </c>
      <c r="G25" s="114">
        <v>631</v>
      </c>
      <c r="H25" s="140">
        <v>791</v>
      </c>
      <c r="I25" s="115">
        <v>-183</v>
      </c>
      <c r="J25" s="116">
        <v>-23.13527180783818</v>
      </c>
    </row>
    <row r="26" spans="1:15" s="110" customFormat="1" ht="24.95" customHeight="1" x14ac:dyDescent="0.2">
      <c r="A26" s="201">
        <v>782.78300000000002</v>
      </c>
      <c r="B26" s="203" t="s">
        <v>160</v>
      </c>
      <c r="C26" s="113">
        <v>11.642974567256552</v>
      </c>
      <c r="D26" s="115">
        <v>1204</v>
      </c>
      <c r="E26" s="114">
        <v>1270</v>
      </c>
      <c r="F26" s="114">
        <v>1491</v>
      </c>
      <c r="G26" s="114">
        <v>1293</v>
      </c>
      <c r="H26" s="140">
        <v>1363</v>
      </c>
      <c r="I26" s="115">
        <v>-159</v>
      </c>
      <c r="J26" s="116">
        <v>-11.665443873807776</v>
      </c>
    </row>
    <row r="27" spans="1:15" s="110" customFormat="1" ht="24.95" customHeight="1" x14ac:dyDescent="0.2">
      <c r="A27" s="193" t="s">
        <v>161</v>
      </c>
      <c r="B27" s="199" t="s">
        <v>162</v>
      </c>
      <c r="C27" s="113">
        <v>1.9824001547239145</v>
      </c>
      <c r="D27" s="115">
        <v>205</v>
      </c>
      <c r="E27" s="114">
        <v>182</v>
      </c>
      <c r="F27" s="114">
        <v>261</v>
      </c>
      <c r="G27" s="114">
        <v>204</v>
      </c>
      <c r="H27" s="140">
        <v>231</v>
      </c>
      <c r="I27" s="115">
        <v>-26</v>
      </c>
      <c r="J27" s="116">
        <v>-11.255411255411255</v>
      </c>
    </row>
    <row r="28" spans="1:15" s="110" customFormat="1" ht="24.95" customHeight="1" x14ac:dyDescent="0.2">
      <c r="A28" s="193" t="s">
        <v>163</v>
      </c>
      <c r="B28" s="199" t="s">
        <v>164</v>
      </c>
      <c r="C28" s="113">
        <v>5.3959965187119234</v>
      </c>
      <c r="D28" s="115">
        <v>558</v>
      </c>
      <c r="E28" s="114">
        <v>689</v>
      </c>
      <c r="F28" s="114">
        <v>641</v>
      </c>
      <c r="G28" s="114">
        <v>491</v>
      </c>
      <c r="H28" s="140">
        <v>409</v>
      </c>
      <c r="I28" s="115">
        <v>149</v>
      </c>
      <c r="J28" s="116">
        <v>36.430317848410759</v>
      </c>
    </row>
    <row r="29" spans="1:15" s="110" customFormat="1" ht="24.95" customHeight="1" x14ac:dyDescent="0.2">
      <c r="A29" s="193">
        <v>86</v>
      </c>
      <c r="B29" s="199" t="s">
        <v>165</v>
      </c>
      <c r="C29" s="113">
        <v>6.3146697611449571</v>
      </c>
      <c r="D29" s="115">
        <v>653</v>
      </c>
      <c r="E29" s="114">
        <v>486</v>
      </c>
      <c r="F29" s="114">
        <v>701</v>
      </c>
      <c r="G29" s="114">
        <v>569</v>
      </c>
      <c r="H29" s="140">
        <v>624</v>
      </c>
      <c r="I29" s="115">
        <v>29</v>
      </c>
      <c r="J29" s="116">
        <v>4.6474358974358978</v>
      </c>
    </row>
    <row r="30" spans="1:15" s="110" customFormat="1" ht="24.95" customHeight="1" x14ac:dyDescent="0.2">
      <c r="A30" s="193">
        <v>87.88</v>
      </c>
      <c r="B30" s="204" t="s">
        <v>166</v>
      </c>
      <c r="C30" s="113">
        <v>7.697514747123102</v>
      </c>
      <c r="D30" s="115">
        <v>796</v>
      </c>
      <c r="E30" s="114">
        <v>688</v>
      </c>
      <c r="F30" s="114">
        <v>939</v>
      </c>
      <c r="G30" s="114">
        <v>697</v>
      </c>
      <c r="H30" s="140">
        <v>815</v>
      </c>
      <c r="I30" s="115">
        <v>-19</v>
      </c>
      <c r="J30" s="116">
        <v>-2.3312883435582821</v>
      </c>
    </row>
    <row r="31" spans="1:15" s="110" customFormat="1" ht="24.95" customHeight="1" x14ac:dyDescent="0.2">
      <c r="A31" s="193" t="s">
        <v>167</v>
      </c>
      <c r="B31" s="199" t="s">
        <v>168</v>
      </c>
      <c r="C31" s="113">
        <v>3.732714437675273</v>
      </c>
      <c r="D31" s="115">
        <v>386</v>
      </c>
      <c r="E31" s="114">
        <v>331</v>
      </c>
      <c r="F31" s="114">
        <v>412</v>
      </c>
      <c r="G31" s="114">
        <v>318</v>
      </c>
      <c r="H31" s="140">
        <v>362</v>
      </c>
      <c r="I31" s="115">
        <v>24</v>
      </c>
      <c r="J31" s="116">
        <v>6.6298342541436464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6.7691712600328788E-2</v>
      </c>
      <c r="D34" s="115">
        <v>7</v>
      </c>
      <c r="E34" s="114">
        <v>13</v>
      </c>
      <c r="F34" s="114">
        <v>8</v>
      </c>
      <c r="G34" s="114">
        <v>12</v>
      </c>
      <c r="H34" s="140">
        <v>13</v>
      </c>
      <c r="I34" s="115">
        <v>-6</v>
      </c>
      <c r="J34" s="116">
        <v>-46.153846153846153</v>
      </c>
    </row>
    <row r="35" spans="1:10" s="110" customFormat="1" ht="24.95" customHeight="1" x14ac:dyDescent="0.2">
      <c r="A35" s="292" t="s">
        <v>171</v>
      </c>
      <c r="B35" s="293" t="s">
        <v>172</v>
      </c>
      <c r="C35" s="113">
        <v>18.209070689488446</v>
      </c>
      <c r="D35" s="115">
        <v>1883</v>
      </c>
      <c r="E35" s="114">
        <v>1386</v>
      </c>
      <c r="F35" s="114">
        <v>1976</v>
      </c>
      <c r="G35" s="114">
        <v>1500</v>
      </c>
      <c r="H35" s="140">
        <v>1549</v>
      </c>
      <c r="I35" s="115">
        <v>334</v>
      </c>
      <c r="J35" s="116">
        <v>21.562298256939961</v>
      </c>
    </row>
    <row r="36" spans="1:10" s="110" customFormat="1" ht="24.95" customHeight="1" x14ac:dyDescent="0.2">
      <c r="A36" s="294" t="s">
        <v>173</v>
      </c>
      <c r="B36" s="295" t="s">
        <v>174</v>
      </c>
      <c r="C36" s="125">
        <v>81.723237597911222</v>
      </c>
      <c r="D36" s="143">
        <v>8451</v>
      </c>
      <c r="E36" s="144">
        <v>7482</v>
      </c>
      <c r="F36" s="144">
        <v>10319</v>
      </c>
      <c r="G36" s="144">
        <v>7428</v>
      </c>
      <c r="H36" s="145">
        <v>8009</v>
      </c>
      <c r="I36" s="143">
        <v>442</v>
      </c>
      <c r="J36" s="146">
        <v>5.5187913597203142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10341</v>
      </c>
      <c r="F11" s="264">
        <v>8881</v>
      </c>
      <c r="G11" s="264">
        <v>12303</v>
      </c>
      <c r="H11" s="264">
        <v>8940</v>
      </c>
      <c r="I11" s="265">
        <v>9571</v>
      </c>
      <c r="J11" s="263">
        <v>770</v>
      </c>
      <c r="K11" s="266">
        <v>8.0451363493887786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26.351416690842278</v>
      </c>
      <c r="E13" s="115">
        <v>2725</v>
      </c>
      <c r="F13" s="114">
        <v>2772</v>
      </c>
      <c r="G13" s="114">
        <v>3412</v>
      </c>
      <c r="H13" s="114">
        <v>2547</v>
      </c>
      <c r="I13" s="140">
        <v>2890</v>
      </c>
      <c r="J13" s="115">
        <v>-165</v>
      </c>
      <c r="K13" s="116">
        <v>-5.7093425605536332</v>
      </c>
    </row>
    <row r="14" spans="1:17" ht="15.95" customHeight="1" x14ac:dyDescent="0.2">
      <c r="A14" s="306" t="s">
        <v>230</v>
      </c>
      <c r="B14" s="307"/>
      <c r="C14" s="308"/>
      <c r="D14" s="113">
        <v>55.981046320471911</v>
      </c>
      <c r="E14" s="115">
        <v>5789</v>
      </c>
      <c r="F14" s="114">
        <v>4650</v>
      </c>
      <c r="G14" s="114">
        <v>6584</v>
      </c>
      <c r="H14" s="114">
        <v>4841</v>
      </c>
      <c r="I14" s="140">
        <v>4925</v>
      </c>
      <c r="J14" s="115">
        <v>864</v>
      </c>
      <c r="K14" s="116">
        <v>17.543147208121827</v>
      </c>
    </row>
    <row r="15" spans="1:17" ht="15.95" customHeight="1" x14ac:dyDescent="0.2">
      <c r="A15" s="306" t="s">
        <v>231</v>
      </c>
      <c r="B15" s="307"/>
      <c r="C15" s="308"/>
      <c r="D15" s="113">
        <v>6.6434580794894114</v>
      </c>
      <c r="E15" s="115">
        <v>687</v>
      </c>
      <c r="F15" s="114">
        <v>581</v>
      </c>
      <c r="G15" s="114">
        <v>951</v>
      </c>
      <c r="H15" s="114">
        <v>584</v>
      </c>
      <c r="I15" s="140">
        <v>648</v>
      </c>
      <c r="J15" s="115">
        <v>39</v>
      </c>
      <c r="K15" s="116">
        <v>6.0185185185185182</v>
      </c>
    </row>
    <row r="16" spans="1:17" ht="15.95" customHeight="1" x14ac:dyDescent="0.2">
      <c r="A16" s="306" t="s">
        <v>232</v>
      </c>
      <c r="B16" s="307"/>
      <c r="C16" s="308"/>
      <c r="D16" s="113">
        <v>10.908035973310124</v>
      </c>
      <c r="E16" s="115">
        <v>1128</v>
      </c>
      <c r="F16" s="114">
        <v>863</v>
      </c>
      <c r="G16" s="114">
        <v>1329</v>
      </c>
      <c r="H16" s="114">
        <v>958</v>
      </c>
      <c r="I16" s="140">
        <v>1096</v>
      </c>
      <c r="J16" s="115">
        <v>32</v>
      </c>
      <c r="K16" s="116">
        <v>2.9197080291970803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0.19340489314379652</v>
      </c>
      <c r="E18" s="115">
        <v>20</v>
      </c>
      <c r="F18" s="114">
        <v>15</v>
      </c>
      <c r="G18" s="114">
        <v>39</v>
      </c>
      <c r="H18" s="114">
        <v>17</v>
      </c>
      <c r="I18" s="140">
        <v>26</v>
      </c>
      <c r="J18" s="115">
        <v>-6</v>
      </c>
      <c r="K18" s="116">
        <v>-23.076923076923077</v>
      </c>
    </row>
    <row r="19" spans="1:11" ht="14.1" customHeight="1" x14ac:dyDescent="0.2">
      <c r="A19" s="306" t="s">
        <v>235</v>
      </c>
      <c r="B19" s="307" t="s">
        <v>236</v>
      </c>
      <c r="C19" s="308"/>
      <c r="D19" s="113">
        <v>0.11604293588627793</v>
      </c>
      <c r="E19" s="115">
        <v>12</v>
      </c>
      <c r="F19" s="114">
        <v>6</v>
      </c>
      <c r="G19" s="114">
        <v>9</v>
      </c>
      <c r="H19" s="114">
        <v>12</v>
      </c>
      <c r="I19" s="140">
        <v>13</v>
      </c>
      <c r="J19" s="115">
        <v>-1</v>
      </c>
      <c r="K19" s="116">
        <v>-7.6923076923076925</v>
      </c>
    </row>
    <row r="20" spans="1:11" ht="14.1" customHeight="1" x14ac:dyDescent="0.2">
      <c r="A20" s="306">
        <v>12</v>
      </c>
      <c r="B20" s="307" t="s">
        <v>237</v>
      </c>
      <c r="C20" s="308"/>
      <c r="D20" s="113">
        <v>0.8993327531186539</v>
      </c>
      <c r="E20" s="115">
        <v>93</v>
      </c>
      <c r="F20" s="114">
        <v>113</v>
      </c>
      <c r="G20" s="114">
        <v>88</v>
      </c>
      <c r="H20" s="114">
        <v>91</v>
      </c>
      <c r="I20" s="140">
        <v>85</v>
      </c>
      <c r="J20" s="115">
        <v>8</v>
      </c>
      <c r="K20" s="116">
        <v>9.4117647058823533</v>
      </c>
    </row>
    <row r="21" spans="1:11" ht="14.1" customHeight="1" x14ac:dyDescent="0.2">
      <c r="A21" s="306">
        <v>21</v>
      </c>
      <c r="B21" s="307" t="s">
        <v>238</v>
      </c>
      <c r="C21" s="308"/>
      <c r="D21" s="113">
        <v>9.6702446571898262E-2</v>
      </c>
      <c r="E21" s="115">
        <v>10</v>
      </c>
      <c r="F21" s="114">
        <v>7</v>
      </c>
      <c r="G21" s="114">
        <v>12</v>
      </c>
      <c r="H21" s="114">
        <v>6</v>
      </c>
      <c r="I21" s="140">
        <v>7</v>
      </c>
      <c r="J21" s="115">
        <v>3</v>
      </c>
      <c r="K21" s="116">
        <v>42.857142857142854</v>
      </c>
    </row>
    <row r="22" spans="1:11" ht="14.1" customHeight="1" x14ac:dyDescent="0.2">
      <c r="A22" s="306">
        <v>22</v>
      </c>
      <c r="B22" s="307" t="s">
        <v>239</v>
      </c>
      <c r="C22" s="308"/>
      <c r="D22" s="113">
        <v>1.1120781355768301</v>
      </c>
      <c r="E22" s="115">
        <v>115</v>
      </c>
      <c r="F22" s="114">
        <v>122</v>
      </c>
      <c r="G22" s="114">
        <v>119</v>
      </c>
      <c r="H22" s="114">
        <v>126</v>
      </c>
      <c r="I22" s="140">
        <v>140</v>
      </c>
      <c r="J22" s="115">
        <v>-25</v>
      </c>
      <c r="K22" s="116">
        <v>-17.857142857142858</v>
      </c>
    </row>
    <row r="23" spans="1:11" ht="14.1" customHeight="1" x14ac:dyDescent="0.2">
      <c r="A23" s="306">
        <v>23</v>
      </c>
      <c r="B23" s="307" t="s">
        <v>240</v>
      </c>
      <c r="C23" s="308"/>
      <c r="D23" s="113">
        <v>0.66724688134609811</v>
      </c>
      <c r="E23" s="115">
        <v>69</v>
      </c>
      <c r="F23" s="114">
        <v>53</v>
      </c>
      <c r="G23" s="114">
        <v>53</v>
      </c>
      <c r="H23" s="114">
        <v>60</v>
      </c>
      <c r="I23" s="140">
        <v>54</v>
      </c>
      <c r="J23" s="115">
        <v>15</v>
      </c>
      <c r="K23" s="116">
        <v>27.777777777777779</v>
      </c>
    </row>
    <row r="24" spans="1:11" ht="14.1" customHeight="1" x14ac:dyDescent="0.2">
      <c r="A24" s="306">
        <v>24</v>
      </c>
      <c r="B24" s="307" t="s">
        <v>241</v>
      </c>
      <c r="C24" s="308"/>
      <c r="D24" s="113">
        <v>6.1019243786867809</v>
      </c>
      <c r="E24" s="115">
        <v>631</v>
      </c>
      <c r="F24" s="114">
        <v>650</v>
      </c>
      <c r="G24" s="114">
        <v>834</v>
      </c>
      <c r="H24" s="114">
        <v>583</v>
      </c>
      <c r="I24" s="140">
        <v>626</v>
      </c>
      <c r="J24" s="115">
        <v>5</v>
      </c>
      <c r="K24" s="116">
        <v>0.79872204472843455</v>
      </c>
    </row>
    <row r="25" spans="1:11" ht="14.1" customHeight="1" x14ac:dyDescent="0.2">
      <c r="A25" s="306">
        <v>25</v>
      </c>
      <c r="B25" s="307" t="s">
        <v>242</v>
      </c>
      <c r="C25" s="308"/>
      <c r="D25" s="113">
        <v>4.022821777390968</v>
      </c>
      <c r="E25" s="115">
        <v>416</v>
      </c>
      <c r="F25" s="114">
        <v>321</v>
      </c>
      <c r="G25" s="114">
        <v>385</v>
      </c>
      <c r="H25" s="114">
        <v>316</v>
      </c>
      <c r="I25" s="140">
        <v>374</v>
      </c>
      <c r="J25" s="115">
        <v>42</v>
      </c>
      <c r="K25" s="116">
        <v>11.229946524064172</v>
      </c>
    </row>
    <row r="26" spans="1:11" ht="14.1" customHeight="1" x14ac:dyDescent="0.2">
      <c r="A26" s="306">
        <v>26</v>
      </c>
      <c r="B26" s="307" t="s">
        <v>243</v>
      </c>
      <c r="C26" s="308"/>
      <c r="D26" s="113">
        <v>2.3015182284111786</v>
      </c>
      <c r="E26" s="115">
        <v>238</v>
      </c>
      <c r="F26" s="114">
        <v>145</v>
      </c>
      <c r="G26" s="114">
        <v>227</v>
      </c>
      <c r="H26" s="114">
        <v>155</v>
      </c>
      <c r="I26" s="140">
        <v>197</v>
      </c>
      <c r="J26" s="115">
        <v>41</v>
      </c>
      <c r="K26" s="116">
        <v>20.81218274111675</v>
      </c>
    </row>
    <row r="27" spans="1:11" ht="14.1" customHeight="1" x14ac:dyDescent="0.2">
      <c r="A27" s="306">
        <v>27</v>
      </c>
      <c r="B27" s="307" t="s">
        <v>244</v>
      </c>
      <c r="C27" s="308"/>
      <c r="D27" s="113">
        <v>1.5859201237791316</v>
      </c>
      <c r="E27" s="115">
        <v>164</v>
      </c>
      <c r="F27" s="114">
        <v>116</v>
      </c>
      <c r="G27" s="114">
        <v>139</v>
      </c>
      <c r="H27" s="114">
        <v>140</v>
      </c>
      <c r="I27" s="140">
        <v>126</v>
      </c>
      <c r="J27" s="115">
        <v>38</v>
      </c>
      <c r="K27" s="116">
        <v>30.158730158730158</v>
      </c>
    </row>
    <row r="28" spans="1:11" ht="14.1" customHeight="1" x14ac:dyDescent="0.2">
      <c r="A28" s="306">
        <v>28</v>
      </c>
      <c r="B28" s="307" t="s">
        <v>245</v>
      </c>
      <c r="C28" s="308"/>
      <c r="D28" s="113">
        <v>0.78328981723237601</v>
      </c>
      <c r="E28" s="115">
        <v>81</v>
      </c>
      <c r="F28" s="114">
        <v>43</v>
      </c>
      <c r="G28" s="114">
        <v>102</v>
      </c>
      <c r="H28" s="114">
        <v>93</v>
      </c>
      <c r="I28" s="140">
        <v>55</v>
      </c>
      <c r="J28" s="115">
        <v>26</v>
      </c>
      <c r="K28" s="116">
        <v>47.272727272727273</v>
      </c>
    </row>
    <row r="29" spans="1:11" ht="14.1" customHeight="1" x14ac:dyDescent="0.2">
      <c r="A29" s="306">
        <v>29</v>
      </c>
      <c r="B29" s="307" t="s">
        <v>246</v>
      </c>
      <c r="C29" s="308"/>
      <c r="D29" s="113">
        <v>2.4175611642974566</v>
      </c>
      <c r="E29" s="115">
        <v>250</v>
      </c>
      <c r="F29" s="114">
        <v>250</v>
      </c>
      <c r="G29" s="114">
        <v>245</v>
      </c>
      <c r="H29" s="114">
        <v>193</v>
      </c>
      <c r="I29" s="140">
        <v>194</v>
      </c>
      <c r="J29" s="115">
        <v>56</v>
      </c>
      <c r="K29" s="116">
        <v>28.865979381443299</v>
      </c>
    </row>
    <row r="30" spans="1:11" ht="14.1" customHeight="1" x14ac:dyDescent="0.2">
      <c r="A30" s="306" t="s">
        <v>247</v>
      </c>
      <c r="B30" s="307" t="s">
        <v>248</v>
      </c>
      <c r="C30" s="308"/>
      <c r="D30" s="113" t="s">
        <v>513</v>
      </c>
      <c r="E30" s="115" t="s">
        <v>513</v>
      </c>
      <c r="F30" s="114">
        <v>30</v>
      </c>
      <c r="G30" s="114">
        <v>39</v>
      </c>
      <c r="H30" s="114">
        <v>36</v>
      </c>
      <c r="I30" s="140">
        <v>28</v>
      </c>
      <c r="J30" s="115" t="s">
        <v>513</v>
      </c>
      <c r="K30" s="116" t="s">
        <v>513</v>
      </c>
    </row>
    <row r="31" spans="1:11" ht="14.1" customHeight="1" x14ac:dyDescent="0.2">
      <c r="A31" s="306" t="s">
        <v>249</v>
      </c>
      <c r="B31" s="307" t="s">
        <v>250</v>
      </c>
      <c r="C31" s="308"/>
      <c r="D31" s="113">
        <v>1.953389420752345</v>
      </c>
      <c r="E31" s="115">
        <v>202</v>
      </c>
      <c r="F31" s="114">
        <v>220</v>
      </c>
      <c r="G31" s="114">
        <v>206</v>
      </c>
      <c r="H31" s="114">
        <v>157</v>
      </c>
      <c r="I31" s="140">
        <v>166</v>
      </c>
      <c r="J31" s="115">
        <v>36</v>
      </c>
      <c r="K31" s="116">
        <v>21.686746987951807</v>
      </c>
    </row>
    <row r="32" spans="1:11" ht="14.1" customHeight="1" x14ac:dyDescent="0.2">
      <c r="A32" s="306">
        <v>31</v>
      </c>
      <c r="B32" s="307" t="s">
        <v>251</v>
      </c>
      <c r="C32" s="308"/>
      <c r="D32" s="113">
        <v>0.3964800309447829</v>
      </c>
      <c r="E32" s="115">
        <v>41</v>
      </c>
      <c r="F32" s="114">
        <v>24</v>
      </c>
      <c r="G32" s="114">
        <v>74</v>
      </c>
      <c r="H32" s="114">
        <v>28</v>
      </c>
      <c r="I32" s="140">
        <v>30</v>
      </c>
      <c r="J32" s="115">
        <v>11</v>
      </c>
      <c r="K32" s="116">
        <v>36.666666666666664</v>
      </c>
    </row>
    <row r="33" spans="1:11" ht="14.1" customHeight="1" x14ac:dyDescent="0.2">
      <c r="A33" s="306">
        <v>32</v>
      </c>
      <c r="B33" s="307" t="s">
        <v>252</v>
      </c>
      <c r="C33" s="308"/>
      <c r="D33" s="113">
        <v>2.069432356638623</v>
      </c>
      <c r="E33" s="115">
        <v>214</v>
      </c>
      <c r="F33" s="114">
        <v>164</v>
      </c>
      <c r="G33" s="114">
        <v>219</v>
      </c>
      <c r="H33" s="114">
        <v>219</v>
      </c>
      <c r="I33" s="140">
        <v>202</v>
      </c>
      <c r="J33" s="115">
        <v>12</v>
      </c>
      <c r="K33" s="116">
        <v>5.9405940594059405</v>
      </c>
    </row>
    <row r="34" spans="1:11" ht="14.1" customHeight="1" x14ac:dyDescent="0.2">
      <c r="A34" s="306">
        <v>33</v>
      </c>
      <c r="B34" s="307" t="s">
        <v>253</v>
      </c>
      <c r="C34" s="308"/>
      <c r="D34" s="113">
        <v>1.1797698481771588</v>
      </c>
      <c r="E34" s="115">
        <v>122</v>
      </c>
      <c r="F34" s="114">
        <v>119</v>
      </c>
      <c r="G34" s="114">
        <v>125</v>
      </c>
      <c r="H34" s="114">
        <v>106</v>
      </c>
      <c r="I34" s="140">
        <v>102</v>
      </c>
      <c r="J34" s="115">
        <v>20</v>
      </c>
      <c r="K34" s="116">
        <v>19.607843137254903</v>
      </c>
    </row>
    <row r="35" spans="1:11" ht="14.1" customHeight="1" x14ac:dyDescent="0.2">
      <c r="A35" s="306">
        <v>34</v>
      </c>
      <c r="B35" s="307" t="s">
        <v>254</v>
      </c>
      <c r="C35" s="308"/>
      <c r="D35" s="113">
        <v>1.508558166521613</v>
      </c>
      <c r="E35" s="115">
        <v>156</v>
      </c>
      <c r="F35" s="114">
        <v>134</v>
      </c>
      <c r="G35" s="114">
        <v>135</v>
      </c>
      <c r="H35" s="114">
        <v>145</v>
      </c>
      <c r="I35" s="140">
        <v>123</v>
      </c>
      <c r="J35" s="115">
        <v>33</v>
      </c>
      <c r="K35" s="116">
        <v>26.829268292682926</v>
      </c>
    </row>
    <row r="36" spans="1:11" ht="14.1" customHeight="1" x14ac:dyDescent="0.2">
      <c r="A36" s="306">
        <v>41</v>
      </c>
      <c r="B36" s="307" t="s">
        <v>255</v>
      </c>
      <c r="C36" s="308"/>
      <c r="D36" s="113">
        <v>1.6342713470650807</v>
      </c>
      <c r="E36" s="115">
        <v>169</v>
      </c>
      <c r="F36" s="114">
        <v>104</v>
      </c>
      <c r="G36" s="114">
        <v>212</v>
      </c>
      <c r="H36" s="114">
        <v>118</v>
      </c>
      <c r="I36" s="140">
        <v>132</v>
      </c>
      <c r="J36" s="115">
        <v>37</v>
      </c>
      <c r="K36" s="116">
        <v>28.030303030303031</v>
      </c>
    </row>
    <row r="37" spans="1:11" ht="14.1" customHeight="1" x14ac:dyDescent="0.2">
      <c r="A37" s="306">
        <v>42</v>
      </c>
      <c r="B37" s="307" t="s">
        <v>256</v>
      </c>
      <c r="C37" s="308"/>
      <c r="D37" s="113">
        <v>9.6702446571898262E-2</v>
      </c>
      <c r="E37" s="115">
        <v>10</v>
      </c>
      <c r="F37" s="114" t="s">
        <v>513</v>
      </c>
      <c r="G37" s="114">
        <v>6</v>
      </c>
      <c r="H37" s="114">
        <v>4</v>
      </c>
      <c r="I37" s="140">
        <v>5</v>
      </c>
      <c r="J37" s="115">
        <v>5</v>
      </c>
      <c r="K37" s="116">
        <v>100</v>
      </c>
    </row>
    <row r="38" spans="1:11" ht="14.1" customHeight="1" x14ac:dyDescent="0.2">
      <c r="A38" s="306">
        <v>43</v>
      </c>
      <c r="B38" s="307" t="s">
        <v>257</v>
      </c>
      <c r="C38" s="308"/>
      <c r="D38" s="113">
        <v>1.3054830287206267</v>
      </c>
      <c r="E38" s="115">
        <v>135</v>
      </c>
      <c r="F38" s="114">
        <v>97</v>
      </c>
      <c r="G38" s="114">
        <v>340</v>
      </c>
      <c r="H38" s="114">
        <v>112</v>
      </c>
      <c r="I38" s="140">
        <v>215</v>
      </c>
      <c r="J38" s="115">
        <v>-80</v>
      </c>
      <c r="K38" s="116">
        <v>-37.209302325581397</v>
      </c>
    </row>
    <row r="39" spans="1:11" ht="14.1" customHeight="1" x14ac:dyDescent="0.2">
      <c r="A39" s="306">
        <v>51</v>
      </c>
      <c r="B39" s="307" t="s">
        <v>258</v>
      </c>
      <c r="C39" s="308"/>
      <c r="D39" s="113">
        <v>9.5832124552751186</v>
      </c>
      <c r="E39" s="115">
        <v>991</v>
      </c>
      <c r="F39" s="114">
        <v>982</v>
      </c>
      <c r="G39" s="114">
        <v>1304</v>
      </c>
      <c r="H39" s="114">
        <v>957</v>
      </c>
      <c r="I39" s="140">
        <v>1091</v>
      </c>
      <c r="J39" s="115">
        <v>-100</v>
      </c>
      <c r="K39" s="116">
        <v>-9.1659028414298813</v>
      </c>
    </row>
    <row r="40" spans="1:11" ht="14.1" customHeight="1" x14ac:dyDescent="0.2">
      <c r="A40" s="306" t="s">
        <v>259</v>
      </c>
      <c r="B40" s="307" t="s">
        <v>260</v>
      </c>
      <c r="C40" s="308"/>
      <c r="D40" s="113">
        <v>9.041678754472489</v>
      </c>
      <c r="E40" s="115">
        <v>935</v>
      </c>
      <c r="F40" s="114">
        <v>939</v>
      </c>
      <c r="G40" s="114">
        <v>1209</v>
      </c>
      <c r="H40" s="114">
        <v>902</v>
      </c>
      <c r="I40" s="140">
        <v>1034</v>
      </c>
      <c r="J40" s="115">
        <v>-99</v>
      </c>
      <c r="K40" s="116">
        <v>-9.5744680851063837</v>
      </c>
    </row>
    <row r="41" spans="1:11" ht="14.1" customHeight="1" x14ac:dyDescent="0.2">
      <c r="A41" s="306"/>
      <c r="B41" s="307" t="s">
        <v>261</v>
      </c>
      <c r="C41" s="308"/>
      <c r="D41" s="113">
        <v>8.2003674692969728</v>
      </c>
      <c r="E41" s="115">
        <v>848</v>
      </c>
      <c r="F41" s="114">
        <v>836</v>
      </c>
      <c r="G41" s="114">
        <v>977</v>
      </c>
      <c r="H41" s="114">
        <v>799</v>
      </c>
      <c r="I41" s="140">
        <v>939</v>
      </c>
      <c r="J41" s="115">
        <v>-91</v>
      </c>
      <c r="K41" s="116">
        <v>-9.6911608093716719</v>
      </c>
    </row>
    <row r="42" spans="1:11" ht="14.1" customHeight="1" x14ac:dyDescent="0.2">
      <c r="A42" s="306">
        <v>52</v>
      </c>
      <c r="B42" s="307" t="s">
        <v>262</v>
      </c>
      <c r="C42" s="308"/>
      <c r="D42" s="113">
        <v>4.6030364568223572</v>
      </c>
      <c r="E42" s="115">
        <v>476</v>
      </c>
      <c r="F42" s="114">
        <v>436</v>
      </c>
      <c r="G42" s="114">
        <v>485</v>
      </c>
      <c r="H42" s="114">
        <v>752</v>
      </c>
      <c r="I42" s="140">
        <v>448</v>
      </c>
      <c r="J42" s="115">
        <v>28</v>
      </c>
      <c r="K42" s="116">
        <v>6.25</v>
      </c>
    </row>
    <row r="43" spans="1:11" ht="14.1" customHeight="1" x14ac:dyDescent="0.2">
      <c r="A43" s="306" t="s">
        <v>263</v>
      </c>
      <c r="B43" s="307" t="s">
        <v>264</v>
      </c>
      <c r="C43" s="308"/>
      <c r="D43" s="113">
        <v>4.254907649163524</v>
      </c>
      <c r="E43" s="115">
        <v>440</v>
      </c>
      <c r="F43" s="114">
        <v>399</v>
      </c>
      <c r="G43" s="114">
        <v>431</v>
      </c>
      <c r="H43" s="114">
        <v>703</v>
      </c>
      <c r="I43" s="140">
        <v>415</v>
      </c>
      <c r="J43" s="115">
        <v>25</v>
      </c>
      <c r="K43" s="116">
        <v>6.024096385542169</v>
      </c>
    </row>
    <row r="44" spans="1:11" ht="14.1" customHeight="1" x14ac:dyDescent="0.2">
      <c r="A44" s="306">
        <v>53</v>
      </c>
      <c r="B44" s="307" t="s">
        <v>265</v>
      </c>
      <c r="C44" s="308"/>
      <c r="D44" s="113">
        <v>0.947683976404603</v>
      </c>
      <c r="E44" s="115">
        <v>98</v>
      </c>
      <c r="F44" s="114">
        <v>112</v>
      </c>
      <c r="G44" s="114">
        <v>131</v>
      </c>
      <c r="H44" s="114">
        <v>89</v>
      </c>
      <c r="I44" s="140">
        <v>121</v>
      </c>
      <c r="J44" s="115">
        <v>-23</v>
      </c>
      <c r="K44" s="116">
        <v>-19.008264462809919</v>
      </c>
    </row>
    <row r="45" spans="1:11" ht="14.1" customHeight="1" x14ac:dyDescent="0.2">
      <c r="A45" s="306" t="s">
        <v>266</v>
      </c>
      <c r="B45" s="307" t="s">
        <v>267</v>
      </c>
      <c r="C45" s="308"/>
      <c r="D45" s="113">
        <v>0.8993327531186539</v>
      </c>
      <c r="E45" s="115">
        <v>93</v>
      </c>
      <c r="F45" s="114">
        <v>110</v>
      </c>
      <c r="G45" s="114">
        <v>115</v>
      </c>
      <c r="H45" s="114">
        <v>84</v>
      </c>
      <c r="I45" s="140">
        <v>113</v>
      </c>
      <c r="J45" s="115">
        <v>-20</v>
      </c>
      <c r="K45" s="116">
        <v>-17.699115044247787</v>
      </c>
    </row>
    <row r="46" spans="1:11" ht="14.1" customHeight="1" x14ac:dyDescent="0.2">
      <c r="A46" s="306">
        <v>54</v>
      </c>
      <c r="B46" s="307" t="s">
        <v>268</v>
      </c>
      <c r="C46" s="308"/>
      <c r="D46" s="113">
        <v>3.6166715017889954</v>
      </c>
      <c r="E46" s="115">
        <v>374</v>
      </c>
      <c r="F46" s="114">
        <v>424</v>
      </c>
      <c r="G46" s="114">
        <v>489</v>
      </c>
      <c r="H46" s="114">
        <v>327</v>
      </c>
      <c r="I46" s="140">
        <v>500</v>
      </c>
      <c r="J46" s="115">
        <v>-126</v>
      </c>
      <c r="K46" s="116">
        <v>-25.2</v>
      </c>
    </row>
    <row r="47" spans="1:11" ht="14.1" customHeight="1" x14ac:dyDescent="0.2">
      <c r="A47" s="306">
        <v>61</v>
      </c>
      <c r="B47" s="307" t="s">
        <v>269</v>
      </c>
      <c r="C47" s="308"/>
      <c r="D47" s="113">
        <v>2.0597621119814331</v>
      </c>
      <c r="E47" s="115">
        <v>213</v>
      </c>
      <c r="F47" s="114">
        <v>181</v>
      </c>
      <c r="G47" s="114">
        <v>308</v>
      </c>
      <c r="H47" s="114">
        <v>191</v>
      </c>
      <c r="I47" s="140">
        <v>195</v>
      </c>
      <c r="J47" s="115">
        <v>18</v>
      </c>
      <c r="K47" s="116">
        <v>9.2307692307692299</v>
      </c>
    </row>
    <row r="48" spans="1:11" ht="14.1" customHeight="1" x14ac:dyDescent="0.2">
      <c r="A48" s="306">
        <v>62</v>
      </c>
      <c r="B48" s="307" t="s">
        <v>270</v>
      </c>
      <c r="C48" s="308"/>
      <c r="D48" s="113">
        <v>11.836379460400348</v>
      </c>
      <c r="E48" s="115">
        <v>1224</v>
      </c>
      <c r="F48" s="114">
        <v>740</v>
      </c>
      <c r="G48" s="114">
        <v>875</v>
      </c>
      <c r="H48" s="114">
        <v>595</v>
      </c>
      <c r="I48" s="140">
        <v>672</v>
      </c>
      <c r="J48" s="115">
        <v>552</v>
      </c>
      <c r="K48" s="116">
        <v>82.142857142857139</v>
      </c>
    </row>
    <row r="49" spans="1:11" ht="14.1" customHeight="1" x14ac:dyDescent="0.2">
      <c r="A49" s="306">
        <v>63</v>
      </c>
      <c r="B49" s="307" t="s">
        <v>271</v>
      </c>
      <c r="C49" s="308"/>
      <c r="D49" s="113">
        <v>2.9881055990716563</v>
      </c>
      <c r="E49" s="115">
        <v>309</v>
      </c>
      <c r="F49" s="114">
        <v>318</v>
      </c>
      <c r="G49" s="114">
        <v>360</v>
      </c>
      <c r="H49" s="114">
        <v>295</v>
      </c>
      <c r="I49" s="140">
        <v>294</v>
      </c>
      <c r="J49" s="115">
        <v>15</v>
      </c>
      <c r="K49" s="116">
        <v>5.1020408163265305</v>
      </c>
    </row>
    <row r="50" spans="1:11" ht="14.1" customHeight="1" x14ac:dyDescent="0.2">
      <c r="A50" s="306" t="s">
        <v>272</v>
      </c>
      <c r="B50" s="307" t="s">
        <v>273</v>
      </c>
      <c r="C50" s="308"/>
      <c r="D50" s="113">
        <v>0.33845856300164395</v>
      </c>
      <c r="E50" s="115">
        <v>35</v>
      </c>
      <c r="F50" s="114">
        <v>50</v>
      </c>
      <c r="G50" s="114">
        <v>31</v>
      </c>
      <c r="H50" s="114">
        <v>29</v>
      </c>
      <c r="I50" s="140">
        <v>29</v>
      </c>
      <c r="J50" s="115">
        <v>6</v>
      </c>
      <c r="K50" s="116">
        <v>20.689655172413794</v>
      </c>
    </row>
    <row r="51" spans="1:11" ht="14.1" customHeight="1" x14ac:dyDescent="0.2">
      <c r="A51" s="306" t="s">
        <v>274</v>
      </c>
      <c r="B51" s="307" t="s">
        <v>275</v>
      </c>
      <c r="C51" s="308"/>
      <c r="D51" s="113">
        <v>2.2241562711536602</v>
      </c>
      <c r="E51" s="115">
        <v>230</v>
      </c>
      <c r="F51" s="114">
        <v>235</v>
      </c>
      <c r="G51" s="114">
        <v>291</v>
      </c>
      <c r="H51" s="114">
        <v>227</v>
      </c>
      <c r="I51" s="140">
        <v>231</v>
      </c>
      <c r="J51" s="115">
        <v>-1</v>
      </c>
      <c r="K51" s="116">
        <v>-0.4329004329004329</v>
      </c>
    </row>
    <row r="52" spans="1:11" ht="14.1" customHeight="1" x14ac:dyDescent="0.2">
      <c r="A52" s="306">
        <v>71</v>
      </c>
      <c r="B52" s="307" t="s">
        <v>276</v>
      </c>
      <c r="C52" s="308"/>
      <c r="D52" s="113">
        <v>8.7902523933855523</v>
      </c>
      <c r="E52" s="115">
        <v>909</v>
      </c>
      <c r="F52" s="114">
        <v>733</v>
      </c>
      <c r="G52" s="114">
        <v>1043</v>
      </c>
      <c r="H52" s="114">
        <v>805</v>
      </c>
      <c r="I52" s="140">
        <v>934</v>
      </c>
      <c r="J52" s="115">
        <v>-25</v>
      </c>
      <c r="K52" s="116">
        <v>-2.6766595289079227</v>
      </c>
    </row>
    <row r="53" spans="1:11" ht="14.1" customHeight="1" x14ac:dyDescent="0.2">
      <c r="A53" s="306" t="s">
        <v>277</v>
      </c>
      <c r="B53" s="307" t="s">
        <v>278</v>
      </c>
      <c r="C53" s="308"/>
      <c r="D53" s="113">
        <v>2.7947007059278599</v>
      </c>
      <c r="E53" s="115">
        <v>289</v>
      </c>
      <c r="F53" s="114">
        <v>250</v>
      </c>
      <c r="G53" s="114">
        <v>258</v>
      </c>
      <c r="H53" s="114">
        <v>234</v>
      </c>
      <c r="I53" s="140">
        <v>252</v>
      </c>
      <c r="J53" s="115">
        <v>37</v>
      </c>
      <c r="K53" s="116">
        <v>14.682539682539682</v>
      </c>
    </row>
    <row r="54" spans="1:11" ht="14.1" customHeight="1" x14ac:dyDescent="0.2">
      <c r="A54" s="306" t="s">
        <v>279</v>
      </c>
      <c r="B54" s="307" t="s">
        <v>280</v>
      </c>
      <c r="C54" s="308"/>
      <c r="D54" s="113">
        <v>5.1058891789962288</v>
      </c>
      <c r="E54" s="115">
        <v>528</v>
      </c>
      <c r="F54" s="114">
        <v>409</v>
      </c>
      <c r="G54" s="114">
        <v>669</v>
      </c>
      <c r="H54" s="114">
        <v>500</v>
      </c>
      <c r="I54" s="140">
        <v>582</v>
      </c>
      <c r="J54" s="115">
        <v>-54</v>
      </c>
      <c r="K54" s="116">
        <v>-9.2783505154639183</v>
      </c>
    </row>
    <row r="55" spans="1:11" ht="14.1" customHeight="1" x14ac:dyDescent="0.2">
      <c r="A55" s="306">
        <v>72</v>
      </c>
      <c r="B55" s="307" t="s">
        <v>281</v>
      </c>
      <c r="C55" s="308"/>
      <c r="D55" s="113">
        <v>2.2531670051252295</v>
      </c>
      <c r="E55" s="115">
        <v>233</v>
      </c>
      <c r="F55" s="114">
        <v>188</v>
      </c>
      <c r="G55" s="114">
        <v>1012</v>
      </c>
      <c r="H55" s="114">
        <v>222</v>
      </c>
      <c r="I55" s="140">
        <v>267</v>
      </c>
      <c r="J55" s="115">
        <v>-34</v>
      </c>
      <c r="K55" s="116">
        <v>-12.734082397003744</v>
      </c>
    </row>
    <row r="56" spans="1:11" ht="14.1" customHeight="1" x14ac:dyDescent="0.2">
      <c r="A56" s="306" t="s">
        <v>282</v>
      </c>
      <c r="B56" s="307" t="s">
        <v>283</v>
      </c>
      <c r="C56" s="308"/>
      <c r="D56" s="113">
        <v>1.2571318054346774</v>
      </c>
      <c r="E56" s="115">
        <v>130</v>
      </c>
      <c r="F56" s="114">
        <v>87</v>
      </c>
      <c r="G56" s="114">
        <v>841</v>
      </c>
      <c r="H56" s="114">
        <v>95</v>
      </c>
      <c r="I56" s="140">
        <v>136</v>
      </c>
      <c r="J56" s="115">
        <v>-6</v>
      </c>
      <c r="K56" s="116">
        <v>-4.4117647058823533</v>
      </c>
    </row>
    <row r="57" spans="1:11" ht="14.1" customHeight="1" x14ac:dyDescent="0.2">
      <c r="A57" s="306" t="s">
        <v>284</v>
      </c>
      <c r="B57" s="307" t="s">
        <v>285</v>
      </c>
      <c r="C57" s="308"/>
      <c r="D57" s="113">
        <v>0.6479063920317184</v>
      </c>
      <c r="E57" s="115">
        <v>67</v>
      </c>
      <c r="F57" s="114">
        <v>67</v>
      </c>
      <c r="G57" s="114">
        <v>138</v>
      </c>
      <c r="H57" s="114">
        <v>80</v>
      </c>
      <c r="I57" s="140">
        <v>75</v>
      </c>
      <c r="J57" s="115">
        <v>-8</v>
      </c>
      <c r="K57" s="116">
        <v>-10.666666666666666</v>
      </c>
    </row>
    <row r="58" spans="1:11" ht="14.1" customHeight="1" x14ac:dyDescent="0.2">
      <c r="A58" s="306">
        <v>73</v>
      </c>
      <c r="B58" s="307" t="s">
        <v>286</v>
      </c>
      <c r="C58" s="308"/>
      <c r="D58" s="113">
        <v>1.9824001547239145</v>
      </c>
      <c r="E58" s="115">
        <v>205</v>
      </c>
      <c r="F58" s="114">
        <v>163</v>
      </c>
      <c r="G58" s="114">
        <v>189</v>
      </c>
      <c r="H58" s="114">
        <v>166</v>
      </c>
      <c r="I58" s="140">
        <v>240</v>
      </c>
      <c r="J58" s="115">
        <v>-35</v>
      </c>
      <c r="K58" s="116">
        <v>-14.583333333333334</v>
      </c>
    </row>
    <row r="59" spans="1:11" ht="14.1" customHeight="1" x14ac:dyDescent="0.2">
      <c r="A59" s="306" t="s">
        <v>287</v>
      </c>
      <c r="B59" s="307" t="s">
        <v>288</v>
      </c>
      <c r="C59" s="308"/>
      <c r="D59" s="113">
        <v>0.95735422106179291</v>
      </c>
      <c r="E59" s="115">
        <v>99</v>
      </c>
      <c r="F59" s="114">
        <v>83</v>
      </c>
      <c r="G59" s="114">
        <v>96</v>
      </c>
      <c r="H59" s="114">
        <v>73</v>
      </c>
      <c r="I59" s="140">
        <v>99</v>
      </c>
      <c r="J59" s="115">
        <v>0</v>
      </c>
      <c r="K59" s="116">
        <v>0</v>
      </c>
    </row>
    <row r="60" spans="1:11" ht="14.1" customHeight="1" x14ac:dyDescent="0.2">
      <c r="A60" s="306">
        <v>81</v>
      </c>
      <c r="B60" s="307" t="s">
        <v>289</v>
      </c>
      <c r="C60" s="308"/>
      <c r="D60" s="113">
        <v>8.6838797021564638</v>
      </c>
      <c r="E60" s="115">
        <v>898</v>
      </c>
      <c r="F60" s="114">
        <v>590</v>
      </c>
      <c r="G60" s="114">
        <v>791</v>
      </c>
      <c r="H60" s="114">
        <v>716</v>
      </c>
      <c r="I60" s="140">
        <v>779</v>
      </c>
      <c r="J60" s="115">
        <v>119</v>
      </c>
      <c r="K60" s="116">
        <v>15.27599486521181</v>
      </c>
    </row>
    <row r="61" spans="1:11" ht="14.1" customHeight="1" x14ac:dyDescent="0.2">
      <c r="A61" s="306" t="s">
        <v>290</v>
      </c>
      <c r="B61" s="307" t="s">
        <v>291</v>
      </c>
      <c r="C61" s="308"/>
      <c r="D61" s="113">
        <v>2.3498694516971281</v>
      </c>
      <c r="E61" s="115">
        <v>243</v>
      </c>
      <c r="F61" s="114">
        <v>163</v>
      </c>
      <c r="G61" s="114">
        <v>218</v>
      </c>
      <c r="H61" s="114">
        <v>223</v>
      </c>
      <c r="I61" s="140">
        <v>215</v>
      </c>
      <c r="J61" s="115">
        <v>28</v>
      </c>
      <c r="K61" s="116">
        <v>13.023255813953488</v>
      </c>
    </row>
    <row r="62" spans="1:11" ht="14.1" customHeight="1" x14ac:dyDescent="0.2">
      <c r="A62" s="306" t="s">
        <v>292</v>
      </c>
      <c r="B62" s="307" t="s">
        <v>293</v>
      </c>
      <c r="C62" s="308"/>
      <c r="D62" s="113">
        <v>4.1001837346484864</v>
      </c>
      <c r="E62" s="115">
        <v>424</v>
      </c>
      <c r="F62" s="114">
        <v>264</v>
      </c>
      <c r="G62" s="114">
        <v>358</v>
      </c>
      <c r="H62" s="114">
        <v>311</v>
      </c>
      <c r="I62" s="140">
        <v>320</v>
      </c>
      <c r="J62" s="115">
        <v>104</v>
      </c>
      <c r="K62" s="116">
        <v>32.5</v>
      </c>
    </row>
    <row r="63" spans="1:11" ht="14.1" customHeight="1" x14ac:dyDescent="0.2">
      <c r="A63" s="306"/>
      <c r="B63" s="307" t="s">
        <v>294</v>
      </c>
      <c r="C63" s="308"/>
      <c r="D63" s="113">
        <v>2.8914031524997581</v>
      </c>
      <c r="E63" s="115">
        <v>299</v>
      </c>
      <c r="F63" s="114">
        <v>231</v>
      </c>
      <c r="G63" s="114">
        <v>310</v>
      </c>
      <c r="H63" s="114">
        <v>253</v>
      </c>
      <c r="I63" s="140">
        <v>283</v>
      </c>
      <c r="J63" s="115">
        <v>16</v>
      </c>
      <c r="K63" s="116">
        <v>5.6537102473498235</v>
      </c>
    </row>
    <row r="64" spans="1:11" ht="14.1" customHeight="1" x14ac:dyDescent="0.2">
      <c r="A64" s="306" t="s">
        <v>295</v>
      </c>
      <c r="B64" s="307" t="s">
        <v>296</v>
      </c>
      <c r="C64" s="308"/>
      <c r="D64" s="113">
        <v>0.91867324243303361</v>
      </c>
      <c r="E64" s="115">
        <v>95</v>
      </c>
      <c r="F64" s="114">
        <v>75</v>
      </c>
      <c r="G64" s="114">
        <v>103</v>
      </c>
      <c r="H64" s="114">
        <v>92</v>
      </c>
      <c r="I64" s="140">
        <v>107</v>
      </c>
      <c r="J64" s="115">
        <v>-12</v>
      </c>
      <c r="K64" s="116">
        <v>-11.214953271028037</v>
      </c>
    </row>
    <row r="65" spans="1:11" ht="14.1" customHeight="1" x14ac:dyDescent="0.2">
      <c r="A65" s="306" t="s">
        <v>297</v>
      </c>
      <c r="B65" s="307" t="s">
        <v>298</v>
      </c>
      <c r="C65" s="308"/>
      <c r="D65" s="113">
        <v>0.6962576153176675</v>
      </c>
      <c r="E65" s="115">
        <v>72</v>
      </c>
      <c r="F65" s="114">
        <v>42</v>
      </c>
      <c r="G65" s="114">
        <v>50</v>
      </c>
      <c r="H65" s="114">
        <v>38</v>
      </c>
      <c r="I65" s="140">
        <v>61</v>
      </c>
      <c r="J65" s="115">
        <v>11</v>
      </c>
      <c r="K65" s="116">
        <v>18.032786885245901</v>
      </c>
    </row>
    <row r="66" spans="1:11" ht="14.1" customHeight="1" x14ac:dyDescent="0.2">
      <c r="A66" s="306">
        <v>82</v>
      </c>
      <c r="B66" s="307" t="s">
        <v>299</v>
      </c>
      <c r="C66" s="308"/>
      <c r="D66" s="113">
        <v>3.848757373561551</v>
      </c>
      <c r="E66" s="115">
        <v>398</v>
      </c>
      <c r="F66" s="114">
        <v>316</v>
      </c>
      <c r="G66" s="114">
        <v>392</v>
      </c>
      <c r="H66" s="114">
        <v>321</v>
      </c>
      <c r="I66" s="140">
        <v>334</v>
      </c>
      <c r="J66" s="115">
        <v>64</v>
      </c>
      <c r="K66" s="116">
        <v>19.161676646706585</v>
      </c>
    </row>
    <row r="67" spans="1:11" ht="14.1" customHeight="1" x14ac:dyDescent="0.2">
      <c r="A67" s="306" t="s">
        <v>300</v>
      </c>
      <c r="B67" s="307" t="s">
        <v>301</v>
      </c>
      <c r="C67" s="308"/>
      <c r="D67" s="113">
        <v>2.6399767914128227</v>
      </c>
      <c r="E67" s="115">
        <v>273</v>
      </c>
      <c r="F67" s="114">
        <v>221</v>
      </c>
      <c r="G67" s="114">
        <v>266</v>
      </c>
      <c r="H67" s="114">
        <v>212</v>
      </c>
      <c r="I67" s="140">
        <v>216</v>
      </c>
      <c r="J67" s="115">
        <v>57</v>
      </c>
      <c r="K67" s="116">
        <v>26.388888888888889</v>
      </c>
    </row>
    <row r="68" spans="1:11" ht="14.1" customHeight="1" x14ac:dyDescent="0.2">
      <c r="A68" s="306" t="s">
        <v>302</v>
      </c>
      <c r="B68" s="307" t="s">
        <v>303</v>
      </c>
      <c r="C68" s="308"/>
      <c r="D68" s="113">
        <v>0.70592785997485741</v>
      </c>
      <c r="E68" s="115">
        <v>73</v>
      </c>
      <c r="F68" s="114">
        <v>63</v>
      </c>
      <c r="G68" s="114">
        <v>85</v>
      </c>
      <c r="H68" s="114">
        <v>69</v>
      </c>
      <c r="I68" s="140">
        <v>80</v>
      </c>
      <c r="J68" s="115">
        <v>-7</v>
      </c>
      <c r="K68" s="116">
        <v>-8.75</v>
      </c>
    </row>
    <row r="69" spans="1:11" ht="14.1" customHeight="1" x14ac:dyDescent="0.2">
      <c r="A69" s="306">
        <v>83</v>
      </c>
      <c r="B69" s="307" t="s">
        <v>304</v>
      </c>
      <c r="C69" s="308"/>
      <c r="D69" s="113">
        <v>3.5779905231602358</v>
      </c>
      <c r="E69" s="115">
        <v>370</v>
      </c>
      <c r="F69" s="114">
        <v>599</v>
      </c>
      <c r="G69" s="114">
        <v>730</v>
      </c>
      <c r="H69" s="114">
        <v>333</v>
      </c>
      <c r="I69" s="140">
        <v>366</v>
      </c>
      <c r="J69" s="115">
        <v>4</v>
      </c>
      <c r="K69" s="116">
        <v>1.0928961748633881</v>
      </c>
    </row>
    <row r="70" spans="1:11" ht="14.1" customHeight="1" x14ac:dyDescent="0.2">
      <c r="A70" s="306" t="s">
        <v>305</v>
      </c>
      <c r="B70" s="307" t="s">
        <v>306</v>
      </c>
      <c r="C70" s="308"/>
      <c r="D70" s="113">
        <v>2.8720626631853787</v>
      </c>
      <c r="E70" s="115">
        <v>297</v>
      </c>
      <c r="F70" s="114">
        <v>521</v>
      </c>
      <c r="G70" s="114">
        <v>599</v>
      </c>
      <c r="H70" s="114">
        <v>249</v>
      </c>
      <c r="I70" s="140">
        <v>316</v>
      </c>
      <c r="J70" s="115">
        <v>-19</v>
      </c>
      <c r="K70" s="116">
        <v>-6.0126582278481013</v>
      </c>
    </row>
    <row r="71" spans="1:11" ht="14.1" customHeight="1" x14ac:dyDescent="0.2">
      <c r="A71" s="306"/>
      <c r="B71" s="307" t="s">
        <v>307</v>
      </c>
      <c r="C71" s="308"/>
      <c r="D71" s="113">
        <v>1.392515230635335</v>
      </c>
      <c r="E71" s="115">
        <v>144</v>
      </c>
      <c r="F71" s="114">
        <v>341</v>
      </c>
      <c r="G71" s="114">
        <v>321</v>
      </c>
      <c r="H71" s="114">
        <v>115</v>
      </c>
      <c r="I71" s="140">
        <v>139</v>
      </c>
      <c r="J71" s="115">
        <v>5</v>
      </c>
      <c r="K71" s="116">
        <v>3.5971223021582732</v>
      </c>
    </row>
    <row r="72" spans="1:11" ht="14.1" customHeight="1" x14ac:dyDescent="0.2">
      <c r="A72" s="306">
        <v>84</v>
      </c>
      <c r="B72" s="307" t="s">
        <v>308</v>
      </c>
      <c r="C72" s="308"/>
      <c r="D72" s="113">
        <v>3.6070012571318055</v>
      </c>
      <c r="E72" s="115">
        <v>373</v>
      </c>
      <c r="F72" s="114">
        <v>342</v>
      </c>
      <c r="G72" s="114">
        <v>422</v>
      </c>
      <c r="H72" s="114">
        <v>367</v>
      </c>
      <c r="I72" s="140">
        <v>305</v>
      </c>
      <c r="J72" s="115">
        <v>68</v>
      </c>
      <c r="K72" s="116">
        <v>22.295081967213115</v>
      </c>
    </row>
    <row r="73" spans="1:11" ht="14.1" customHeight="1" x14ac:dyDescent="0.2">
      <c r="A73" s="306" t="s">
        <v>309</v>
      </c>
      <c r="B73" s="307" t="s">
        <v>310</v>
      </c>
      <c r="C73" s="308"/>
      <c r="D73" s="113">
        <v>0.9863649550333623</v>
      </c>
      <c r="E73" s="115">
        <v>102</v>
      </c>
      <c r="F73" s="114">
        <v>87</v>
      </c>
      <c r="G73" s="114">
        <v>171</v>
      </c>
      <c r="H73" s="114">
        <v>104</v>
      </c>
      <c r="I73" s="140">
        <v>83</v>
      </c>
      <c r="J73" s="115">
        <v>19</v>
      </c>
      <c r="K73" s="116">
        <v>22.891566265060241</v>
      </c>
    </row>
    <row r="74" spans="1:11" ht="14.1" customHeight="1" x14ac:dyDescent="0.2">
      <c r="A74" s="306" t="s">
        <v>311</v>
      </c>
      <c r="B74" s="307" t="s">
        <v>312</v>
      </c>
      <c r="C74" s="308"/>
      <c r="D74" s="113">
        <v>0.2127453824581762</v>
      </c>
      <c r="E74" s="115">
        <v>22</v>
      </c>
      <c r="F74" s="114">
        <v>23</v>
      </c>
      <c r="G74" s="114">
        <v>41</v>
      </c>
      <c r="H74" s="114">
        <v>16</v>
      </c>
      <c r="I74" s="140">
        <v>11</v>
      </c>
      <c r="J74" s="115">
        <v>11</v>
      </c>
      <c r="K74" s="116">
        <v>100</v>
      </c>
    </row>
    <row r="75" spans="1:11" ht="14.1" customHeight="1" x14ac:dyDescent="0.2">
      <c r="A75" s="306" t="s">
        <v>313</v>
      </c>
      <c r="B75" s="307" t="s">
        <v>314</v>
      </c>
      <c r="C75" s="308"/>
      <c r="D75" s="113">
        <v>1.895367952809206</v>
      </c>
      <c r="E75" s="115">
        <v>196</v>
      </c>
      <c r="F75" s="114">
        <v>190</v>
      </c>
      <c r="G75" s="114">
        <v>144</v>
      </c>
      <c r="H75" s="114">
        <v>208</v>
      </c>
      <c r="I75" s="140">
        <v>183</v>
      </c>
      <c r="J75" s="115">
        <v>13</v>
      </c>
      <c r="K75" s="116">
        <v>7.1038251366120218</v>
      </c>
    </row>
    <row r="76" spans="1:11" ht="14.1" customHeight="1" x14ac:dyDescent="0.2">
      <c r="A76" s="306">
        <v>91</v>
      </c>
      <c r="B76" s="307" t="s">
        <v>315</v>
      </c>
      <c r="C76" s="308"/>
      <c r="D76" s="113">
        <v>0.280437095058505</v>
      </c>
      <c r="E76" s="115">
        <v>29</v>
      </c>
      <c r="F76" s="114">
        <v>14</v>
      </c>
      <c r="G76" s="114">
        <v>33</v>
      </c>
      <c r="H76" s="114">
        <v>11</v>
      </c>
      <c r="I76" s="140">
        <v>31</v>
      </c>
      <c r="J76" s="115">
        <v>-2</v>
      </c>
      <c r="K76" s="116">
        <v>-6.4516129032258061</v>
      </c>
    </row>
    <row r="77" spans="1:11" ht="14.1" customHeight="1" x14ac:dyDescent="0.2">
      <c r="A77" s="306">
        <v>92</v>
      </c>
      <c r="B77" s="307" t="s">
        <v>316</v>
      </c>
      <c r="C77" s="308"/>
      <c r="D77" s="113">
        <v>1.8180059955516874</v>
      </c>
      <c r="E77" s="115">
        <v>188</v>
      </c>
      <c r="F77" s="114">
        <v>166</v>
      </c>
      <c r="G77" s="114">
        <v>248</v>
      </c>
      <c r="H77" s="114">
        <v>197</v>
      </c>
      <c r="I77" s="140">
        <v>194</v>
      </c>
      <c r="J77" s="115">
        <v>-6</v>
      </c>
      <c r="K77" s="116">
        <v>-3.0927835051546393</v>
      </c>
    </row>
    <row r="78" spans="1:11" ht="14.1" customHeight="1" x14ac:dyDescent="0.2">
      <c r="A78" s="306">
        <v>93</v>
      </c>
      <c r="B78" s="307" t="s">
        <v>317</v>
      </c>
      <c r="C78" s="308"/>
      <c r="D78" s="113">
        <v>0.1450536698578474</v>
      </c>
      <c r="E78" s="115">
        <v>15</v>
      </c>
      <c r="F78" s="114">
        <v>12</v>
      </c>
      <c r="G78" s="114">
        <v>8</v>
      </c>
      <c r="H78" s="114">
        <v>13</v>
      </c>
      <c r="I78" s="140">
        <v>13</v>
      </c>
      <c r="J78" s="115">
        <v>2</v>
      </c>
      <c r="K78" s="116">
        <v>15.384615384615385</v>
      </c>
    </row>
    <row r="79" spans="1:11" ht="14.1" customHeight="1" x14ac:dyDescent="0.2">
      <c r="A79" s="306">
        <v>94</v>
      </c>
      <c r="B79" s="307" t="s">
        <v>318</v>
      </c>
      <c r="C79" s="308"/>
      <c r="D79" s="113">
        <v>0.88966250846146411</v>
      </c>
      <c r="E79" s="115">
        <v>92</v>
      </c>
      <c r="F79" s="114">
        <v>68</v>
      </c>
      <c r="G79" s="114">
        <v>96</v>
      </c>
      <c r="H79" s="114">
        <v>61</v>
      </c>
      <c r="I79" s="140">
        <v>78</v>
      </c>
      <c r="J79" s="115">
        <v>14</v>
      </c>
      <c r="K79" s="116">
        <v>17.948717948717949</v>
      </c>
    </row>
    <row r="80" spans="1:11" ht="14.1" customHeight="1" x14ac:dyDescent="0.2">
      <c r="A80" s="306" t="s">
        <v>319</v>
      </c>
      <c r="B80" s="307" t="s">
        <v>320</v>
      </c>
      <c r="C80" s="308"/>
      <c r="D80" s="113">
        <v>0</v>
      </c>
      <c r="E80" s="115">
        <v>0</v>
      </c>
      <c r="F80" s="114" t="s">
        <v>513</v>
      </c>
      <c r="G80" s="114">
        <v>6</v>
      </c>
      <c r="H80" s="114">
        <v>0</v>
      </c>
      <c r="I80" s="140">
        <v>4</v>
      </c>
      <c r="J80" s="115">
        <v>-4</v>
      </c>
      <c r="K80" s="116">
        <v>-100</v>
      </c>
    </row>
    <row r="81" spans="1:11" ht="14.1" customHeight="1" x14ac:dyDescent="0.2">
      <c r="A81" s="310" t="s">
        <v>321</v>
      </c>
      <c r="B81" s="311" t="s">
        <v>333</v>
      </c>
      <c r="C81" s="312"/>
      <c r="D81" s="125">
        <v>0.11604293588627793</v>
      </c>
      <c r="E81" s="143">
        <v>12</v>
      </c>
      <c r="F81" s="144">
        <v>15</v>
      </c>
      <c r="G81" s="144">
        <v>27</v>
      </c>
      <c r="H81" s="144">
        <v>10</v>
      </c>
      <c r="I81" s="145">
        <v>12</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110459</v>
      </c>
      <c r="C10" s="114">
        <v>59212</v>
      </c>
      <c r="D10" s="114">
        <v>51247</v>
      </c>
      <c r="E10" s="114">
        <v>86402</v>
      </c>
      <c r="F10" s="114">
        <v>22661</v>
      </c>
      <c r="G10" s="114">
        <v>11118</v>
      </c>
      <c r="H10" s="114">
        <v>30451</v>
      </c>
      <c r="I10" s="115">
        <v>31332</v>
      </c>
      <c r="J10" s="114">
        <v>22970</v>
      </c>
      <c r="K10" s="114">
        <v>8362</v>
      </c>
      <c r="L10" s="422">
        <v>7701</v>
      </c>
      <c r="M10" s="423">
        <v>8534</v>
      </c>
    </row>
    <row r="11" spans="1:13" ht="11.1" customHeight="1" x14ac:dyDescent="0.2">
      <c r="A11" s="421" t="s">
        <v>387</v>
      </c>
      <c r="B11" s="115">
        <v>111290</v>
      </c>
      <c r="C11" s="114">
        <v>59889</v>
      </c>
      <c r="D11" s="114">
        <v>51401</v>
      </c>
      <c r="E11" s="114">
        <v>86972</v>
      </c>
      <c r="F11" s="114">
        <v>22953</v>
      </c>
      <c r="G11" s="114">
        <v>10907</v>
      </c>
      <c r="H11" s="114">
        <v>30973</v>
      </c>
      <c r="I11" s="115">
        <v>31729</v>
      </c>
      <c r="J11" s="114">
        <v>23182</v>
      </c>
      <c r="K11" s="114">
        <v>8547</v>
      </c>
      <c r="L11" s="422">
        <v>7525</v>
      </c>
      <c r="M11" s="423">
        <v>6910</v>
      </c>
    </row>
    <row r="12" spans="1:13" ht="11.1" customHeight="1" x14ac:dyDescent="0.2">
      <c r="A12" s="421" t="s">
        <v>388</v>
      </c>
      <c r="B12" s="115">
        <v>113908</v>
      </c>
      <c r="C12" s="114">
        <v>61343</v>
      </c>
      <c r="D12" s="114">
        <v>52565</v>
      </c>
      <c r="E12" s="114">
        <v>88861</v>
      </c>
      <c r="F12" s="114">
        <v>23165</v>
      </c>
      <c r="G12" s="114">
        <v>12207</v>
      </c>
      <c r="H12" s="114">
        <v>31608</v>
      </c>
      <c r="I12" s="115">
        <v>31601</v>
      </c>
      <c r="J12" s="114">
        <v>22764</v>
      </c>
      <c r="K12" s="114">
        <v>8837</v>
      </c>
      <c r="L12" s="422">
        <v>10624</v>
      </c>
      <c r="M12" s="423">
        <v>8899</v>
      </c>
    </row>
    <row r="13" spans="1:13" s="110" customFormat="1" ht="11.1" customHeight="1" x14ac:dyDescent="0.2">
      <c r="A13" s="421" t="s">
        <v>389</v>
      </c>
      <c r="B13" s="115">
        <v>115115</v>
      </c>
      <c r="C13" s="114">
        <v>61834</v>
      </c>
      <c r="D13" s="114">
        <v>53281</v>
      </c>
      <c r="E13" s="114">
        <v>88779</v>
      </c>
      <c r="F13" s="114">
        <v>23589</v>
      </c>
      <c r="G13" s="114">
        <v>12086</v>
      </c>
      <c r="H13" s="114">
        <v>32287</v>
      </c>
      <c r="I13" s="115">
        <v>31656</v>
      </c>
      <c r="J13" s="114">
        <v>22839</v>
      </c>
      <c r="K13" s="114">
        <v>8817</v>
      </c>
      <c r="L13" s="422">
        <v>7066</v>
      </c>
      <c r="M13" s="423">
        <v>7190</v>
      </c>
    </row>
    <row r="14" spans="1:13" ht="15" customHeight="1" x14ac:dyDescent="0.2">
      <c r="A14" s="421" t="s">
        <v>390</v>
      </c>
      <c r="B14" s="115">
        <v>114846</v>
      </c>
      <c r="C14" s="114">
        <v>61804</v>
      </c>
      <c r="D14" s="114">
        <v>53042</v>
      </c>
      <c r="E14" s="114">
        <v>87048</v>
      </c>
      <c r="F14" s="114">
        <v>25939</v>
      </c>
      <c r="G14" s="114">
        <v>11664</v>
      </c>
      <c r="H14" s="114">
        <v>32696</v>
      </c>
      <c r="I14" s="115">
        <v>31317</v>
      </c>
      <c r="J14" s="114">
        <v>22556</v>
      </c>
      <c r="K14" s="114">
        <v>8761</v>
      </c>
      <c r="L14" s="422">
        <v>9654</v>
      </c>
      <c r="M14" s="423">
        <v>9673</v>
      </c>
    </row>
    <row r="15" spans="1:13" ht="11.1" customHeight="1" x14ac:dyDescent="0.2">
      <c r="A15" s="421" t="s">
        <v>387</v>
      </c>
      <c r="B15" s="115">
        <v>115082</v>
      </c>
      <c r="C15" s="114">
        <v>62091</v>
      </c>
      <c r="D15" s="114">
        <v>52991</v>
      </c>
      <c r="E15" s="114">
        <v>86732</v>
      </c>
      <c r="F15" s="114">
        <v>26574</v>
      </c>
      <c r="G15" s="114">
        <v>11314</v>
      </c>
      <c r="H15" s="114">
        <v>33282</v>
      </c>
      <c r="I15" s="115">
        <v>31741</v>
      </c>
      <c r="J15" s="114">
        <v>22864</v>
      </c>
      <c r="K15" s="114">
        <v>8877</v>
      </c>
      <c r="L15" s="422">
        <v>7800</v>
      </c>
      <c r="M15" s="423">
        <v>7491</v>
      </c>
    </row>
    <row r="16" spans="1:13" ht="11.1" customHeight="1" x14ac:dyDescent="0.2">
      <c r="A16" s="421" t="s">
        <v>388</v>
      </c>
      <c r="B16" s="115">
        <v>117340</v>
      </c>
      <c r="C16" s="114">
        <v>63337</v>
      </c>
      <c r="D16" s="114">
        <v>54003</v>
      </c>
      <c r="E16" s="114">
        <v>89454</v>
      </c>
      <c r="F16" s="114">
        <v>26879</v>
      </c>
      <c r="G16" s="114">
        <v>12744</v>
      </c>
      <c r="H16" s="114">
        <v>33791</v>
      </c>
      <c r="I16" s="115">
        <v>31521</v>
      </c>
      <c r="J16" s="114">
        <v>22414</v>
      </c>
      <c r="K16" s="114">
        <v>9107</v>
      </c>
      <c r="L16" s="422">
        <v>10786</v>
      </c>
      <c r="M16" s="423">
        <v>9303</v>
      </c>
    </row>
    <row r="17" spans="1:13" s="110" customFormat="1" ht="11.1" customHeight="1" x14ac:dyDescent="0.2">
      <c r="A17" s="421" t="s">
        <v>389</v>
      </c>
      <c r="B17" s="115">
        <v>116979</v>
      </c>
      <c r="C17" s="114">
        <v>62832</v>
      </c>
      <c r="D17" s="114">
        <v>54147</v>
      </c>
      <c r="E17" s="114">
        <v>89274</v>
      </c>
      <c r="F17" s="114">
        <v>27047</v>
      </c>
      <c r="G17" s="114">
        <v>12483</v>
      </c>
      <c r="H17" s="114">
        <v>34116</v>
      </c>
      <c r="I17" s="115">
        <v>32069</v>
      </c>
      <c r="J17" s="114">
        <v>22809</v>
      </c>
      <c r="K17" s="114">
        <v>9260</v>
      </c>
      <c r="L17" s="422">
        <v>6684</v>
      </c>
      <c r="M17" s="423">
        <v>7482</v>
      </c>
    </row>
    <row r="18" spans="1:13" ht="15" customHeight="1" x14ac:dyDescent="0.2">
      <c r="A18" s="421" t="s">
        <v>391</v>
      </c>
      <c r="B18" s="115">
        <v>115941</v>
      </c>
      <c r="C18" s="114">
        <v>62135</v>
      </c>
      <c r="D18" s="114">
        <v>53806</v>
      </c>
      <c r="E18" s="114">
        <v>87896</v>
      </c>
      <c r="F18" s="114">
        <v>27412</v>
      </c>
      <c r="G18" s="114">
        <v>11930</v>
      </c>
      <c r="H18" s="114">
        <v>34412</v>
      </c>
      <c r="I18" s="115">
        <v>31436</v>
      </c>
      <c r="J18" s="114">
        <v>22362</v>
      </c>
      <c r="K18" s="114">
        <v>9074</v>
      </c>
      <c r="L18" s="422">
        <v>8415</v>
      </c>
      <c r="M18" s="423">
        <v>9323</v>
      </c>
    </row>
    <row r="19" spans="1:13" ht="11.1" customHeight="1" x14ac:dyDescent="0.2">
      <c r="A19" s="421" t="s">
        <v>387</v>
      </c>
      <c r="B19" s="115">
        <v>115905</v>
      </c>
      <c r="C19" s="114">
        <v>62139</v>
      </c>
      <c r="D19" s="114">
        <v>53766</v>
      </c>
      <c r="E19" s="114">
        <v>87498</v>
      </c>
      <c r="F19" s="114">
        <v>27856</v>
      </c>
      <c r="G19" s="114">
        <v>11452</v>
      </c>
      <c r="H19" s="114">
        <v>34922</v>
      </c>
      <c r="I19" s="115">
        <v>32084</v>
      </c>
      <c r="J19" s="114">
        <v>22855</v>
      </c>
      <c r="K19" s="114">
        <v>9229</v>
      </c>
      <c r="L19" s="422">
        <v>7472</v>
      </c>
      <c r="M19" s="423">
        <v>7719</v>
      </c>
    </row>
    <row r="20" spans="1:13" ht="11.1" customHeight="1" x14ac:dyDescent="0.2">
      <c r="A20" s="421" t="s">
        <v>388</v>
      </c>
      <c r="B20" s="115">
        <v>115823</v>
      </c>
      <c r="C20" s="114">
        <v>62108</v>
      </c>
      <c r="D20" s="114">
        <v>53715</v>
      </c>
      <c r="E20" s="114">
        <v>87798</v>
      </c>
      <c r="F20" s="114">
        <v>27637</v>
      </c>
      <c r="G20" s="114">
        <v>12382</v>
      </c>
      <c r="H20" s="114">
        <v>35041</v>
      </c>
      <c r="I20" s="115">
        <v>31784</v>
      </c>
      <c r="J20" s="114">
        <v>22421</v>
      </c>
      <c r="K20" s="114">
        <v>9363</v>
      </c>
      <c r="L20" s="422">
        <v>9711</v>
      </c>
      <c r="M20" s="423">
        <v>9551</v>
      </c>
    </row>
    <row r="21" spans="1:13" s="110" customFormat="1" ht="11.1" customHeight="1" x14ac:dyDescent="0.2">
      <c r="A21" s="421" t="s">
        <v>389</v>
      </c>
      <c r="B21" s="115">
        <v>115187</v>
      </c>
      <c r="C21" s="114">
        <v>61477</v>
      </c>
      <c r="D21" s="114">
        <v>53710</v>
      </c>
      <c r="E21" s="114">
        <v>87121</v>
      </c>
      <c r="F21" s="114">
        <v>27914</v>
      </c>
      <c r="G21" s="114">
        <v>12032</v>
      </c>
      <c r="H21" s="114">
        <v>35246</v>
      </c>
      <c r="I21" s="115">
        <v>32132</v>
      </c>
      <c r="J21" s="114">
        <v>22789</v>
      </c>
      <c r="K21" s="114">
        <v>9343</v>
      </c>
      <c r="L21" s="422">
        <v>6205</v>
      </c>
      <c r="M21" s="423">
        <v>7134</v>
      </c>
    </row>
    <row r="22" spans="1:13" ht="15" customHeight="1" x14ac:dyDescent="0.2">
      <c r="A22" s="421" t="s">
        <v>392</v>
      </c>
      <c r="B22" s="115">
        <v>114562</v>
      </c>
      <c r="C22" s="114">
        <v>61152</v>
      </c>
      <c r="D22" s="114">
        <v>53410</v>
      </c>
      <c r="E22" s="114">
        <v>86624</v>
      </c>
      <c r="F22" s="114">
        <v>27714</v>
      </c>
      <c r="G22" s="114">
        <v>11383</v>
      </c>
      <c r="H22" s="114">
        <v>35675</v>
      </c>
      <c r="I22" s="115">
        <v>31617</v>
      </c>
      <c r="J22" s="114">
        <v>22409</v>
      </c>
      <c r="K22" s="114">
        <v>9208</v>
      </c>
      <c r="L22" s="422">
        <v>7592</v>
      </c>
      <c r="M22" s="423">
        <v>8463</v>
      </c>
    </row>
    <row r="23" spans="1:13" ht="11.1" customHeight="1" x14ac:dyDescent="0.2">
      <c r="A23" s="421" t="s">
        <v>387</v>
      </c>
      <c r="B23" s="115">
        <v>114736</v>
      </c>
      <c r="C23" s="114">
        <v>61403</v>
      </c>
      <c r="D23" s="114">
        <v>53333</v>
      </c>
      <c r="E23" s="114">
        <v>86600</v>
      </c>
      <c r="F23" s="114">
        <v>27876</v>
      </c>
      <c r="G23" s="114">
        <v>11059</v>
      </c>
      <c r="H23" s="114">
        <v>36209</v>
      </c>
      <c r="I23" s="115">
        <v>32002</v>
      </c>
      <c r="J23" s="114">
        <v>22805</v>
      </c>
      <c r="K23" s="114">
        <v>9197</v>
      </c>
      <c r="L23" s="422">
        <v>7041</v>
      </c>
      <c r="M23" s="423">
        <v>7085</v>
      </c>
    </row>
    <row r="24" spans="1:13" ht="11.1" customHeight="1" x14ac:dyDescent="0.2">
      <c r="A24" s="421" t="s">
        <v>388</v>
      </c>
      <c r="B24" s="115">
        <v>116915</v>
      </c>
      <c r="C24" s="114">
        <v>62575</v>
      </c>
      <c r="D24" s="114">
        <v>54340</v>
      </c>
      <c r="E24" s="114">
        <v>87198</v>
      </c>
      <c r="F24" s="114">
        <v>28243</v>
      </c>
      <c r="G24" s="114">
        <v>12320</v>
      </c>
      <c r="H24" s="114">
        <v>36748</v>
      </c>
      <c r="I24" s="115">
        <v>32029</v>
      </c>
      <c r="J24" s="114">
        <v>22436</v>
      </c>
      <c r="K24" s="114">
        <v>9593</v>
      </c>
      <c r="L24" s="422">
        <v>10482</v>
      </c>
      <c r="M24" s="423">
        <v>8720</v>
      </c>
    </row>
    <row r="25" spans="1:13" s="110" customFormat="1" ht="11.1" customHeight="1" x14ac:dyDescent="0.2">
      <c r="A25" s="421" t="s">
        <v>389</v>
      </c>
      <c r="B25" s="115">
        <v>116286</v>
      </c>
      <c r="C25" s="114">
        <v>61922</v>
      </c>
      <c r="D25" s="114">
        <v>54364</v>
      </c>
      <c r="E25" s="114">
        <v>86315</v>
      </c>
      <c r="F25" s="114">
        <v>28495</v>
      </c>
      <c r="G25" s="114">
        <v>11838</v>
      </c>
      <c r="H25" s="114">
        <v>37031</v>
      </c>
      <c r="I25" s="115">
        <v>32214</v>
      </c>
      <c r="J25" s="114">
        <v>22633</v>
      </c>
      <c r="K25" s="114">
        <v>9581</v>
      </c>
      <c r="L25" s="422">
        <v>6289</v>
      </c>
      <c r="M25" s="423">
        <v>6939</v>
      </c>
    </row>
    <row r="26" spans="1:13" ht="15" customHeight="1" x14ac:dyDescent="0.2">
      <c r="A26" s="421" t="s">
        <v>393</v>
      </c>
      <c r="B26" s="115">
        <v>115910</v>
      </c>
      <c r="C26" s="114">
        <v>61811</v>
      </c>
      <c r="D26" s="114">
        <v>54099</v>
      </c>
      <c r="E26" s="114">
        <v>85964</v>
      </c>
      <c r="F26" s="114">
        <v>28441</v>
      </c>
      <c r="G26" s="114">
        <v>11395</v>
      </c>
      <c r="H26" s="114">
        <v>37523</v>
      </c>
      <c r="I26" s="115">
        <v>32630</v>
      </c>
      <c r="J26" s="114">
        <v>23077</v>
      </c>
      <c r="K26" s="114">
        <v>9553</v>
      </c>
      <c r="L26" s="422">
        <v>8106</v>
      </c>
      <c r="M26" s="423">
        <v>8435</v>
      </c>
    </row>
    <row r="27" spans="1:13" ht="11.1" customHeight="1" x14ac:dyDescent="0.2">
      <c r="A27" s="421" t="s">
        <v>387</v>
      </c>
      <c r="B27" s="115">
        <v>116428</v>
      </c>
      <c r="C27" s="114">
        <v>62337</v>
      </c>
      <c r="D27" s="114">
        <v>54091</v>
      </c>
      <c r="E27" s="114">
        <v>86131</v>
      </c>
      <c r="F27" s="114">
        <v>28796</v>
      </c>
      <c r="G27" s="114">
        <v>11000</v>
      </c>
      <c r="H27" s="114">
        <v>38098</v>
      </c>
      <c r="I27" s="115">
        <v>33114</v>
      </c>
      <c r="J27" s="114">
        <v>23419</v>
      </c>
      <c r="K27" s="114">
        <v>9695</v>
      </c>
      <c r="L27" s="422">
        <v>7956</v>
      </c>
      <c r="M27" s="423">
        <v>7398</v>
      </c>
    </row>
    <row r="28" spans="1:13" ht="11.1" customHeight="1" x14ac:dyDescent="0.2">
      <c r="A28" s="421" t="s">
        <v>388</v>
      </c>
      <c r="B28" s="115">
        <v>117708</v>
      </c>
      <c r="C28" s="114">
        <v>63023</v>
      </c>
      <c r="D28" s="114">
        <v>54685</v>
      </c>
      <c r="E28" s="114">
        <v>88553</v>
      </c>
      <c r="F28" s="114">
        <v>29028</v>
      </c>
      <c r="G28" s="114">
        <v>12206</v>
      </c>
      <c r="H28" s="114">
        <v>38123</v>
      </c>
      <c r="I28" s="115">
        <v>33094</v>
      </c>
      <c r="J28" s="114">
        <v>23106</v>
      </c>
      <c r="K28" s="114">
        <v>9988</v>
      </c>
      <c r="L28" s="422">
        <v>11177</v>
      </c>
      <c r="M28" s="423">
        <v>9304</v>
      </c>
    </row>
    <row r="29" spans="1:13" s="110" customFormat="1" ht="11.1" customHeight="1" x14ac:dyDescent="0.2">
      <c r="A29" s="421" t="s">
        <v>389</v>
      </c>
      <c r="B29" s="115">
        <v>117585</v>
      </c>
      <c r="C29" s="114">
        <v>62749</v>
      </c>
      <c r="D29" s="114">
        <v>54836</v>
      </c>
      <c r="E29" s="114">
        <v>88052</v>
      </c>
      <c r="F29" s="114">
        <v>29500</v>
      </c>
      <c r="G29" s="114">
        <v>11840</v>
      </c>
      <c r="H29" s="114">
        <v>38520</v>
      </c>
      <c r="I29" s="115">
        <v>33381</v>
      </c>
      <c r="J29" s="114">
        <v>23394</v>
      </c>
      <c r="K29" s="114">
        <v>9987</v>
      </c>
      <c r="L29" s="422">
        <v>7330</v>
      </c>
      <c r="M29" s="423">
        <v>7585</v>
      </c>
    </row>
    <row r="30" spans="1:13" ht="15" customHeight="1" x14ac:dyDescent="0.2">
      <c r="A30" s="421" t="s">
        <v>394</v>
      </c>
      <c r="B30" s="115">
        <v>117853</v>
      </c>
      <c r="C30" s="114">
        <v>62837</v>
      </c>
      <c r="D30" s="114">
        <v>55016</v>
      </c>
      <c r="E30" s="114">
        <v>87813</v>
      </c>
      <c r="F30" s="114">
        <v>30012</v>
      </c>
      <c r="G30" s="114">
        <v>11511</v>
      </c>
      <c r="H30" s="114">
        <v>38936</v>
      </c>
      <c r="I30" s="115">
        <v>32503</v>
      </c>
      <c r="J30" s="114">
        <v>22728</v>
      </c>
      <c r="K30" s="114">
        <v>9775</v>
      </c>
      <c r="L30" s="422">
        <v>9213</v>
      </c>
      <c r="M30" s="423">
        <v>8917</v>
      </c>
    </row>
    <row r="31" spans="1:13" ht="11.1" customHeight="1" x14ac:dyDescent="0.2">
      <c r="A31" s="421" t="s">
        <v>387</v>
      </c>
      <c r="B31" s="115">
        <v>118136</v>
      </c>
      <c r="C31" s="114">
        <v>63032</v>
      </c>
      <c r="D31" s="114">
        <v>55104</v>
      </c>
      <c r="E31" s="114">
        <v>87621</v>
      </c>
      <c r="F31" s="114">
        <v>30494</v>
      </c>
      <c r="G31" s="114">
        <v>11060</v>
      </c>
      <c r="H31" s="114">
        <v>39316</v>
      </c>
      <c r="I31" s="115">
        <v>32930</v>
      </c>
      <c r="J31" s="114">
        <v>22998</v>
      </c>
      <c r="K31" s="114">
        <v>9932</v>
      </c>
      <c r="L31" s="422">
        <v>8689</v>
      </c>
      <c r="M31" s="423">
        <v>8445</v>
      </c>
    </row>
    <row r="32" spans="1:13" ht="11.1" customHeight="1" x14ac:dyDescent="0.2">
      <c r="A32" s="421" t="s">
        <v>388</v>
      </c>
      <c r="B32" s="115">
        <v>120483</v>
      </c>
      <c r="C32" s="114">
        <v>64238</v>
      </c>
      <c r="D32" s="114">
        <v>56245</v>
      </c>
      <c r="E32" s="114">
        <v>89251</v>
      </c>
      <c r="F32" s="114">
        <v>31224</v>
      </c>
      <c r="G32" s="114">
        <v>12290</v>
      </c>
      <c r="H32" s="114">
        <v>39766</v>
      </c>
      <c r="I32" s="115">
        <v>32968</v>
      </c>
      <c r="J32" s="114">
        <v>22614</v>
      </c>
      <c r="K32" s="114">
        <v>10354</v>
      </c>
      <c r="L32" s="422">
        <v>11350</v>
      </c>
      <c r="M32" s="423">
        <v>9495</v>
      </c>
    </row>
    <row r="33" spans="1:13" s="110" customFormat="1" ht="11.1" customHeight="1" x14ac:dyDescent="0.2">
      <c r="A33" s="421" t="s">
        <v>389</v>
      </c>
      <c r="B33" s="115">
        <v>120354</v>
      </c>
      <c r="C33" s="114">
        <v>63929</v>
      </c>
      <c r="D33" s="114">
        <v>56425</v>
      </c>
      <c r="E33" s="114">
        <v>88793</v>
      </c>
      <c r="F33" s="114">
        <v>31556</v>
      </c>
      <c r="G33" s="114">
        <v>11983</v>
      </c>
      <c r="H33" s="114">
        <v>40093</v>
      </c>
      <c r="I33" s="115">
        <v>33305</v>
      </c>
      <c r="J33" s="114">
        <v>22895</v>
      </c>
      <c r="K33" s="114">
        <v>10410</v>
      </c>
      <c r="L33" s="422">
        <v>7590</v>
      </c>
      <c r="M33" s="423">
        <v>7905</v>
      </c>
    </row>
    <row r="34" spans="1:13" ht="15" customHeight="1" x14ac:dyDescent="0.2">
      <c r="A34" s="421" t="s">
        <v>395</v>
      </c>
      <c r="B34" s="115">
        <v>120535</v>
      </c>
      <c r="C34" s="114">
        <v>64116</v>
      </c>
      <c r="D34" s="114">
        <v>56419</v>
      </c>
      <c r="E34" s="114">
        <v>88823</v>
      </c>
      <c r="F34" s="114">
        <v>31710</v>
      </c>
      <c r="G34" s="114">
        <v>11533</v>
      </c>
      <c r="H34" s="114">
        <v>40567</v>
      </c>
      <c r="I34" s="115">
        <v>32800</v>
      </c>
      <c r="J34" s="114">
        <v>22607</v>
      </c>
      <c r="K34" s="114">
        <v>10193</v>
      </c>
      <c r="L34" s="422">
        <v>9846</v>
      </c>
      <c r="M34" s="423">
        <v>9453</v>
      </c>
    </row>
    <row r="35" spans="1:13" ht="11.1" customHeight="1" x14ac:dyDescent="0.2">
      <c r="A35" s="421" t="s">
        <v>387</v>
      </c>
      <c r="B35" s="115">
        <v>120589</v>
      </c>
      <c r="C35" s="114">
        <v>64240</v>
      </c>
      <c r="D35" s="114">
        <v>56349</v>
      </c>
      <c r="E35" s="114">
        <v>88522</v>
      </c>
      <c r="F35" s="114">
        <v>32066</v>
      </c>
      <c r="G35" s="114">
        <v>11151</v>
      </c>
      <c r="H35" s="114">
        <v>40939</v>
      </c>
      <c r="I35" s="115">
        <v>33011</v>
      </c>
      <c r="J35" s="114">
        <v>22740</v>
      </c>
      <c r="K35" s="114">
        <v>10271</v>
      </c>
      <c r="L35" s="422">
        <v>8682</v>
      </c>
      <c r="M35" s="423">
        <v>8264</v>
      </c>
    </row>
    <row r="36" spans="1:13" ht="11.1" customHeight="1" x14ac:dyDescent="0.2">
      <c r="A36" s="421" t="s">
        <v>388</v>
      </c>
      <c r="B36" s="115">
        <v>123146</v>
      </c>
      <c r="C36" s="114">
        <v>65671</v>
      </c>
      <c r="D36" s="114">
        <v>57475</v>
      </c>
      <c r="E36" s="114">
        <v>90449</v>
      </c>
      <c r="F36" s="114">
        <v>32696</v>
      </c>
      <c r="G36" s="114">
        <v>12455</v>
      </c>
      <c r="H36" s="114">
        <v>41551</v>
      </c>
      <c r="I36" s="115">
        <v>32921</v>
      </c>
      <c r="J36" s="114">
        <v>22313</v>
      </c>
      <c r="K36" s="114">
        <v>10608</v>
      </c>
      <c r="L36" s="422">
        <v>11557</v>
      </c>
      <c r="M36" s="423">
        <v>9708</v>
      </c>
    </row>
    <row r="37" spans="1:13" s="110" customFormat="1" ht="11.1" customHeight="1" x14ac:dyDescent="0.2">
      <c r="A37" s="421" t="s">
        <v>389</v>
      </c>
      <c r="B37" s="115">
        <v>122930</v>
      </c>
      <c r="C37" s="114">
        <v>65293</v>
      </c>
      <c r="D37" s="114">
        <v>57637</v>
      </c>
      <c r="E37" s="114">
        <v>89779</v>
      </c>
      <c r="F37" s="114">
        <v>33150</v>
      </c>
      <c r="G37" s="114">
        <v>12238</v>
      </c>
      <c r="H37" s="114">
        <v>41823</v>
      </c>
      <c r="I37" s="115">
        <v>33120</v>
      </c>
      <c r="J37" s="114">
        <v>22506</v>
      </c>
      <c r="K37" s="114">
        <v>10614</v>
      </c>
      <c r="L37" s="422">
        <v>7726</v>
      </c>
      <c r="M37" s="423">
        <v>7866</v>
      </c>
    </row>
    <row r="38" spans="1:13" ht="15" customHeight="1" x14ac:dyDescent="0.2">
      <c r="A38" s="424" t="s">
        <v>396</v>
      </c>
      <c r="B38" s="115">
        <v>123220</v>
      </c>
      <c r="C38" s="114">
        <v>65497</v>
      </c>
      <c r="D38" s="114">
        <v>57723</v>
      </c>
      <c r="E38" s="114">
        <v>89826</v>
      </c>
      <c r="F38" s="114">
        <v>33394</v>
      </c>
      <c r="G38" s="114">
        <v>11866</v>
      </c>
      <c r="H38" s="114">
        <v>42282</v>
      </c>
      <c r="I38" s="115">
        <v>32807</v>
      </c>
      <c r="J38" s="114">
        <v>22225</v>
      </c>
      <c r="K38" s="114">
        <v>10582</v>
      </c>
      <c r="L38" s="422">
        <v>13099</v>
      </c>
      <c r="M38" s="423">
        <v>12971</v>
      </c>
    </row>
    <row r="39" spans="1:13" ht="11.1" customHeight="1" x14ac:dyDescent="0.2">
      <c r="A39" s="421" t="s">
        <v>387</v>
      </c>
      <c r="B39" s="115">
        <v>124801</v>
      </c>
      <c r="C39" s="114">
        <v>66778</v>
      </c>
      <c r="D39" s="114">
        <v>58023</v>
      </c>
      <c r="E39" s="114">
        <v>90700</v>
      </c>
      <c r="F39" s="114">
        <v>34101</v>
      </c>
      <c r="G39" s="114">
        <v>11610</v>
      </c>
      <c r="H39" s="114">
        <v>43038</v>
      </c>
      <c r="I39" s="115">
        <v>33078</v>
      </c>
      <c r="J39" s="114">
        <v>22291</v>
      </c>
      <c r="K39" s="114">
        <v>10787</v>
      </c>
      <c r="L39" s="422">
        <v>9687</v>
      </c>
      <c r="M39" s="423">
        <v>8561</v>
      </c>
    </row>
    <row r="40" spans="1:13" ht="11.1" customHeight="1" x14ac:dyDescent="0.2">
      <c r="A40" s="424" t="s">
        <v>388</v>
      </c>
      <c r="B40" s="115">
        <v>126275</v>
      </c>
      <c r="C40" s="114">
        <v>67482</v>
      </c>
      <c r="D40" s="114">
        <v>58793</v>
      </c>
      <c r="E40" s="114">
        <v>92076</v>
      </c>
      <c r="F40" s="114">
        <v>34199</v>
      </c>
      <c r="G40" s="114">
        <v>12830</v>
      </c>
      <c r="H40" s="114">
        <v>43553</v>
      </c>
      <c r="I40" s="115">
        <v>33178</v>
      </c>
      <c r="J40" s="114">
        <v>22070</v>
      </c>
      <c r="K40" s="114">
        <v>11108</v>
      </c>
      <c r="L40" s="422">
        <v>13033</v>
      </c>
      <c r="M40" s="423">
        <v>11239</v>
      </c>
    </row>
    <row r="41" spans="1:13" s="110" customFormat="1" ht="11.1" customHeight="1" x14ac:dyDescent="0.2">
      <c r="A41" s="421" t="s">
        <v>389</v>
      </c>
      <c r="B41" s="115">
        <v>126151</v>
      </c>
      <c r="C41" s="114">
        <v>67240</v>
      </c>
      <c r="D41" s="114">
        <v>58911</v>
      </c>
      <c r="E41" s="114">
        <v>91505</v>
      </c>
      <c r="F41" s="114">
        <v>34646</v>
      </c>
      <c r="G41" s="114">
        <v>12598</v>
      </c>
      <c r="H41" s="114">
        <v>43708</v>
      </c>
      <c r="I41" s="115">
        <v>33299</v>
      </c>
      <c r="J41" s="114">
        <v>22162</v>
      </c>
      <c r="K41" s="114">
        <v>11137</v>
      </c>
      <c r="L41" s="422">
        <v>8203</v>
      </c>
      <c r="M41" s="423">
        <v>8374</v>
      </c>
    </row>
    <row r="42" spans="1:13" ht="15" customHeight="1" x14ac:dyDescent="0.2">
      <c r="A42" s="421" t="s">
        <v>397</v>
      </c>
      <c r="B42" s="115">
        <v>125731</v>
      </c>
      <c r="C42" s="114">
        <v>66991</v>
      </c>
      <c r="D42" s="114">
        <v>58740</v>
      </c>
      <c r="E42" s="114">
        <v>90997</v>
      </c>
      <c r="F42" s="114">
        <v>34734</v>
      </c>
      <c r="G42" s="114">
        <v>12123</v>
      </c>
      <c r="H42" s="114">
        <v>43944</v>
      </c>
      <c r="I42" s="115">
        <v>33090</v>
      </c>
      <c r="J42" s="114">
        <v>21889</v>
      </c>
      <c r="K42" s="114">
        <v>11201</v>
      </c>
      <c r="L42" s="422">
        <v>9765</v>
      </c>
      <c r="M42" s="423">
        <v>10327</v>
      </c>
    </row>
    <row r="43" spans="1:13" ht="11.1" customHeight="1" x14ac:dyDescent="0.2">
      <c r="A43" s="421" t="s">
        <v>387</v>
      </c>
      <c r="B43" s="115">
        <v>125910</v>
      </c>
      <c r="C43" s="114">
        <v>67202</v>
      </c>
      <c r="D43" s="114">
        <v>58708</v>
      </c>
      <c r="E43" s="114">
        <v>90818</v>
      </c>
      <c r="F43" s="114">
        <v>35092</v>
      </c>
      <c r="G43" s="114">
        <v>11730</v>
      </c>
      <c r="H43" s="114">
        <v>44423</v>
      </c>
      <c r="I43" s="115">
        <v>33669</v>
      </c>
      <c r="J43" s="114">
        <v>22287</v>
      </c>
      <c r="K43" s="114">
        <v>11382</v>
      </c>
      <c r="L43" s="422">
        <v>9198</v>
      </c>
      <c r="M43" s="423">
        <v>9261</v>
      </c>
    </row>
    <row r="44" spans="1:13" ht="11.1" customHeight="1" x14ac:dyDescent="0.2">
      <c r="A44" s="421" t="s">
        <v>388</v>
      </c>
      <c r="B44" s="115">
        <v>127466</v>
      </c>
      <c r="C44" s="114">
        <v>68086</v>
      </c>
      <c r="D44" s="114">
        <v>59380</v>
      </c>
      <c r="E44" s="114">
        <v>92158</v>
      </c>
      <c r="F44" s="114">
        <v>35308</v>
      </c>
      <c r="G44" s="114">
        <v>12809</v>
      </c>
      <c r="H44" s="114">
        <v>44673</v>
      </c>
      <c r="I44" s="115">
        <v>33380</v>
      </c>
      <c r="J44" s="114">
        <v>21817</v>
      </c>
      <c r="K44" s="114">
        <v>11563</v>
      </c>
      <c r="L44" s="422">
        <v>12070</v>
      </c>
      <c r="M44" s="423">
        <v>10787</v>
      </c>
    </row>
    <row r="45" spans="1:13" s="110" customFormat="1" ht="11.1" customHeight="1" x14ac:dyDescent="0.2">
      <c r="A45" s="421" t="s">
        <v>389</v>
      </c>
      <c r="B45" s="115">
        <v>127065</v>
      </c>
      <c r="C45" s="114">
        <v>67717</v>
      </c>
      <c r="D45" s="114">
        <v>59348</v>
      </c>
      <c r="E45" s="114">
        <v>91388</v>
      </c>
      <c r="F45" s="114">
        <v>35677</v>
      </c>
      <c r="G45" s="114">
        <v>12443</v>
      </c>
      <c r="H45" s="114">
        <v>44883</v>
      </c>
      <c r="I45" s="115">
        <v>33143</v>
      </c>
      <c r="J45" s="114">
        <v>21534</v>
      </c>
      <c r="K45" s="114">
        <v>11609</v>
      </c>
      <c r="L45" s="422">
        <v>8142</v>
      </c>
      <c r="M45" s="423">
        <v>8789</v>
      </c>
    </row>
    <row r="46" spans="1:13" ht="15" customHeight="1" x14ac:dyDescent="0.2">
      <c r="A46" s="421" t="s">
        <v>398</v>
      </c>
      <c r="B46" s="115">
        <v>126718</v>
      </c>
      <c r="C46" s="114">
        <v>67702</v>
      </c>
      <c r="D46" s="114">
        <v>59016</v>
      </c>
      <c r="E46" s="114">
        <v>90809</v>
      </c>
      <c r="F46" s="114">
        <v>35909</v>
      </c>
      <c r="G46" s="114">
        <v>12030</v>
      </c>
      <c r="H46" s="114">
        <v>45021</v>
      </c>
      <c r="I46" s="115">
        <v>32711</v>
      </c>
      <c r="J46" s="114">
        <v>21066</v>
      </c>
      <c r="K46" s="114">
        <v>11645</v>
      </c>
      <c r="L46" s="422">
        <v>9257</v>
      </c>
      <c r="M46" s="423">
        <v>9571</v>
      </c>
    </row>
    <row r="47" spans="1:13" ht="11.1" customHeight="1" x14ac:dyDescent="0.2">
      <c r="A47" s="421" t="s">
        <v>387</v>
      </c>
      <c r="B47" s="115">
        <v>126634</v>
      </c>
      <c r="C47" s="114">
        <v>67549</v>
      </c>
      <c r="D47" s="114">
        <v>59085</v>
      </c>
      <c r="E47" s="114">
        <v>90120</v>
      </c>
      <c r="F47" s="114">
        <v>36514</v>
      </c>
      <c r="G47" s="114">
        <v>11619</v>
      </c>
      <c r="H47" s="114">
        <v>45304</v>
      </c>
      <c r="I47" s="115">
        <v>33190</v>
      </c>
      <c r="J47" s="114">
        <v>21332</v>
      </c>
      <c r="K47" s="114">
        <v>11858</v>
      </c>
      <c r="L47" s="422">
        <v>8767</v>
      </c>
      <c r="M47" s="423">
        <v>8940</v>
      </c>
    </row>
    <row r="48" spans="1:13" ht="11.1" customHeight="1" x14ac:dyDescent="0.2">
      <c r="A48" s="421" t="s">
        <v>388</v>
      </c>
      <c r="B48" s="115">
        <v>128344</v>
      </c>
      <c r="C48" s="114">
        <v>68499</v>
      </c>
      <c r="D48" s="114">
        <v>59845</v>
      </c>
      <c r="E48" s="114">
        <v>91711</v>
      </c>
      <c r="F48" s="114">
        <v>36633</v>
      </c>
      <c r="G48" s="114">
        <v>12707</v>
      </c>
      <c r="H48" s="114">
        <v>45615</v>
      </c>
      <c r="I48" s="115">
        <v>32974</v>
      </c>
      <c r="J48" s="114">
        <v>20906</v>
      </c>
      <c r="K48" s="114">
        <v>12068</v>
      </c>
      <c r="L48" s="422">
        <v>13849</v>
      </c>
      <c r="M48" s="423">
        <v>12303</v>
      </c>
    </row>
    <row r="49" spans="1:17" s="110" customFormat="1" ht="11.1" customHeight="1" x14ac:dyDescent="0.2">
      <c r="A49" s="421" t="s">
        <v>389</v>
      </c>
      <c r="B49" s="115">
        <v>127783</v>
      </c>
      <c r="C49" s="114">
        <v>67838</v>
      </c>
      <c r="D49" s="114">
        <v>59945</v>
      </c>
      <c r="E49" s="114">
        <v>90805</v>
      </c>
      <c r="F49" s="114">
        <v>36978</v>
      </c>
      <c r="G49" s="114">
        <v>12469</v>
      </c>
      <c r="H49" s="114">
        <v>45532</v>
      </c>
      <c r="I49" s="115">
        <v>32986</v>
      </c>
      <c r="J49" s="114">
        <v>20949</v>
      </c>
      <c r="K49" s="114">
        <v>12037</v>
      </c>
      <c r="L49" s="422">
        <v>8296</v>
      </c>
      <c r="M49" s="423">
        <v>8881</v>
      </c>
    </row>
    <row r="50" spans="1:17" ht="15" customHeight="1" x14ac:dyDescent="0.2">
      <c r="A50" s="421" t="s">
        <v>399</v>
      </c>
      <c r="B50" s="143">
        <v>127310</v>
      </c>
      <c r="C50" s="144">
        <v>67546</v>
      </c>
      <c r="D50" s="144">
        <v>59764</v>
      </c>
      <c r="E50" s="144">
        <v>90215</v>
      </c>
      <c r="F50" s="144">
        <v>37095</v>
      </c>
      <c r="G50" s="144">
        <v>12003</v>
      </c>
      <c r="H50" s="144">
        <v>45684</v>
      </c>
      <c r="I50" s="143">
        <v>31897</v>
      </c>
      <c r="J50" s="144">
        <v>20188</v>
      </c>
      <c r="K50" s="144">
        <v>11709</v>
      </c>
      <c r="L50" s="425">
        <v>9890</v>
      </c>
      <c r="M50" s="426">
        <v>10341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0.46717909057908114</v>
      </c>
      <c r="C6" s="479">
        <f>'Tabelle 3.3'!J11</f>
        <v>-2.4884595396044142</v>
      </c>
      <c r="D6" s="480">
        <f t="shared" ref="D6:E9" si="0">IF(OR(AND(B6&gt;=-50,B6&lt;=50),ISNUMBER(B6)=FALSE),B6,"")</f>
        <v>0.46717909057908114</v>
      </c>
      <c r="E6" s="480">
        <f t="shared" si="0"/>
        <v>-2.4884595396044142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0.46717909057908114</v>
      </c>
      <c r="C14" s="479">
        <f>'Tabelle 3.3'!J11</f>
        <v>-2.4884595396044142</v>
      </c>
      <c r="D14" s="480">
        <f>IF(OR(AND(B14&gt;=-50,B14&lt;=50),ISNUMBER(B14)=FALSE),B14,"")</f>
        <v>0.46717909057908114</v>
      </c>
      <c r="E14" s="480">
        <f>IF(OR(AND(C14&gt;=-50,C14&lt;=50),ISNUMBER(C14)=FALSE),C14,"")</f>
        <v>-2.4884595396044142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8.5106382978723403</v>
      </c>
      <c r="C15" s="479">
        <f>'Tabelle 3.3'!J12</f>
        <v>-26.923076923076923</v>
      </c>
      <c r="D15" s="480">
        <f t="shared" ref="D15:E45" si="3">IF(OR(AND(B15&gt;=-50,B15&lt;=50),ISNUMBER(B15)=FALSE),B15,"")</f>
        <v>8.5106382978723403</v>
      </c>
      <c r="E15" s="480">
        <f t="shared" si="3"/>
        <v>-26.923076923076923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-2.3664638269100742</v>
      </c>
      <c r="C16" s="479">
        <f>'Tabelle 3.3'!J13</f>
        <v>-7.6923076923076925</v>
      </c>
      <c r="D16" s="480">
        <f t="shared" si="3"/>
        <v>-2.3664638269100742</v>
      </c>
      <c r="E16" s="480">
        <f t="shared" si="3"/>
        <v>-7.6923076923076925</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-1.609897299655022</v>
      </c>
      <c r="C17" s="479">
        <f>'Tabelle 3.3'!J14</f>
        <v>-8.3489681050656657</v>
      </c>
      <c r="D17" s="480">
        <f t="shared" si="3"/>
        <v>-1.609897299655022</v>
      </c>
      <c r="E17" s="480">
        <f t="shared" si="3"/>
        <v>-8.3489681050656657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-5.4924242424242422</v>
      </c>
      <c r="C18" s="479">
        <f>'Tabelle 3.3'!J15</f>
        <v>-6.6050198150594452</v>
      </c>
      <c r="D18" s="480">
        <f t="shared" si="3"/>
        <v>-5.4924242424242422</v>
      </c>
      <c r="E18" s="480">
        <f t="shared" si="3"/>
        <v>-6.6050198150594452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-1.4427139925147894</v>
      </c>
      <c r="C19" s="479">
        <f>'Tabelle 3.3'!J16</f>
        <v>-11.274934952298352</v>
      </c>
      <c r="D19" s="480">
        <f t="shared" si="3"/>
        <v>-1.4427139925147894</v>
      </c>
      <c r="E19" s="480">
        <f t="shared" si="3"/>
        <v>-11.274934952298352</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0.12762078395624429</v>
      </c>
      <c r="C20" s="479">
        <f>'Tabelle 3.3'!J17</f>
        <v>0.90090090090090091</v>
      </c>
      <c r="D20" s="480">
        <f t="shared" si="3"/>
        <v>0.12762078395624429</v>
      </c>
      <c r="E20" s="480">
        <f t="shared" si="3"/>
        <v>0.90090090090090091</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0.24428159005107705</v>
      </c>
      <c r="C21" s="479">
        <f>'Tabelle 3.3'!J18</f>
        <v>-2.0541549953314657</v>
      </c>
      <c r="D21" s="480">
        <f t="shared" si="3"/>
        <v>0.24428159005107705</v>
      </c>
      <c r="E21" s="480">
        <f t="shared" si="3"/>
        <v>-2.0541549953314657</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1.6843647015745149</v>
      </c>
      <c r="C22" s="479">
        <f>'Tabelle 3.3'!J19</f>
        <v>1.4120126448893573</v>
      </c>
      <c r="D22" s="480">
        <f t="shared" si="3"/>
        <v>1.6843647015745149</v>
      </c>
      <c r="E22" s="480">
        <f t="shared" si="3"/>
        <v>1.4120126448893573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-1.7193178641319542</v>
      </c>
      <c r="C23" s="479">
        <f>'Tabelle 3.3'!J20</f>
        <v>-1.1633109619686801</v>
      </c>
      <c r="D23" s="480">
        <f t="shared" si="3"/>
        <v>-1.7193178641319542</v>
      </c>
      <c r="E23" s="480">
        <f t="shared" si="3"/>
        <v>-1.1633109619686801</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3.3684926845865939</v>
      </c>
      <c r="C24" s="479">
        <f>'Tabelle 3.3'!J21</f>
        <v>-11.956808006320779</v>
      </c>
      <c r="D24" s="480">
        <f t="shared" si="3"/>
        <v>3.3684926845865939</v>
      </c>
      <c r="E24" s="480">
        <f t="shared" si="3"/>
        <v>-11.956808006320779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-0.56000000000000005</v>
      </c>
      <c r="C25" s="479">
        <f>'Tabelle 3.3'!J22</f>
        <v>4.156769596199525</v>
      </c>
      <c r="D25" s="480">
        <f t="shared" si="3"/>
        <v>-0.56000000000000005</v>
      </c>
      <c r="E25" s="480">
        <f t="shared" si="3"/>
        <v>4.156769596199525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-0.19727756954034326</v>
      </c>
      <c r="C26" s="479">
        <f>'Tabelle 3.3'!J23</f>
        <v>2.42914979757085</v>
      </c>
      <c r="D26" s="480">
        <f t="shared" si="3"/>
        <v>-0.19727756954034326</v>
      </c>
      <c r="E26" s="480">
        <f t="shared" si="3"/>
        <v>2.42914979757085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-1.5700036941263391</v>
      </c>
      <c r="C27" s="479">
        <f>'Tabelle 3.3'!J24</f>
        <v>1.3758782201405153</v>
      </c>
      <c r="D27" s="480">
        <f t="shared" si="3"/>
        <v>-1.5700036941263391</v>
      </c>
      <c r="E27" s="480">
        <f t="shared" si="3"/>
        <v>1.3758782201405153</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0.23376189681081982</v>
      </c>
      <c r="C28" s="479">
        <f>'Tabelle 3.3'!J25</f>
        <v>0.75681130171543898</v>
      </c>
      <c r="D28" s="480">
        <f t="shared" si="3"/>
        <v>0.23376189681081982</v>
      </c>
      <c r="E28" s="480">
        <f t="shared" si="3"/>
        <v>0.75681130171543898</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-16.59908768373036</v>
      </c>
      <c r="C29" s="479">
        <f>'Tabelle 3.3'!J26</f>
        <v>-7.9365079365079367</v>
      </c>
      <c r="D29" s="480">
        <f t="shared" si="3"/>
        <v>-16.59908768373036</v>
      </c>
      <c r="E29" s="480">
        <f t="shared" si="3"/>
        <v>-7.9365079365079367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3.1326480665687715</v>
      </c>
      <c r="C30" s="479">
        <f>'Tabelle 3.3'!J27</f>
        <v>11.788617886178862</v>
      </c>
      <c r="D30" s="480">
        <f t="shared" si="3"/>
        <v>3.1326480665687715</v>
      </c>
      <c r="E30" s="480">
        <f t="shared" si="3"/>
        <v>11.788617886178862</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4.075496909971605</v>
      </c>
      <c r="C31" s="479">
        <f>'Tabelle 3.3'!J28</f>
        <v>0.99846390168970811</v>
      </c>
      <c r="D31" s="480">
        <f t="shared" si="3"/>
        <v>4.075496909971605</v>
      </c>
      <c r="E31" s="480">
        <f t="shared" si="3"/>
        <v>0.99846390168970811</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5.6795131845841782</v>
      </c>
      <c r="C32" s="479">
        <f>'Tabelle 3.3'!J29</f>
        <v>-0.1583949313621964</v>
      </c>
      <c r="D32" s="480">
        <f t="shared" si="3"/>
        <v>5.6795131845841782</v>
      </c>
      <c r="E32" s="480">
        <f t="shared" si="3"/>
        <v>-0.1583949313621964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4.5308244615003712</v>
      </c>
      <c r="C33" s="479">
        <f>'Tabelle 3.3'!J30</f>
        <v>-3.9502560351133869</v>
      </c>
      <c r="D33" s="480">
        <f t="shared" si="3"/>
        <v>4.5308244615003712</v>
      </c>
      <c r="E33" s="480">
        <f t="shared" si="3"/>
        <v>-3.9502560351133869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2.0595533498759306</v>
      </c>
      <c r="C34" s="479">
        <f>'Tabelle 3.3'!J31</f>
        <v>-5.7456254896839907</v>
      </c>
      <c r="D34" s="480">
        <f t="shared" si="3"/>
        <v>2.0595533498759306</v>
      </c>
      <c r="E34" s="480">
        <f t="shared" si="3"/>
        <v>-5.7456254896839907</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8.5106382978723403</v>
      </c>
      <c r="C37" s="479">
        <f>'Tabelle 3.3'!J34</f>
        <v>-26.923076923076923</v>
      </c>
      <c r="D37" s="480">
        <f t="shared" si="3"/>
        <v>8.5106382978723403</v>
      </c>
      <c r="E37" s="480">
        <f t="shared" si="3"/>
        <v>-26.923076923076923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-1.4228886168910648</v>
      </c>
      <c r="C38" s="479">
        <f>'Tabelle 3.3'!J35</f>
        <v>-6.2785736056080461</v>
      </c>
      <c r="D38" s="480">
        <f t="shared" si="3"/>
        <v>-1.4228886168910648</v>
      </c>
      <c r="E38" s="480">
        <f t="shared" si="3"/>
        <v>-6.2785736056080461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1.1203200306412315</v>
      </c>
      <c r="C39" s="479">
        <f>'Tabelle 3.3'!J36</f>
        <v>-2.021989992170746</v>
      </c>
      <c r="D39" s="480">
        <f t="shared" si="3"/>
        <v>1.1203200306412315</v>
      </c>
      <c r="E39" s="480">
        <f t="shared" si="3"/>
        <v>-2.021989992170746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1.1203200306412315</v>
      </c>
      <c r="C45" s="479">
        <f>'Tabelle 3.3'!J36</f>
        <v>-2.021989992170746</v>
      </c>
      <c r="D45" s="480">
        <f t="shared" si="3"/>
        <v>1.1203200306412315</v>
      </c>
      <c r="E45" s="480">
        <f t="shared" si="3"/>
        <v>-2.021989992170746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115910</v>
      </c>
      <c r="C51" s="486">
        <v>23077</v>
      </c>
      <c r="D51" s="486">
        <v>9553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116428</v>
      </c>
      <c r="C52" s="486">
        <v>23419</v>
      </c>
      <c r="D52" s="486">
        <v>9695</v>
      </c>
      <c r="E52" s="487">
        <f t="shared" ref="E52:G70" si="11">IF($A$51=37802,IF(COUNTBLANK(B$51:B$70)&gt;0,#N/A,B52/B$51*100),IF(COUNTBLANK(B$51:B$75)&gt;0,#N/A,B52/B$51*100))</f>
        <v>100.44689845569839</v>
      </c>
      <c r="F52" s="487">
        <f t="shared" si="11"/>
        <v>101.48199506001647</v>
      </c>
      <c r="G52" s="487">
        <f t="shared" si="11"/>
        <v>101.48644404898985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117708</v>
      </c>
      <c r="C53" s="486">
        <v>23106</v>
      </c>
      <c r="D53" s="486">
        <v>9988</v>
      </c>
      <c r="E53" s="487">
        <f t="shared" si="11"/>
        <v>101.5512035199724</v>
      </c>
      <c r="F53" s="487">
        <f t="shared" si="11"/>
        <v>100.12566624777917</v>
      </c>
      <c r="G53" s="487">
        <f t="shared" si="11"/>
        <v>104.55354338951115</v>
      </c>
      <c r="H53" s="488">
        <f>IF(ISERROR(L53)=TRUE,IF(MONTH(A53)=MONTH(MAX(A$51:A$75)),A53,""),"")</f>
        <v>41883</v>
      </c>
      <c r="I53" s="487">
        <f t="shared" si="12"/>
        <v>101.5512035199724</v>
      </c>
      <c r="J53" s="487">
        <f t="shared" si="10"/>
        <v>100.12566624777917</v>
      </c>
      <c r="K53" s="487">
        <f t="shared" si="10"/>
        <v>104.55354338951115</v>
      </c>
      <c r="L53" s="487" t="e">
        <f t="shared" si="13"/>
        <v>#N/A</v>
      </c>
    </row>
    <row r="54" spans="1:14" ht="15" customHeight="1" x14ac:dyDescent="0.2">
      <c r="A54" s="489" t="s">
        <v>462</v>
      </c>
      <c r="B54" s="486">
        <v>117585</v>
      </c>
      <c r="C54" s="486">
        <v>23394</v>
      </c>
      <c r="D54" s="486">
        <v>9987</v>
      </c>
      <c r="E54" s="487">
        <f t="shared" si="11"/>
        <v>101.44508670520231</v>
      </c>
      <c r="F54" s="487">
        <f t="shared" si="11"/>
        <v>101.37366208779304</v>
      </c>
      <c r="G54" s="487">
        <f t="shared" si="11"/>
        <v>104.54307547367318</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117853</v>
      </c>
      <c r="C55" s="486">
        <v>22728</v>
      </c>
      <c r="D55" s="486">
        <v>9775</v>
      </c>
      <c r="E55" s="487">
        <f t="shared" si="11"/>
        <v>101.67630057803467</v>
      </c>
      <c r="F55" s="487">
        <f t="shared" si="11"/>
        <v>98.487671707760967</v>
      </c>
      <c r="G55" s="487">
        <f t="shared" si="11"/>
        <v>102.32387731602637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118136</v>
      </c>
      <c r="C56" s="486">
        <v>22998</v>
      </c>
      <c r="D56" s="486">
        <v>9932</v>
      </c>
      <c r="E56" s="487">
        <f t="shared" si="11"/>
        <v>101.92045552583902</v>
      </c>
      <c r="F56" s="487">
        <f t="shared" si="11"/>
        <v>99.657667807773976</v>
      </c>
      <c r="G56" s="487">
        <f t="shared" si="11"/>
        <v>103.96734010258557</v>
      </c>
      <c r="H56" s="488" t="str">
        <f t="shared" si="14"/>
        <v/>
      </c>
      <c r="I56" s="487" t="str">
        <f t="shared" si="12"/>
        <v/>
      </c>
      <c r="J56" s="487" t="str">
        <f t="shared" si="10"/>
        <v/>
      </c>
      <c r="K56" s="487" t="str">
        <f t="shared" si="10"/>
        <v/>
      </c>
      <c r="L56" s="487" t="e">
        <f t="shared" si="13"/>
        <v>#N/A</v>
      </c>
    </row>
    <row r="57" spans="1:14" ht="15" customHeight="1" x14ac:dyDescent="0.2">
      <c r="A57" s="489">
        <v>42248</v>
      </c>
      <c r="B57" s="486">
        <v>120483</v>
      </c>
      <c r="C57" s="486">
        <v>22614</v>
      </c>
      <c r="D57" s="486">
        <v>10354</v>
      </c>
      <c r="E57" s="487">
        <f t="shared" si="11"/>
        <v>103.94530238978518</v>
      </c>
      <c r="F57" s="487">
        <f t="shared" si="11"/>
        <v>97.993673354422157</v>
      </c>
      <c r="G57" s="487">
        <f t="shared" si="11"/>
        <v>108.38480058620328</v>
      </c>
      <c r="H57" s="488">
        <f t="shared" si="14"/>
        <v>42248</v>
      </c>
      <c r="I57" s="487">
        <f t="shared" si="12"/>
        <v>103.94530238978518</v>
      </c>
      <c r="J57" s="487">
        <f t="shared" si="10"/>
        <v>97.993673354422157</v>
      </c>
      <c r="K57" s="487">
        <f t="shared" si="10"/>
        <v>108.38480058620328</v>
      </c>
      <c r="L57" s="487" t="e">
        <f t="shared" si="13"/>
        <v>#N/A</v>
      </c>
    </row>
    <row r="58" spans="1:14" ht="15" customHeight="1" x14ac:dyDescent="0.2">
      <c r="A58" s="489" t="s">
        <v>465</v>
      </c>
      <c r="B58" s="486">
        <v>120354</v>
      </c>
      <c r="C58" s="486">
        <v>22895</v>
      </c>
      <c r="D58" s="486">
        <v>10410</v>
      </c>
      <c r="E58" s="487">
        <f t="shared" si="11"/>
        <v>103.83400914502631</v>
      </c>
      <c r="F58" s="487">
        <f t="shared" si="11"/>
        <v>99.211335962213454</v>
      </c>
      <c r="G58" s="487">
        <f t="shared" si="11"/>
        <v>108.97100387312886</v>
      </c>
      <c r="H58" s="488" t="str">
        <f t="shared" si="14"/>
        <v/>
      </c>
      <c r="I58" s="487" t="str">
        <f t="shared" si="12"/>
        <v/>
      </c>
      <c r="J58" s="487" t="str">
        <f t="shared" si="10"/>
        <v/>
      </c>
      <c r="K58" s="487" t="str">
        <f t="shared" si="10"/>
        <v/>
      </c>
      <c r="L58" s="487" t="e">
        <f t="shared" si="13"/>
        <v>#N/A</v>
      </c>
    </row>
    <row r="59" spans="1:14" ht="15" customHeight="1" x14ac:dyDescent="0.2">
      <c r="A59" s="489" t="s">
        <v>466</v>
      </c>
      <c r="B59" s="486">
        <v>120535</v>
      </c>
      <c r="C59" s="486">
        <v>22607</v>
      </c>
      <c r="D59" s="486">
        <v>10193</v>
      </c>
      <c r="E59" s="487">
        <f t="shared" si="11"/>
        <v>103.9901647830213</v>
      </c>
      <c r="F59" s="487">
        <f t="shared" si="11"/>
        <v>97.963340122199597</v>
      </c>
      <c r="G59" s="487">
        <f t="shared" si="11"/>
        <v>106.69946613629226</v>
      </c>
      <c r="H59" s="488" t="str">
        <f t="shared" si="14"/>
        <v/>
      </c>
      <c r="I59" s="487" t="str">
        <f t="shared" si="12"/>
        <v/>
      </c>
      <c r="J59" s="487" t="str">
        <f t="shared" si="10"/>
        <v/>
      </c>
      <c r="K59" s="487" t="str">
        <f t="shared" si="10"/>
        <v/>
      </c>
      <c r="L59" s="487" t="e">
        <f t="shared" si="13"/>
        <v>#N/A</v>
      </c>
    </row>
    <row r="60" spans="1:14" ht="15" customHeight="1" x14ac:dyDescent="0.2">
      <c r="A60" s="489" t="s">
        <v>467</v>
      </c>
      <c r="B60" s="486">
        <v>120589</v>
      </c>
      <c r="C60" s="486">
        <v>22740</v>
      </c>
      <c r="D60" s="486">
        <v>10271</v>
      </c>
      <c r="E60" s="487">
        <f t="shared" si="11"/>
        <v>104.03675265292036</v>
      </c>
      <c r="F60" s="487">
        <f t="shared" si="11"/>
        <v>98.539671534428223</v>
      </c>
      <c r="G60" s="487">
        <f t="shared" si="11"/>
        <v>107.51596357165289</v>
      </c>
      <c r="H60" s="488" t="str">
        <f t="shared" si="14"/>
        <v/>
      </c>
      <c r="I60" s="487" t="str">
        <f t="shared" si="12"/>
        <v/>
      </c>
      <c r="J60" s="487" t="str">
        <f t="shared" si="10"/>
        <v/>
      </c>
      <c r="K60" s="487" t="str">
        <f t="shared" si="10"/>
        <v/>
      </c>
      <c r="L60" s="487" t="e">
        <f t="shared" si="13"/>
        <v>#N/A</v>
      </c>
    </row>
    <row r="61" spans="1:14" ht="15" customHeight="1" x14ac:dyDescent="0.2">
      <c r="A61" s="489">
        <v>42614</v>
      </c>
      <c r="B61" s="486">
        <v>123146</v>
      </c>
      <c r="C61" s="486">
        <v>22313</v>
      </c>
      <c r="D61" s="486">
        <v>10608</v>
      </c>
      <c r="E61" s="487">
        <f t="shared" si="11"/>
        <v>106.242774566474</v>
      </c>
      <c r="F61" s="487">
        <f t="shared" si="11"/>
        <v>96.689344368852105</v>
      </c>
      <c r="G61" s="487">
        <f t="shared" si="11"/>
        <v>111.04365120904427</v>
      </c>
      <c r="H61" s="488">
        <f t="shared" si="14"/>
        <v>42614</v>
      </c>
      <c r="I61" s="487">
        <f t="shared" si="12"/>
        <v>106.242774566474</v>
      </c>
      <c r="J61" s="487">
        <f t="shared" si="10"/>
        <v>96.689344368852105</v>
      </c>
      <c r="K61" s="487">
        <f t="shared" si="10"/>
        <v>111.04365120904427</v>
      </c>
      <c r="L61" s="487" t="e">
        <f t="shared" si="13"/>
        <v>#N/A</v>
      </c>
    </row>
    <row r="62" spans="1:14" ht="15" customHeight="1" x14ac:dyDescent="0.2">
      <c r="A62" s="489" t="s">
        <v>468</v>
      </c>
      <c r="B62" s="486">
        <v>122930</v>
      </c>
      <c r="C62" s="486">
        <v>22506</v>
      </c>
      <c r="D62" s="486">
        <v>10614</v>
      </c>
      <c r="E62" s="487">
        <f t="shared" si="11"/>
        <v>106.05642308687774</v>
      </c>
      <c r="F62" s="487">
        <f t="shared" si="11"/>
        <v>97.525674914416953</v>
      </c>
      <c r="G62" s="487">
        <f t="shared" si="11"/>
        <v>111.10645870407201</v>
      </c>
      <c r="H62" s="488" t="str">
        <f t="shared" si="14"/>
        <v/>
      </c>
      <c r="I62" s="487" t="str">
        <f t="shared" si="12"/>
        <v/>
      </c>
      <c r="J62" s="487" t="str">
        <f t="shared" si="10"/>
        <v/>
      </c>
      <c r="K62" s="487" t="str">
        <f t="shared" si="10"/>
        <v/>
      </c>
      <c r="L62" s="487" t="e">
        <f t="shared" si="13"/>
        <v>#N/A</v>
      </c>
    </row>
    <row r="63" spans="1:14" ht="15" customHeight="1" x14ac:dyDescent="0.2">
      <c r="A63" s="489" t="s">
        <v>469</v>
      </c>
      <c r="B63" s="486">
        <v>123220</v>
      </c>
      <c r="C63" s="486">
        <v>22225</v>
      </c>
      <c r="D63" s="486">
        <v>10582</v>
      </c>
      <c r="E63" s="487">
        <f t="shared" si="11"/>
        <v>106.30661720300235</v>
      </c>
      <c r="F63" s="487">
        <f t="shared" si="11"/>
        <v>96.308012306625642</v>
      </c>
      <c r="G63" s="487">
        <f t="shared" si="11"/>
        <v>110.77148539725741</v>
      </c>
      <c r="H63" s="488" t="str">
        <f t="shared" si="14"/>
        <v/>
      </c>
      <c r="I63" s="487" t="str">
        <f t="shared" si="12"/>
        <v/>
      </c>
      <c r="J63" s="487" t="str">
        <f t="shared" si="10"/>
        <v/>
      </c>
      <c r="K63" s="487" t="str">
        <f t="shared" si="10"/>
        <v/>
      </c>
      <c r="L63" s="487" t="e">
        <f t="shared" si="13"/>
        <v>#N/A</v>
      </c>
    </row>
    <row r="64" spans="1:14" ht="15" customHeight="1" x14ac:dyDescent="0.2">
      <c r="A64" s="489" t="s">
        <v>470</v>
      </c>
      <c r="B64" s="486">
        <v>124801</v>
      </c>
      <c r="C64" s="486">
        <v>22291</v>
      </c>
      <c r="D64" s="486">
        <v>10787</v>
      </c>
      <c r="E64" s="487">
        <f t="shared" si="11"/>
        <v>107.67060650504703</v>
      </c>
      <c r="F64" s="487">
        <f t="shared" si="11"/>
        <v>96.594011353295485</v>
      </c>
      <c r="G64" s="487">
        <f t="shared" si="11"/>
        <v>112.91740814403852</v>
      </c>
      <c r="H64" s="488" t="str">
        <f t="shared" si="14"/>
        <v/>
      </c>
      <c r="I64" s="487" t="str">
        <f t="shared" si="12"/>
        <v/>
      </c>
      <c r="J64" s="487" t="str">
        <f t="shared" si="10"/>
        <v/>
      </c>
      <c r="K64" s="487" t="str">
        <f t="shared" si="10"/>
        <v/>
      </c>
      <c r="L64" s="487" t="e">
        <f t="shared" si="13"/>
        <v>#N/A</v>
      </c>
    </row>
    <row r="65" spans="1:12" ht="15" customHeight="1" x14ac:dyDescent="0.2">
      <c r="A65" s="489">
        <v>42979</v>
      </c>
      <c r="B65" s="486">
        <v>126275</v>
      </c>
      <c r="C65" s="486">
        <v>22070</v>
      </c>
      <c r="D65" s="486">
        <v>11108</v>
      </c>
      <c r="E65" s="487">
        <f t="shared" si="11"/>
        <v>108.94228280562506</v>
      </c>
      <c r="F65" s="487">
        <f t="shared" si="11"/>
        <v>95.636347878840397</v>
      </c>
      <c r="G65" s="487">
        <f t="shared" si="11"/>
        <v>116.2776091280226</v>
      </c>
      <c r="H65" s="488">
        <f t="shared" si="14"/>
        <v>42979</v>
      </c>
      <c r="I65" s="487">
        <f t="shared" si="12"/>
        <v>108.94228280562506</v>
      </c>
      <c r="J65" s="487">
        <f t="shared" si="10"/>
        <v>95.636347878840397</v>
      </c>
      <c r="K65" s="487">
        <f t="shared" si="10"/>
        <v>116.2776091280226</v>
      </c>
      <c r="L65" s="487" t="e">
        <f t="shared" si="13"/>
        <v>#N/A</v>
      </c>
    </row>
    <row r="66" spans="1:12" ht="15" customHeight="1" x14ac:dyDescent="0.2">
      <c r="A66" s="489" t="s">
        <v>471</v>
      </c>
      <c r="B66" s="486">
        <v>126151</v>
      </c>
      <c r="C66" s="486">
        <v>22162</v>
      </c>
      <c r="D66" s="486">
        <v>11137</v>
      </c>
      <c r="E66" s="487">
        <f t="shared" si="11"/>
        <v>108.8353032525235</v>
      </c>
      <c r="F66" s="487">
        <f t="shared" si="11"/>
        <v>96.035013216622616</v>
      </c>
      <c r="G66" s="487">
        <f t="shared" si="11"/>
        <v>116.58117868732336</v>
      </c>
      <c r="H66" s="488" t="str">
        <f t="shared" si="14"/>
        <v/>
      </c>
      <c r="I66" s="487" t="str">
        <f t="shared" si="12"/>
        <v/>
      </c>
      <c r="J66" s="487" t="str">
        <f t="shared" si="10"/>
        <v/>
      </c>
      <c r="K66" s="487" t="str">
        <f t="shared" si="10"/>
        <v/>
      </c>
      <c r="L66" s="487" t="e">
        <f t="shared" si="13"/>
        <v>#N/A</v>
      </c>
    </row>
    <row r="67" spans="1:12" ht="15" customHeight="1" x14ac:dyDescent="0.2">
      <c r="A67" s="489" t="s">
        <v>472</v>
      </c>
      <c r="B67" s="486">
        <v>125731</v>
      </c>
      <c r="C67" s="486">
        <v>21889</v>
      </c>
      <c r="D67" s="486">
        <v>11201</v>
      </c>
      <c r="E67" s="487">
        <f t="shared" si="11"/>
        <v>108.47295315330861</v>
      </c>
      <c r="F67" s="487">
        <f t="shared" si="11"/>
        <v>94.852017159942804</v>
      </c>
      <c r="G67" s="487">
        <f t="shared" si="11"/>
        <v>117.25112530095258</v>
      </c>
      <c r="H67" s="488" t="str">
        <f t="shared" si="14"/>
        <v/>
      </c>
      <c r="I67" s="487" t="str">
        <f t="shared" si="12"/>
        <v/>
      </c>
      <c r="J67" s="487" t="str">
        <f t="shared" si="12"/>
        <v/>
      </c>
      <c r="K67" s="487" t="str">
        <f t="shared" si="12"/>
        <v/>
      </c>
      <c r="L67" s="487" t="e">
        <f t="shared" si="13"/>
        <v>#N/A</v>
      </c>
    </row>
    <row r="68" spans="1:12" ht="15" customHeight="1" x14ac:dyDescent="0.2">
      <c r="A68" s="489" t="s">
        <v>473</v>
      </c>
      <c r="B68" s="486">
        <v>125910</v>
      </c>
      <c r="C68" s="486">
        <v>22287</v>
      </c>
      <c r="D68" s="486">
        <v>11382</v>
      </c>
      <c r="E68" s="487">
        <f t="shared" si="11"/>
        <v>108.62738331464068</v>
      </c>
      <c r="F68" s="487">
        <f t="shared" si="11"/>
        <v>96.576678077739743</v>
      </c>
      <c r="G68" s="487">
        <f t="shared" si="11"/>
        <v>119.14581806762274</v>
      </c>
      <c r="H68" s="488" t="str">
        <f t="shared" si="14"/>
        <v/>
      </c>
      <c r="I68" s="487" t="str">
        <f t="shared" si="12"/>
        <v/>
      </c>
      <c r="J68" s="487" t="str">
        <f t="shared" si="12"/>
        <v/>
      </c>
      <c r="K68" s="487" t="str">
        <f t="shared" si="12"/>
        <v/>
      </c>
      <c r="L68" s="487" t="e">
        <f t="shared" si="13"/>
        <v>#N/A</v>
      </c>
    </row>
    <row r="69" spans="1:12" ht="15" customHeight="1" x14ac:dyDescent="0.2">
      <c r="A69" s="489">
        <v>43344</v>
      </c>
      <c r="B69" s="486">
        <v>127466</v>
      </c>
      <c r="C69" s="486">
        <v>21817</v>
      </c>
      <c r="D69" s="486">
        <v>11563</v>
      </c>
      <c r="E69" s="487">
        <f t="shared" si="11"/>
        <v>109.96980415839876</v>
      </c>
      <c r="F69" s="487">
        <f t="shared" si="11"/>
        <v>94.54001819993934</v>
      </c>
      <c r="G69" s="487">
        <f t="shared" si="11"/>
        <v>121.0405108342929</v>
      </c>
      <c r="H69" s="488">
        <f t="shared" si="14"/>
        <v>43344</v>
      </c>
      <c r="I69" s="487">
        <f t="shared" si="12"/>
        <v>109.96980415839876</v>
      </c>
      <c r="J69" s="487">
        <f t="shared" si="12"/>
        <v>94.54001819993934</v>
      </c>
      <c r="K69" s="487">
        <f t="shared" si="12"/>
        <v>121.0405108342929</v>
      </c>
      <c r="L69" s="487" t="e">
        <f t="shared" si="13"/>
        <v>#N/A</v>
      </c>
    </row>
    <row r="70" spans="1:12" ht="15" customHeight="1" x14ac:dyDescent="0.2">
      <c r="A70" s="489" t="s">
        <v>474</v>
      </c>
      <c r="B70" s="486">
        <v>127065</v>
      </c>
      <c r="C70" s="486">
        <v>21534</v>
      </c>
      <c r="D70" s="486">
        <v>11609</v>
      </c>
      <c r="E70" s="487">
        <f t="shared" si="11"/>
        <v>109.62384608748165</v>
      </c>
      <c r="F70" s="487">
        <f t="shared" si="11"/>
        <v>93.31368895437015</v>
      </c>
      <c r="G70" s="487">
        <f t="shared" si="11"/>
        <v>121.52203496283892</v>
      </c>
      <c r="H70" s="488" t="str">
        <f t="shared" si="14"/>
        <v/>
      </c>
      <c r="I70" s="487" t="str">
        <f t="shared" si="12"/>
        <v/>
      </c>
      <c r="J70" s="487" t="str">
        <f t="shared" si="12"/>
        <v/>
      </c>
      <c r="K70" s="487" t="str">
        <f t="shared" si="12"/>
        <v/>
      </c>
      <c r="L70" s="487" t="e">
        <f t="shared" si="13"/>
        <v>#N/A</v>
      </c>
    </row>
    <row r="71" spans="1:12" ht="15" customHeight="1" x14ac:dyDescent="0.2">
      <c r="A71" s="489" t="s">
        <v>475</v>
      </c>
      <c r="B71" s="486">
        <v>126718</v>
      </c>
      <c r="C71" s="486">
        <v>21066</v>
      </c>
      <c r="D71" s="486">
        <v>11645</v>
      </c>
      <c r="E71" s="490">
        <f t="shared" ref="E71:G75" si="15">IF($A$51=37802,IF(COUNTBLANK(B$51:B$70)&gt;0,#N/A,IF(ISBLANK(B71)=FALSE,B71/B$51*100,#N/A)),IF(COUNTBLANK(B$51:B$75)&gt;0,#N/A,B71/B$51*100))</f>
        <v>109.32447588646363</v>
      </c>
      <c r="F71" s="490">
        <f t="shared" si="15"/>
        <v>91.285695714347611</v>
      </c>
      <c r="G71" s="490">
        <f t="shared" si="15"/>
        <v>121.89887993300535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126634</v>
      </c>
      <c r="C72" s="486">
        <v>21332</v>
      </c>
      <c r="D72" s="486">
        <v>11858</v>
      </c>
      <c r="E72" s="490">
        <f t="shared" si="15"/>
        <v>109.25200586662065</v>
      </c>
      <c r="F72" s="490">
        <f t="shared" si="15"/>
        <v>92.438358538804863</v>
      </c>
      <c r="G72" s="490">
        <f t="shared" si="15"/>
        <v>124.1285460064901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128344</v>
      </c>
      <c r="C73" s="486">
        <v>20906</v>
      </c>
      <c r="D73" s="486">
        <v>12068</v>
      </c>
      <c r="E73" s="490">
        <f t="shared" si="15"/>
        <v>110.7272884134242</v>
      </c>
      <c r="F73" s="490">
        <f t="shared" si="15"/>
        <v>90.592364692117684</v>
      </c>
      <c r="G73" s="490">
        <f t="shared" si="15"/>
        <v>126.32680833246101</v>
      </c>
      <c r="H73" s="491">
        <f>IF(A$51=37802,IF(ISERROR(L73)=TRUE,IF(ISBLANK(A73)=FALSE,IF(MONTH(A73)=MONTH(MAX(A$51:A$75)),A73,""),""),""),IF(ISERROR(L73)=TRUE,IF(MONTH(A73)=MONTH(MAX(A$51:A$75)),A73,""),""))</f>
        <v>43709</v>
      </c>
      <c r="I73" s="487">
        <f t="shared" si="12"/>
        <v>110.7272884134242</v>
      </c>
      <c r="J73" s="487">
        <f t="shared" si="12"/>
        <v>90.592364692117684</v>
      </c>
      <c r="K73" s="487">
        <f t="shared" si="12"/>
        <v>126.32680833246101</v>
      </c>
      <c r="L73" s="487" t="e">
        <f t="shared" si="13"/>
        <v>#N/A</v>
      </c>
    </row>
    <row r="74" spans="1:12" ht="15" customHeight="1" x14ac:dyDescent="0.2">
      <c r="A74" s="489" t="s">
        <v>477</v>
      </c>
      <c r="B74" s="486">
        <v>127783</v>
      </c>
      <c r="C74" s="486">
        <v>20949</v>
      </c>
      <c r="D74" s="486">
        <v>12037</v>
      </c>
      <c r="E74" s="490">
        <f t="shared" si="15"/>
        <v>110.24329220947287</v>
      </c>
      <c r="F74" s="490">
        <f t="shared" si="15"/>
        <v>90.778697404341983</v>
      </c>
      <c r="G74" s="490">
        <f t="shared" si="15"/>
        <v>126.00230294148436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127310</v>
      </c>
      <c r="C75" s="492">
        <v>20188</v>
      </c>
      <c r="D75" s="492">
        <v>11709</v>
      </c>
      <c r="E75" s="490">
        <f t="shared" si="15"/>
        <v>109.83521697869037</v>
      </c>
      <c r="F75" s="490">
        <f t="shared" si="15"/>
        <v>87.481041729860891</v>
      </c>
      <c r="G75" s="490">
        <f t="shared" si="15"/>
        <v>122.56882654663457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110.7272884134242</v>
      </c>
      <c r="J77" s="487">
        <f>IF(J75&lt;&gt;"",J75,IF(J74&lt;&gt;"",J74,IF(J73&lt;&gt;"",J73,IF(J72&lt;&gt;"",J72,IF(J71&lt;&gt;"",J71,IF(J70&lt;&gt;"",J70,""))))))</f>
        <v>90.592364692117684</v>
      </c>
      <c r="K77" s="487">
        <f>IF(K75&lt;&gt;"",K75,IF(K74&lt;&gt;"",K74,IF(K73&lt;&gt;"",K73,IF(K72&lt;&gt;"",K72,IF(K71&lt;&gt;"",K71,IF(K70&lt;&gt;"",K70,""))))))</f>
        <v>126.32680833246101</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+10,7%</v>
      </c>
      <c r="J79" s="487" t="str">
        <f>"GeB - ausschließlich: "&amp;IF(J77&gt;100,"+","")&amp;TEXT(J77-100,"0,0")&amp;"%"</f>
        <v>GeB - ausschließlich: -9,4%</v>
      </c>
      <c r="K79" s="487" t="str">
        <f>"GeB - im Nebenjob: "&amp;IF(K77&gt;100,"+","")&amp;TEXT(K77-100,"0,0")&amp;"%"</f>
        <v>GeB - im Nebenjob: +26,3%</v>
      </c>
    </row>
    <row r="81" spans="9:9" ht="15" customHeight="1" x14ac:dyDescent="0.2">
      <c r="I81" s="487" t="str">
        <f>IF(ISERROR(HLOOKUP(1,I$78:K$79,2,FALSE)),"",HLOOKUP(1,I$78:K$79,2,FALSE))</f>
        <v>GeB - im Nebenjob: +26,3%</v>
      </c>
    </row>
    <row r="82" spans="9:9" ht="15" customHeight="1" x14ac:dyDescent="0.2">
      <c r="I82" s="487" t="str">
        <f>IF(ISERROR(HLOOKUP(2,I$78:K$79,2,FALSE)),"",HLOOKUP(2,I$78:K$79,2,FALSE))</f>
        <v>SvB: +10,7%</v>
      </c>
    </row>
    <row r="83" spans="9:9" ht="15" customHeight="1" x14ac:dyDescent="0.2">
      <c r="I83" s="487" t="str">
        <f>IF(ISERROR(HLOOKUP(3,I$78:K$79,2,FALSE)),"",HLOOKUP(3,I$78:K$79,2,FALSE))</f>
        <v>GeB - ausschließlich: -9,4%</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127310</v>
      </c>
      <c r="E12" s="114">
        <v>127783</v>
      </c>
      <c r="F12" s="114">
        <v>128344</v>
      </c>
      <c r="G12" s="114">
        <v>126634</v>
      </c>
      <c r="H12" s="114">
        <v>126718</v>
      </c>
      <c r="I12" s="115">
        <v>592</v>
      </c>
      <c r="J12" s="116">
        <v>0.46717909057908114</v>
      </c>
      <c r="N12" s="117"/>
    </row>
    <row r="13" spans="1:15" s="110" customFormat="1" ht="13.5" customHeight="1" x14ac:dyDescent="0.2">
      <c r="A13" s="118" t="s">
        <v>105</v>
      </c>
      <c r="B13" s="119" t="s">
        <v>106</v>
      </c>
      <c r="C13" s="113">
        <v>53.056319220799622</v>
      </c>
      <c r="D13" s="114">
        <v>67546</v>
      </c>
      <c r="E13" s="114">
        <v>67838</v>
      </c>
      <c r="F13" s="114">
        <v>68499</v>
      </c>
      <c r="G13" s="114">
        <v>67549</v>
      </c>
      <c r="H13" s="114">
        <v>67702</v>
      </c>
      <c r="I13" s="115">
        <v>-156</v>
      </c>
      <c r="J13" s="116">
        <v>-0.23042155327759889</v>
      </c>
    </row>
    <row r="14" spans="1:15" s="110" customFormat="1" ht="13.5" customHeight="1" x14ac:dyDescent="0.2">
      <c r="A14" s="120"/>
      <c r="B14" s="119" t="s">
        <v>107</v>
      </c>
      <c r="C14" s="113">
        <v>46.943680779200378</v>
      </c>
      <c r="D14" s="114">
        <v>59764</v>
      </c>
      <c r="E14" s="114">
        <v>59945</v>
      </c>
      <c r="F14" s="114">
        <v>59845</v>
      </c>
      <c r="G14" s="114">
        <v>59085</v>
      </c>
      <c r="H14" s="114">
        <v>59016</v>
      </c>
      <c r="I14" s="115">
        <v>748</v>
      </c>
      <c r="J14" s="116">
        <v>1.2674528941304053</v>
      </c>
    </row>
    <row r="15" spans="1:15" s="110" customFormat="1" ht="13.5" customHeight="1" x14ac:dyDescent="0.2">
      <c r="A15" s="118" t="s">
        <v>105</v>
      </c>
      <c r="B15" s="121" t="s">
        <v>108</v>
      </c>
      <c r="C15" s="113">
        <v>9.4281674652423213</v>
      </c>
      <c r="D15" s="114">
        <v>12003</v>
      </c>
      <c r="E15" s="114">
        <v>12469</v>
      </c>
      <c r="F15" s="114">
        <v>12707</v>
      </c>
      <c r="G15" s="114">
        <v>11619</v>
      </c>
      <c r="H15" s="114">
        <v>12030</v>
      </c>
      <c r="I15" s="115">
        <v>-27</v>
      </c>
      <c r="J15" s="116">
        <v>-0.22443890274314215</v>
      </c>
    </row>
    <row r="16" spans="1:15" s="110" customFormat="1" ht="13.5" customHeight="1" x14ac:dyDescent="0.2">
      <c r="A16" s="118"/>
      <c r="B16" s="121" t="s">
        <v>109</v>
      </c>
      <c r="C16" s="113">
        <v>67.633335951614171</v>
      </c>
      <c r="D16" s="114">
        <v>86104</v>
      </c>
      <c r="E16" s="114">
        <v>86385</v>
      </c>
      <c r="F16" s="114">
        <v>86920</v>
      </c>
      <c r="G16" s="114">
        <v>86663</v>
      </c>
      <c r="H16" s="114">
        <v>86758</v>
      </c>
      <c r="I16" s="115">
        <v>-654</v>
      </c>
      <c r="J16" s="116">
        <v>-0.75382097328200282</v>
      </c>
    </row>
    <row r="17" spans="1:10" s="110" customFormat="1" ht="13.5" customHeight="1" x14ac:dyDescent="0.2">
      <c r="A17" s="118"/>
      <c r="B17" s="121" t="s">
        <v>110</v>
      </c>
      <c r="C17" s="113">
        <v>21.581179797345062</v>
      </c>
      <c r="D17" s="114">
        <v>27475</v>
      </c>
      <c r="E17" s="114">
        <v>27217</v>
      </c>
      <c r="F17" s="114">
        <v>27020</v>
      </c>
      <c r="G17" s="114">
        <v>26719</v>
      </c>
      <c r="H17" s="114">
        <v>26369</v>
      </c>
      <c r="I17" s="115">
        <v>1106</v>
      </c>
      <c r="J17" s="116">
        <v>4.1943190868064777</v>
      </c>
    </row>
    <row r="18" spans="1:10" s="110" customFormat="1" ht="13.5" customHeight="1" x14ac:dyDescent="0.2">
      <c r="A18" s="120"/>
      <c r="B18" s="121" t="s">
        <v>111</v>
      </c>
      <c r="C18" s="113">
        <v>1.3573167857984447</v>
      </c>
      <c r="D18" s="114">
        <v>1728</v>
      </c>
      <c r="E18" s="114">
        <v>1712</v>
      </c>
      <c r="F18" s="114">
        <v>1697</v>
      </c>
      <c r="G18" s="114">
        <v>1633</v>
      </c>
      <c r="H18" s="114">
        <v>1561</v>
      </c>
      <c r="I18" s="115">
        <v>167</v>
      </c>
      <c r="J18" s="116">
        <v>10.698270339525944</v>
      </c>
    </row>
    <row r="19" spans="1:10" s="110" customFormat="1" ht="13.5" customHeight="1" x14ac:dyDescent="0.2">
      <c r="A19" s="120"/>
      <c r="B19" s="121" t="s">
        <v>112</v>
      </c>
      <c r="C19" s="113">
        <v>0.36996308224020108</v>
      </c>
      <c r="D19" s="114">
        <v>471</v>
      </c>
      <c r="E19" s="114">
        <v>459</v>
      </c>
      <c r="F19" s="114">
        <v>469</v>
      </c>
      <c r="G19" s="114">
        <v>417</v>
      </c>
      <c r="H19" s="114">
        <v>399</v>
      </c>
      <c r="I19" s="115">
        <v>72</v>
      </c>
      <c r="J19" s="116">
        <v>18.045112781954888</v>
      </c>
    </row>
    <row r="20" spans="1:10" s="110" customFormat="1" ht="13.5" customHeight="1" x14ac:dyDescent="0.2">
      <c r="A20" s="118" t="s">
        <v>113</v>
      </c>
      <c r="B20" s="122" t="s">
        <v>114</v>
      </c>
      <c r="C20" s="113">
        <v>70.862461707642765</v>
      </c>
      <c r="D20" s="114">
        <v>90215</v>
      </c>
      <c r="E20" s="114">
        <v>90805</v>
      </c>
      <c r="F20" s="114">
        <v>91711</v>
      </c>
      <c r="G20" s="114">
        <v>90120</v>
      </c>
      <c r="H20" s="114">
        <v>90809</v>
      </c>
      <c r="I20" s="115">
        <v>-594</v>
      </c>
      <c r="J20" s="116">
        <v>-0.65412018632514402</v>
      </c>
    </row>
    <row r="21" spans="1:10" s="110" customFormat="1" ht="13.5" customHeight="1" x14ac:dyDescent="0.2">
      <c r="A21" s="120"/>
      <c r="B21" s="122" t="s">
        <v>115</v>
      </c>
      <c r="C21" s="113">
        <v>29.137538292357238</v>
      </c>
      <c r="D21" s="114">
        <v>37095</v>
      </c>
      <c r="E21" s="114">
        <v>36978</v>
      </c>
      <c r="F21" s="114">
        <v>36633</v>
      </c>
      <c r="G21" s="114">
        <v>36514</v>
      </c>
      <c r="H21" s="114">
        <v>35909</v>
      </c>
      <c r="I21" s="115">
        <v>1186</v>
      </c>
      <c r="J21" s="116">
        <v>3.3027931716282826</v>
      </c>
    </row>
    <row r="22" spans="1:10" s="110" customFormat="1" ht="13.5" customHeight="1" x14ac:dyDescent="0.2">
      <c r="A22" s="118" t="s">
        <v>113</v>
      </c>
      <c r="B22" s="122" t="s">
        <v>116</v>
      </c>
      <c r="C22" s="113">
        <v>85.969680307909826</v>
      </c>
      <c r="D22" s="114">
        <v>109448</v>
      </c>
      <c r="E22" s="114">
        <v>110086</v>
      </c>
      <c r="F22" s="114">
        <v>110613</v>
      </c>
      <c r="G22" s="114">
        <v>109267</v>
      </c>
      <c r="H22" s="114">
        <v>109626</v>
      </c>
      <c r="I22" s="115">
        <v>-178</v>
      </c>
      <c r="J22" s="116">
        <v>-0.16237024063634539</v>
      </c>
    </row>
    <row r="23" spans="1:10" s="110" customFormat="1" ht="13.5" customHeight="1" x14ac:dyDescent="0.2">
      <c r="A23" s="123"/>
      <c r="B23" s="124" t="s">
        <v>117</v>
      </c>
      <c r="C23" s="125">
        <v>13.94470190872673</v>
      </c>
      <c r="D23" s="114">
        <v>17753</v>
      </c>
      <c r="E23" s="114">
        <v>17589</v>
      </c>
      <c r="F23" s="114">
        <v>17621</v>
      </c>
      <c r="G23" s="114">
        <v>17275</v>
      </c>
      <c r="H23" s="114">
        <v>17004</v>
      </c>
      <c r="I23" s="115">
        <v>749</v>
      </c>
      <c r="J23" s="116">
        <v>4.4048459186073865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31897</v>
      </c>
      <c r="E26" s="114">
        <v>32986</v>
      </c>
      <c r="F26" s="114">
        <v>32974</v>
      </c>
      <c r="G26" s="114">
        <v>33190</v>
      </c>
      <c r="H26" s="140">
        <v>32711</v>
      </c>
      <c r="I26" s="115">
        <v>-814</v>
      </c>
      <c r="J26" s="116">
        <v>-2.4884595396044142</v>
      </c>
    </row>
    <row r="27" spans="1:10" s="110" customFormat="1" ht="13.5" customHeight="1" x14ac:dyDescent="0.2">
      <c r="A27" s="118" t="s">
        <v>105</v>
      </c>
      <c r="B27" s="119" t="s">
        <v>106</v>
      </c>
      <c r="C27" s="113">
        <v>41.715521835909335</v>
      </c>
      <c r="D27" s="115">
        <v>13306</v>
      </c>
      <c r="E27" s="114">
        <v>13737</v>
      </c>
      <c r="F27" s="114">
        <v>13749</v>
      </c>
      <c r="G27" s="114">
        <v>13725</v>
      </c>
      <c r="H27" s="140">
        <v>13480</v>
      </c>
      <c r="I27" s="115">
        <v>-174</v>
      </c>
      <c r="J27" s="116">
        <v>-1.2908011869436202</v>
      </c>
    </row>
    <row r="28" spans="1:10" s="110" customFormat="1" ht="13.5" customHeight="1" x14ac:dyDescent="0.2">
      <c r="A28" s="120"/>
      <c r="B28" s="119" t="s">
        <v>107</v>
      </c>
      <c r="C28" s="113">
        <v>58.284478164090665</v>
      </c>
      <c r="D28" s="115">
        <v>18591</v>
      </c>
      <c r="E28" s="114">
        <v>19249</v>
      </c>
      <c r="F28" s="114">
        <v>19225</v>
      </c>
      <c r="G28" s="114">
        <v>19465</v>
      </c>
      <c r="H28" s="140">
        <v>19231</v>
      </c>
      <c r="I28" s="115">
        <v>-640</v>
      </c>
      <c r="J28" s="116">
        <v>-3.3279600644792264</v>
      </c>
    </row>
    <row r="29" spans="1:10" s="110" customFormat="1" ht="13.5" customHeight="1" x14ac:dyDescent="0.2">
      <c r="A29" s="118" t="s">
        <v>105</v>
      </c>
      <c r="B29" s="121" t="s">
        <v>108</v>
      </c>
      <c r="C29" s="113">
        <v>17.569050380913566</v>
      </c>
      <c r="D29" s="115">
        <v>5604</v>
      </c>
      <c r="E29" s="114">
        <v>5966</v>
      </c>
      <c r="F29" s="114">
        <v>6001</v>
      </c>
      <c r="G29" s="114">
        <v>6158</v>
      </c>
      <c r="H29" s="140">
        <v>5846</v>
      </c>
      <c r="I29" s="115">
        <v>-242</v>
      </c>
      <c r="J29" s="116">
        <v>-4.139582620595279</v>
      </c>
    </row>
    <row r="30" spans="1:10" s="110" customFormat="1" ht="13.5" customHeight="1" x14ac:dyDescent="0.2">
      <c r="A30" s="118"/>
      <c r="B30" s="121" t="s">
        <v>109</v>
      </c>
      <c r="C30" s="113">
        <v>51.020472144715804</v>
      </c>
      <c r="D30" s="115">
        <v>16274</v>
      </c>
      <c r="E30" s="114">
        <v>16844</v>
      </c>
      <c r="F30" s="114">
        <v>16876</v>
      </c>
      <c r="G30" s="114">
        <v>17091</v>
      </c>
      <c r="H30" s="140">
        <v>16952</v>
      </c>
      <c r="I30" s="115">
        <v>-678</v>
      </c>
      <c r="J30" s="116">
        <v>-3.9995280792826806</v>
      </c>
    </row>
    <row r="31" spans="1:10" s="110" customFormat="1" ht="13.5" customHeight="1" x14ac:dyDescent="0.2">
      <c r="A31" s="118"/>
      <c r="B31" s="121" t="s">
        <v>110</v>
      </c>
      <c r="C31" s="113">
        <v>17.788506756121265</v>
      </c>
      <c r="D31" s="115">
        <v>5674</v>
      </c>
      <c r="E31" s="114">
        <v>5699</v>
      </c>
      <c r="F31" s="114">
        <v>5655</v>
      </c>
      <c r="G31" s="114">
        <v>5579</v>
      </c>
      <c r="H31" s="140">
        <v>5603</v>
      </c>
      <c r="I31" s="115">
        <v>71</v>
      </c>
      <c r="J31" s="116">
        <v>1.2671782973407104</v>
      </c>
    </row>
    <row r="32" spans="1:10" s="110" customFormat="1" ht="13.5" customHeight="1" x14ac:dyDescent="0.2">
      <c r="A32" s="120"/>
      <c r="B32" s="121" t="s">
        <v>111</v>
      </c>
      <c r="C32" s="113">
        <v>13.621970718249365</v>
      </c>
      <c r="D32" s="115">
        <v>4345</v>
      </c>
      <c r="E32" s="114">
        <v>4477</v>
      </c>
      <c r="F32" s="114">
        <v>4442</v>
      </c>
      <c r="G32" s="114">
        <v>4362</v>
      </c>
      <c r="H32" s="140">
        <v>4310</v>
      </c>
      <c r="I32" s="115">
        <v>35</v>
      </c>
      <c r="J32" s="116">
        <v>0.81206496519721583</v>
      </c>
    </row>
    <row r="33" spans="1:10" s="110" customFormat="1" ht="13.5" customHeight="1" x14ac:dyDescent="0.2">
      <c r="A33" s="120"/>
      <c r="B33" s="121" t="s">
        <v>112</v>
      </c>
      <c r="C33" s="113">
        <v>1.2320907922375146</v>
      </c>
      <c r="D33" s="115">
        <v>393</v>
      </c>
      <c r="E33" s="114">
        <v>425</v>
      </c>
      <c r="F33" s="114">
        <v>420</v>
      </c>
      <c r="G33" s="114">
        <v>354</v>
      </c>
      <c r="H33" s="140">
        <v>312</v>
      </c>
      <c r="I33" s="115">
        <v>81</v>
      </c>
      <c r="J33" s="116">
        <v>25.96153846153846</v>
      </c>
    </row>
    <row r="34" spans="1:10" s="110" customFormat="1" ht="13.5" customHeight="1" x14ac:dyDescent="0.2">
      <c r="A34" s="118" t="s">
        <v>113</v>
      </c>
      <c r="B34" s="122" t="s">
        <v>116</v>
      </c>
      <c r="C34" s="113">
        <v>83.199046932313379</v>
      </c>
      <c r="D34" s="115">
        <v>26538</v>
      </c>
      <c r="E34" s="114">
        <v>27374</v>
      </c>
      <c r="F34" s="114">
        <v>27388</v>
      </c>
      <c r="G34" s="114">
        <v>27601</v>
      </c>
      <c r="H34" s="140">
        <v>27163</v>
      </c>
      <c r="I34" s="115">
        <v>-625</v>
      </c>
      <c r="J34" s="116">
        <v>-2.3009240510989213</v>
      </c>
    </row>
    <row r="35" spans="1:10" s="110" customFormat="1" ht="13.5" customHeight="1" x14ac:dyDescent="0.2">
      <c r="A35" s="118"/>
      <c r="B35" s="119" t="s">
        <v>117</v>
      </c>
      <c r="C35" s="113">
        <v>16.575226510330126</v>
      </c>
      <c r="D35" s="115">
        <v>5287</v>
      </c>
      <c r="E35" s="114">
        <v>5528</v>
      </c>
      <c r="F35" s="114">
        <v>5501</v>
      </c>
      <c r="G35" s="114">
        <v>5509</v>
      </c>
      <c r="H35" s="140">
        <v>5470</v>
      </c>
      <c r="I35" s="115">
        <v>-183</v>
      </c>
      <c r="J35" s="116">
        <v>-3.3455210237659965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20188</v>
      </c>
      <c r="E37" s="114">
        <v>20949</v>
      </c>
      <c r="F37" s="114">
        <v>20906</v>
      </c>
      <c r="G37" s="114">
        <v>21332</v>
      </c>
      <c r="H37" s="140">
        <v>21066</v>
      </c>
      <c r="I37" s="115">
        <v>-878</v>
      </c>
      <c r="J37" s="116">
        <v>-4.1678534130826925</v>
      </c>
    </row>
    <row r="38" spans="1:10" s="110" customFormat="1" ht="13.5" customHeight="1" x14ac:dyDescent="0.2">
      <c r="A38" s="118" t="s">
        <v>105</v>
      </c>
      <c r="B38" s="119" t="s">
        <v>106</v>
      </c>
      <c r="C38" s="113">
        <v>39.310481474143053</v>
      </c>
      <c r="D38" s="115">
        <v>7936</v>
      </c>
      <c r="E38" s="114">
        <v>8225</v>
      </c>
      <c r="F38" s="114">
        <v>8158</v>
      </c>
      <c r="G38" s="114">
        <v>8300</v>
      </c>
      <c r="H38" s="140">
        <v>8204</v>
      </c>
      <c r="I38" s="115">
        <v>-268</v>
      </c>
      <c r="J38" s="116">
        <v>-3.2666991711360311</v>
      </c>
    </row>
    <row r="39" spans="1:10" s="110" customFormat="1" ht="13.5" customHeight="1" x14ac:dyDescent="0.2">
      <c r="A39" s="120"/>
      <c r="B39" s="119" t="s">
        <v>107</v>
      </c>
      <c r="C39" s="113">
        <v>60.689518525856947</v>
      </c>
      <c r="D39" s="115">
        <v>12252</v>
      </c>
      <c r="E39" s="114">
        <v>12724</v>
      </c>
      <c r="F39" s="114">
        <v>12748</v>
      </c>
      <c r="G39" s="114">
        <v>13032</v>
      </c>
      <c r="H39" s="140">
        <v>12862</v>
      </c>
      <c r="I39" s="115">
        <v>-610</v>
      </c>
      <c r="J39" s="116">
        <v>-4.7426527756181001</v>
      </c>
    </row>
    <row r="40" spans="1:10" s="110" customFormat="1" ht="13.5" customHeight="1" x14ac:dyDescent="0.2">
      <c r="A40" s="118" t="s">
        <v>105</v>
      </c>
      <c r="B40" s="121" t="s">
        <v>108</v>
      </c>
      <c r="C40" s="113">
        <v>21.195759857340995</v>
      </c>
      <c r="D40" s="115">
        <v>4279</v>
      </c>
      <c r="E40" s="114">
        <v>4508</v>
      </c>
      <c r="F40" s="114">
        <v>4520</v>
      </c>
      <c r="G40" s="114">
        <v>4792</v>
      </c>
      <c r="H40" s="140">
        <v>4530</v>
      </c>
      <c r="I40" s="115">
        <v>-251</v>
      </c>
      <c r="J40" s="116">
        <v>-5.5408388520971306</v>
      </c>
    </row>
    <row r="41" spans="1:10" s="110" customFormat="1" ht="13.5" customHeight="1" x14ac:dyDescent="0.2">
      <c r="A41" s="118"/>
      <c r="B41" s="121" t="s">
        <v>109</v>
      </c>
      <c r="C41" s="113">
        <v>40.008916187834359</v>
      </c>
      <c r="D41" s="115">
        <v>8077</v>
      </c>
      <c r="E41" s="114">
        <v>8452</v>
      </c>
      <c r="F41" s="114">
        <v>8426</v>
      </c>
      <c r="G41" s="114">
        <v>8686</v>
      </c>
      <c r="H41" s="140">
        <v>8665</v>
      </c>
      <c r="I41" s="115">
        <v>-588</v>
      </c>
      <c r="J41" s="116">
        <v>-6.7859203693017891</v>
      </c>
    </row>
    <row r="42" spans="1:10" s="110" customFormat="1" ht="13.5" customHeight="1" x14ac:dyDescent="0.2">
      <c r="A42" s="118"/>
      <c r="B42" s="121" t="s">
        <v>110</v>
      </c>
      <c r="C42" s="113">
        <v>17.911630671686151</v>
      </c>
      <c r="D42" s="115">
        <v>3616</v>
      </c>
      <c r="E42" s="114">
        <v>3653</v>
      </c>
      <c r="F42" s="114">
        <v>3656</v>
      </c>
      <c r="G42" s="114">
        <v>3630</v>
      </c>
      <c r="H42" s="140">
        <v>3700</v>
      </c>
      <c r="I42" s="115">
        <v>-84</v>
      </c>
      <c r="J42" s="116">
        <v>-2.2702702702702702</v>
      </c>
    </row>
    <row r="43" spans="1:10" s="110" customFormat="1" ht="13.5" customHeight="1" x14ac:dyDescent="0.2">
      <c r="A43" s="120"/>
      <c r="B43" s="121" t="s">
        <v>111</v>
      </c>
      <c r="C43" s="113">
        <v>20.883693283138498</v>
      </c>
      <c r="D43" s="115">
        <v>4216</v>
      </c>
      <c r="E43" s="114">
        <v>4336</v>
      </c>
      <c r="F43" s="114">
        <v>4304</v>
      </c>
      <c r="G43" s="114">
        <v>4224</v>
      </c>
      <c r="H43" s="140">
        <v>4171</v>
      </c>
      <c r="I43" s="115">
        <v>45</v>
      </c>
      <c r="J43" s="116">
        <v>1.0788779669144091</v>
      </c>
    </row>
    <row r="44" spans="1:10" s="110" customFormat="1" ht="13.5" customHeight="1" x14ac:dyDescent="0.2">
      <c r="A44" s="120"/>
      <c r="B44" s="121" t="s">
        <v>112</v>
      </c>
      <c r="C44" s="113">
        <v>1.817911630671686</v>
      </c>
      <c r="D44" s="115">
        <v>367</v>
      </c>
      <c r="E44" s="114">
        <v>390</v>
      </c>
      <c r="F44" s="114">
        <v>386</v>
      </c>
      <c r="G44" s="114">
        <v>319</v>
      </c>
      <c r="H44" s="140">
        <v>281</v>
      </c>
      <c r="I44" s="115">
        <v>86</v>
      </c>
      <c r="J44" s="116">
        <v>30.604982206405694</v>
      </c>
    </row>
    <row r="45" spans="1:10" s="110" customFormat="1" ht="13.5" customHeight="1" x14ac:dyDescent="0.2">
      <c r="A45" s="118" t="s">
        <v>113</v>
      </c>
      <c r="B45" s="122" t="s">
        <v>116</v>
      </c>
      <c r="C45" s="113">
        <v>81.647513374281758</v>
      </c>
      <c r="D45" s="115">
        <v>16483</v>
      </c>
      <c r="E45" s="114">
        <v>17040</v>
      </c>
      <c r="F45" s="114">
        <v>17041</v>
      </c>
      <c r="G45" s="114">
        <v>17377</v>
      </c>
      <c r="H45" s="140">
        <v>17132</v>
      </c>
      <c r="I45" s="115">
        <v>-649</v>
      </c>
      <c r="J45" s="116">
        <v>-3.7882325472799439</v>
      </c>
    </row>
    <row r="46" spans="1:10" s="110" customFormat="1" ht="13.5" customHeight="1" x14ac:dyDescent="0.2">
      <c r="A46" s="118"/>
      <c r="B46" s="119" t="s">
        <v>117</v>
      </c>
      <c r="C46" s="113">
        <v>18.000792550029722</v>
      </c>
      <c r="D46" s="115">
        <v>3634</v>
      </c>
      <c r="E46" s="114">
        <v>3828</v>
      </c>
      <c r="F46" s="114">
        <v>3781</v>
      </c>
      <c r="G46" s="114">
        <v>3877</v>
      </c>
      <c r="H46" s="140">
        <v>3857</v>
      </c>
      <c r="I46" s="115">
        <v>-223</v>
      </c>
      <c r="J46" s="116">
        <v>-5.7816956183562356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11709</v>
      </c>
      <c r="E48" s="114">
        <v>12037</v>
      </c>
      <c r="F48" s="114">
        <v>12068</v>
      </c>
      <c r="G48" s="114">
        <v>11858</v>
      </c>
      <c r="H48" s="140">
        <v>11645</v>
      </c>
      <c r="I48" s="115">
        <v>64</v>
      </c>
      <c r="J48" s="116">
        <v>0.54959209961356803</v>
      </c>
    </row>
    <row r="49" spans="1:12" s="110" customFormat="1" ht="13.5" customHeight="1" x14ac:dyDescent="0.2">
      <c r="A49" s="118" t="s">
        <v>105</v>
      </c>
      <c r="B49" s="119" t="s">
        <v>106</v>
      </c>
      <c r="C49" s="113">
        <v>45.862157314885984</v>
      </c>
      <c r="D49" s="115">
        <v>5370</v>
      </c>
      <c r="E49" s="114">
        <v>5512</v>
      </c>
      <c r="F49" s="114">
        <v>5591</v>
      </c>
      <c r="G49" s="114">
        <v>5425</v>
      </c>
      <c r="H49" s="140">
        <v>5276</v>
      </c>
      <c r="I49" s="115">
        <v>94</v>
      </c>
      <c r="J49" s="116">
        <v>1.781652767247915</v>
      </c>
    </row>
    <row r="50" spans="1:12" s="110" customFormat="1" ht="13.5" customHeight="1" x14ac:dyDescent="0.2">
      <c r="A50" s="120"/>
      <c r="B50" s="119" t="s">
        <v>107</v>
      </c>
      <c r="C50" s="113">
        <v>54.137842685114016</v>
      </c>
      <c r="D50" s="115">
        <v>6339</v>
      </c>
      <c r="E50" s="114">
        <v>6525</v>
      </c>
      <c r="F50" s="114">
        <v>6477</v>
      </c>
      <c r="G50" s="114">
        <v>6433</v>
      </c>
      <c r="H50" s="140">
        <v>6369</v>
      </c>
      <c r="I50" s="115">
        <v>-30</v>
      </c>
      <c r="J50" s="116">
        <v>-0.47103155911446065</v>
      </c>
    </row>
    <row r="51" spans="1:12" s="110" customFormat="1" ht="13.5" customHeight="1" x14ac:dyDescent="0.2">
      <c r="A51" s="118" t="s">
        <v>105</v>
      </c>
      <c r="B51" s="121" t="s">
        <v>108</v>
      </c>
      <c r="C51" s="113">
        <v>11.316081646596635</v>
      </c>
      <c r="D51" s="115">
        <v>1325</v>
      </c>
      <c r="E51" s="114">
        <v>1458</v>
      </c>
      <c r="F51" s="114">
        <v>1481</v>
      </c>
      <c r="G51" s="114">
        <v>1366</v>
      </c>
      <c r="H51" s="140">
        <v>1316</v>
      </c>
      <c r="I51" s="115">
        <v>9</v>
      </c>
      <c r="J51" s="116">
        <v>0.68389057750759874</v>
      </c>
    </row>
    <row r="52" spans="1:12" s="110" customFormat="1" ht="13.5" customHeight="1" x14ac:dyDescent="0.2">
      <c r="A52" s="118"/>
      <c r="B52" s="121" t="s">
        <v>109</v>
      </c>
      <c r="C52" s="113">
        <v>70.005978307284991</v>
      </c>
      <c r="D52" s="115">
        <v>8197</v>
      </c>
      <c r="E52" s="114">
        <v>8392</v>
      </c>
      <c r="F52" s="114">
        <v>8450</v>
      </c>
      <c r="G52" s="114">
        <v>8405</v>
      </c>
      <c r="H52" s="140">
        <v>8287</v>
      </c>
      <c r="I52" s="115">
        <v>-90</v>
      </c>
      <c r="J52" s="116">
        <v>-1.0860383733558585</v>
      </c>
    </row>
    <row r="53" spans="1:12" s="110" customFormat="1" ht="13.5" customHeight="1" x14ac:dyDescent="0.2">
      <c r="A53" s="118"/>
      <c r="B53" s="121" t="s">
        <v>110</v>
      </c>
      <c r="C53" s="113">
        <v>17.576223417883678</v>
      </c>
      <c r="D53" s="115">
        <v>2058</v>
      </c>
      <c r="E53" s="114">
        <v>2046</v>
      </c>
      <c r="F53" s="114">
        <v>1999</v>
      </c>
      <c r="G53" s="114">
        <v>1949</v>
      </c>
      <c r="H53" s="140">
        <v>1903</v>
      </c>
      <c r="I53" s="115">
        <v>155</v>
      </c>
      <c r="J53" s="116">
        <v>8.1450341565948499</v>
      </c>
    </row>
    <row r="54" spans="1:12" s="110" customFormat="1" ht="13.5" customHeight="1" x14ac:dyDescent="0.2">
      <c r="A54" s="120"/>
      <c r="B54" s="121" t="s">
        <v>111</v>
      </c>
      <c r="C54" s="113">
        <v>1.1017166282346913</v>
      </c>
      <c r="D54" s="115">
        <v>129</v>
      </c>
      <c r="E54" s="114">
        <v>141</v>
      </c>
      <c r="F54" s="114">
        <v>138</v>
      </c>
      <c r="G54" s="114">
        <v>138</v>
      </c>
      <c r="H54" s="140">
        <v>139</v>
      </c>
      <c r="I54" s="115">
        <v>-10</v>
      </c>
      <c r="J54" s="116">
        <v>-7.1942446043165464</v>
      </c>
    </row>
    <row r="55" spans="1:12" s="110" customFormat="1" ht="13.5" customHeight="1" x14ac:dyDescent="0.2">
      <c r="A55" s="120"/>
      <c r="B55" s="121" t="s">
        <v>112</v>
      </c>
      <c r="C55" s="113">
        <v>0.22205141344265095</v>
      </c>
      <c r="D55" s="115">
        <v>26</v>
      </c>
      <c r="E55" s="114">
        <v>35</v>
      </c>
      <c r="F55" s="114">
        <v>34</v>
      </c>
      <c r="G55" s="114">
        <v>35</v>
      </c>
      <c r="H55" s="140">
        <v>31</v>
      </c>
      <c r="I55" s="115">
        <v>-5</v>
      </c>
      <c r="J55" s="116">
        <v>-16.129032258064516</v>
      </c>
    </row>
    <row r="56" spans="1:12" s="110" customFormat="1" ht="13.5" customHeight="1" x14ac:dyDescent="0.2">
      <c r="A56" s="118" t="s">
        <v>113</v>
      </c>
      <c r="B56" s="122" t="s">
        <v>116</v>
      </c>
      <c r="C56" s="113">
        <v>85.874113929455973</v>
      </c>
      <c r="D56" s="115">
        <v>10055</v>
      </c>
      <c r="E56" s="114">
        <v>10334</v>
      </c>
      <c r="F56" s="114">
        <v>10347</v>
      </c>
      <c r="G56" s="114">
        <v>10224</v>
      </c>
      <c r="H56" s="140">
        <v>10031</v>
      </c>
      <c r="I56" s="115">
        <v>24</v>
      </c>
      <c r="J56" s="116">
        <v>0.239258299272256</v>
      </c>
    </row>
    <row r="57" spans="1:12" s="110" customFormat="1" ht="13.5" customHeight="1" x14ac:dyDescent="0.2">
      <c r="A57" s="142"/>
      <c r="B57" s="124" t="s">
        <v>117</v>
      </c>
      <c r="C57" s="125">
        <v>14.117345631565463</v>
      </c>
      <c r="D57" s="143">
        <v>1653</v>
      </c>
      <c r="E57" s="144">
        <v>1700</v>
      </c>
      <c r="F57" s="144">
        <v>1720</v>
      </c>
      <c r="G57" s="144">
        <v>1632</v>
      </c>
      <c r="H57" s="145">
        <v>1613</v>
      </c>
      <c r="I57" s="143">
        <v>40</v>
      </c>
      <c r="J57" s="146">
        <v>2.4798512089274642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127310</v>
      </c>
      <c r="E12" s="236">
        <v>127783</v>
      </c>
      <c r="F12" s="114">
        <v>128344</v>
      </c>
      <c r="G12" s="114">
        <v>126634</v>
      </c>
      <c r="H12" s="140">
        <v>126718</v>
      </c>
      <c r="I12" s="115">
        <v>592</v>
      </c>
      <c r="J12" s="116">
        <v>0.46717909057908114</v>
      </c>
    </row>
    <row r="13" spans="1:15" s="110" customFormat="1" ht="12" customHeight="1" x14ac:dyDescent="0.2">
      <c r="A13" s="118" t="s">
        <v>105</v>
      </c>
      <c r="B13" s="119" t="s">
        <v>106</v>
      </c>
      <c r="C13" s="113">
        <v>53.056319220799622</v>
      </c>
      <c r="D13" s="115">
        <v>67546</v>
      </c>
      <c r="E13" s="114">
        <v>67838</v>
      </c>
      <c r="F13" s="114">
        <v>68499</v>
      </c>
      <c r="G13" s="114">
        <v>67549</v>
      </c>
      <c r="H13" s="140">
        <v>67702</v>
      </c>
      <c r="I13" s="115">
        <v>-156</v>
      </c>
      <c r="J13" s="116">
        <v>-0.23042155327759889</v>
      </c>
    </row>
    <row r="14" spans="1:15" s="110" customFormat="1" ht="12" customHeight="1" x14ac:dyDescent="0.2">
      <c r="A14" s="118"/>
      <c r="B14" s="119" t="s">
        <v>107</v>
      </c>
      <c r="C14" s="113">
        <v>46.943680779200378</v>
      </c>
      <c r="D14" s="115">
        <v>59764</v>
      </c>
      <c r="E14" s="114">
        <v>59945</v>
      </c>
      <c r="F14" s="114">
        <v>59845</v>
      </c>
      <c r="G14" s="114">
        <v>59085</v>
      </c>
      <c r="H14" s="140">
        <v>59016</v>
      </c>
      <c r="I14" s="115">
        <v>748</v>
      </c>
      <c r="J14" s="116">
        <v>1.2674528941304053</v>
      </c>
    </row>
    <row r="15" spans="1:15" s="110" customFormat="1" ht="12" customHeight="1" x14ac:dyDescent="0.2">
      <c r="A15" s="118" t="s">
        <v>105</v>
      </c>
      <c r="B15" s="121" t="s">
        <v>108</v>
      </c>
      <c r="C15" s="113">
        <v>9.4281674652423213</v>
      </c>
      <c r="D15" s="115">
        <v>12003</v>
      </c>
      <c r="E15" s="114">
        <v>12469</v>
      </c>
      <c r="F15" s="114">
        <v>12707</v>
      </c>
      <c r="G15" s="114">
        <v>11619</v>
      </c>
      <c r="H15" s="140">
        <v>12030</v>
      </c>
      <c r="I15" s="115">
        <v>-27</v>
      </c>
      <c r="J15" s="116">
        <v>-0.22443890274314215</v>
      </c>
    </row>
    <row r="16" spans="1:15" s="110" customFormat="1" ht="12" customHeight="1" x14ac:dyDescent="0.2">
      <c r="A16" s="118"/>
      <c r="B16" s="121" t="s">
        <v>109</v>
      </c>
      <c r="C16" s="113">
        <v>67.633335951614171</v>
      </c>
      <c r="D16" s="115">
        <v>86104</v>
      </c>
      <c r="E16" s="114">
        <v>86385</v>
      </c>
      <c r="F16" s="114">
        <v>86920</v>
      </c>
      <c r="G16" s="114">
        <v>86663</v>
      </c>
      <c r="H16" s="140">
        <v>86758</v>
      </c>
      <c r="I16" s="115">
        <v>-654</v>
      </c>
      <c r="J16" s="116">
        <v>-0.75382097328200282</v>
      </c>
    </row>
    <row r="17" spans="1:10" s="110" customFormat="1" ht="12" customHeight="1" x14ac:dyDescent="0.2">
      <c r="A17" s="118"/>
      <c r="B17" s="121" t="s">
        <v>110</v>
      </c>
      <c r="C17" s="113">
        <v>21.581179797345062</v>
      </c>
      <c r="D17" s="115">
        <v>27475</v>
      </c>
      <c r="E17" s="114">
        <v>27217</v>
      </c>
      <c r="F17" s="114">
        <v>27020</v>
      </c>
      <c r="G17" s="114">
        <v>26719</v>
      </c>
      <c r="H17" s="140">
        <v>26369</v>
      </c>
      <c r="I17" s="115">
        <v>1106</v>
      </c>
      <c r="J17" s="116">
        <v>4.1943190868064777</v>
      </c>
    </row>
    <row r="18" spans="1:10" s="110" customFormat="1" ht="12" customHeight="1" x14ac:dyDescent="0.2">
      <c r="A18" s="120"/>
      <c r="B18" s="121" t="s">
        <v>111</v>
      </c>
      <c r="C18" s="113">
        <v>1.3573167857984447</v>
      </c>
      <c r="D18" s="115">
        <v>1728</v>
      </c>
      <c r="E18" s="114">
        <v>1712</v>
      </c>
      <c r="F18" s="114">
        <v>1697</v>
      </c>
      <c r="G18" s="114">
        <v>1633</v>
      </c>
      <c r="H18" s="140">
        <v>1561</v>
      </c>
      <c r="I18" s="115">
        <v>167</v>
      </c>
      <c r="J18" s="116">
        <v>10.698270339525944</v>
      </c>
    </row>
    <row r="19" spans="1:10" s="110" customFormat="1" ht="12" customHeight="1" x14ac:dyDescent="0.2">
      <c r="A19" s="120"/>
      <c r="B19" s="121" t="s">
        <v>112</v>
      </c>
      <c r="C19" s="113">
        <v>0.36996308224020108</v>
      </c>
      <c r="D19" s="115">
        <v>471</v>
      </c>
      <c r="E19" s="114">
        <v>459</v>
      </c>
      <c r="F19" s="114">
        <v>469</v>
      </c>
      <c r="G19" s="114">
        <v>417</v>
      </c>
      <c r="H19" s="140">
        <v>399</v>
      </c>
      <c r="I19" s="115">
        <v>72</v>
      </c>
      <c r="J19" s="116">
        <v>18.045112781954888</v>
      </c>
    </row>
    <row r="20" spans="1:10" s="110" customFormat="1" ht="12" customHeight="1" x14ac:dyDescent="0.2">
      <c r="A20" s="118" t="s">
        <v>113</v>
      </c>
      <c r="B20" s="119" t="s">
        <v>181</v>
      </c>
      <c r="C20" s="113">
        <v>70.862461707642765</v>
      </c>
      <c r="D20" s="115">
        <v>90215</v>
      </c>
      <c r="E20" s="114">
        <v>90805</v>
      </c>
      <c r="F20" s="114">
        <v>91711</v>
      </c>
      <c r="G20" s="114">
        <v>90120</v>
      </c>
      <c r="H20" s="140">
        <v>90809</v>
      </c>
      <c r="I20" s="115">
        <v>-594</v>
      </c>
      <c r="J20" s="116">
        <v>-0.65412018632514402</v>
      </c>
    </row>
    <row r="21" spans="1:10" s="110" customFormat="1" ht="12" customHeight="1" x14ac:dyDescent="0.2">
      <c r="A21" s="118"/>
      <c r="B21" s="119" t="s">
        <v>182</v>
      </c>
      <c r="C21" s="113">
        <v>29.137538292357238</v>
      </c>
      <c r="D21" s="115">
        <v>37095</v>
      </c>
      <c r="E21" s="114">
        <v>36978</v>
      </c>
      <c r="F21" s="114">
        <v>36633</v>
      </c>
      <c r="G21" s="114">
        <v>36514</v>
      </c>
      <c r="H21" s="140">
        <v>35909</v>
      </c>
      <c r="I21" s="115">
        <v>1186</v>
      </c>
      <c r="J21" s="116">
        <v>3.3027931716282826</v>
      </c>
    </row>
    <row r="22" spans="1:10" s="110" customFormat="1" ht="12" customHeight="1" x14ac:dyDescent="0.2">
      <c r="A22" s="118" t="s">
        <v>113</v>
      </c>
      <c r="B22" s="119" t="s">
        <v>116</v>
      </c>
      <c r="C22" s="113">
        <v>85.969680307909826</v>
      </c>
      <c r="D22" s="115">
        <v>109448</v>
      </c>
      <c r="E22" s="114">
        <v>110086</v>
      </c>
      <c r="F22" s="114">
        <v>110613</v>
      </c>
      <c r="G22" s="114">
        <v>109267</v>
      </c>
      <c r="H22" s="140">
        <v>109626</v>
      </c>
      <c r="I22" s="115">
        <v>-178</v>
      </c>
      <c r="J22" s="116">
        <v>-0.16237024063634539</v>
      </c>
    </row>
    <row r="23" spans="1:10" s="110" customFormat="1" ht="12" customHeight="1" x14ac:dyDescent="0.2">
      <c r="A23" s="118"/>
      <c r="B23" s="119" t="s">
        <v>117</v>
      </c>
      <c r="C23" s="113">
        <v>13.94470190872673</v>
      </c>
      <c r="D23" s="115">
        <v>17753</v>
      </c>
      <c r="E23" s="114">
        <v>17589</v>
      </c>
      <c r="F23" s="114">
        <v>17621</v>
      </c>
      <c r="G23" s="114">
        <v>17275</v>
      </c>
      <c r="H23" s="140">
        <v>17004</v>
      </c>
      <c r="I23" s="115">
        <v>749</v>
      </c>
      <c r="J23" s="116">
        <v>4.4048459186073865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129244</v>
      </c>
      <c r="E64" s="236">
        <v>129607</v>
      </c>
      <c r="F64" s="236">
        <v>129859</v>
      </c>
      <c r="G64" s="236">
        <v>127846</v>
      </c>
      <c r="H64" s="140">
        <v>127348</v>
      </c>
      <c r="I64" s="115">
        <v>1896</v>
      </c>
      <c r="J64" s="116">
        <v>1.4888337468982631</v>
      </c>
    </row>
    <row r="65" spans="1:12" s="110" customFormat="1" ht="12" customHeight="1" x14ac:dyDescent="0.2">
      <c r="A65" s="118" t="s">
        <v>105</v>
      </c>
      <c r="B65" s="119" t="s">
        <v>106</v>
      </c>
      <c r="C65" s="113">
        <v>54.673331063724426</v>
      </c>
      <c r="D65" s="235">
        <v>70662</v>
      </c>
      <c r="E65" s="236">
        <v>70828</v>
      </c>
      <c r="F65" s="236">
        <v>71304</v>
      </c>
      <c r="G65" s="236">
        <v>70205</v>
      </c>
      <c r="H65" s="140">
        <v>69946</v>
      </c>
      <c r="I65" s="115">
        <v>716</v>
      </c>
      <c r="J65" s="116">
        <v>1.0236468132559402</v>
      </c>
    </row>
    <row r="66" spans="1:12" s="110" customFormat="1" ht="12" customHeight="1" x14ac:dyDescent="0.2">
      <c r="A66" s="118"/>
      <c r="B66" s="119" t="s">
        <v>107</v>
      </c>
      <c r="C66" s="113">
        <v>45.326668936275574</v>
      </c>
      <c r="D66" s="235">
        <v>58582</v>
      </c>
      <c r="E66" s="236">
        <v>58779</v>
      </c>
      <c r="F66" s="236">
        <v>58555</v>
      </c>
      <c r="G66" s="236">
        <v>57641</v>
      </c>
      <c r="H66" s="140">
        <v>57402</v>
      </c>
      <c r="I66" s="115">
        <v>1180</v>
      </c>
      <c r="J66" s="116">
        <v>2.0556775025260445</v>
      </c>
    </row>
    <row r="67" spans="1:12" s="110" customFormat="1" ht="12" customHeight="1" x14ac:dyDescent="0.2">
      <c r="A67" s="118" t="s">
        <v>105</v>
      </c>
      <c r="B67" s="121" t="s">
        <v>108</v>
      </c>
      <c r="C67" s="113">
        <v>9.9323759710315365</v>
      </c>
      <c r="D67" s="235">
        <v>12837</v>
      </c>
      <c r="E67" s="236">
        <v>13294</v>
      </c>
      <c r="F67" s="236">
        <v>13498</v>
      </c>
      <c r="G67" s="236">
        <v>12231</v>
      </c>
      <c r="H67" s="140">
        <v>12557</v>
      </c>
      <c r="I67" s="115">
        <v>280</v>
      </c>
      <c r="J67" s="116">
        <v>2.2298319662339732</v>
      </c>
    </row>
    <row r="68" spans="1:12" s="110" customFormat="1" ht="12" customHeight="1" x14ac:dyDescent="0.2">
      <c r="A68" s="118"/>
      <c r="B68" s="121" t="s">
        <v>109</v>
      </c>
      <c r="C68" s="113">
        <v>68.325028628021414</v>
      </c>
      <c r="D68" s="235">
        <v>88306</v>
      </c>
      <c r="E68" s="236">
        <v>88441</v>
      </c>
      <c r="F68" s="236">
        <v>88772</v>
      </c>
      <c r="G68" s="236">
        <v>88348</v>
      </c>
      <c r="H68" s="140">
        <v>87919</v>
      </c>
      <c r="I68" s="115">
        <v>387</v>
      </c>
      <c r="J68" s="116">
        <v>0.44017789101331906</v>
      </c>
    </row>
    <row r="69" spans="1:12" s="110" customFormat="1" ht="12" customHeight="1" x14ac:dyDescent="0.2">
      <c r="A69" s="118"/>
      <c r="B69" s="121" t="s">
        <v>110</v>
      </c>
      <c r="C69" s="113">
        <v>20.428801337005972</v>
      </c>
      <c r="D69" s="235">
        <v>26403</v>
      </c>
      <c r="E69" s="236">
        <v>26211</v>
      </c>
      <c r="F69" s="236">
        <v>25954</v>
      </c>
      <c r="G69" s="236">
        <v>25693</v>
      </c>
      <c r="H69" s="140">
        <v>25333</v>
      </c>
      <c r="I69" s="115">
        <v>1070</v>
      </c>
      <c r="J69" s="116">
        <v>4.2237397860498165</v>
      </c>
    </row>
    <row r="70" spans="1:12" s="110" customFormat="1" ht="12" customHeight="1" x14ac:dyDescent="0.2">
      <c r="A70" s="120"/>
      <c r="B70" s="121" t="s">
        <v>111</v>
      </c>
      <c r="C70" s="113">
        <v>1.3137940639410728</v>
      </c>
      <c r="D70" s="235">
        <v>1698</v>
      </c>
      <c r="E70" s="236">
        <v>1661</v>
      </c>
      <c r="F70" s="236">
        <v>1635</v>
      </c>
      <c r="G70" s="236">
        <v>1574</v>
      </c>
      <c r="H70" s="140">
        <v>1539</v>
      </c>
      <c r="I70" s="115">
        <v>159</v>
      </c>
      <c r="J70" s="116">
        <v>10.331384015594542</v>
      </c>
    </row>
    <row r="71" spans="1:12" s="110" customFormat="1" ht="12" customHeight="1" x14ac:dyDescent="0.2">
      <c r="A71" s="120"/>
      <c r="B71" s="121" t="s">
        <v>112</v>
      </c>
      <c r="C71" s="113">
        <v>0.38686515428182355</v>
      </c>
      <c r="D71" s="235">
        <v>500</v>
      </c>
      <c r="E71" s="236">
        <v>481</v>
      </c>
      <c r="F71" s="236">
        <v>483</v>
      </c>
      <c r="G71" s="236">
        <v>434</v>
      </c>
      <c r="H71" s="140">
        <v>430</v>
      </c>
      <c r="I71" s="115">
        <v>70</v>
      </c>
      <c r="J71" s="116">
        <v>16.279069767441861</v>
      </c>
    </row>
    <row r="72" spans="1:12" s="110" customFormat="1" ht="12" customHeight="1" x14ac:dyDescent="0.2">
      <c r="A72" s="118" t="s">
        <v>113</v>
      </c>
      <c r="B72" s="119" t="s">
        <v>181</v>
      </c>
      <c r="C72" s="113">
        <v>71.693850391507539</v>
      </c>
      <c r="D72" s="235">
        <v>92660</v>
      </c>
      <c r="E72" s="236">
        <v>92976</v>
      </c>
      <c r="F72" s="236">
        <v>93758</v>
      </c>
      <c r="G72" s="236">
        <v>91882</v>
      </c>
      <c r="H72" s="140">
        <v>92052</v>
      </c>
      <c r="I72" s="115">
        <v>608</v>
      </c>
      <c r="J72" s="116">
        <v>0.66049624125494288</v>
      </c>
    </row>
    <row r="73" spans="1:12" s="110" customFormat="1" ht="12" customHeight="1" x14ac:dyDescent="0.2">
      <c r="A73" s="118"/>
      <c r="B73" s="119" t="s">
        <v>182</v>
      </c>
      <c r="C73" s="113">
        <v>28.306149608492465</v>
      </c>
      <c r="D73" s="115">
        <v>36584</v>
      </c>
      <c r="E73" s="114">
        <v>36631</v>
      </c>
      <c r="F73" s="114">
        <v>36101</v>
      </c>
      <c r="G73" s="114">
        <v>35964</v>
      </c>
      <c r="H73" s="140">
        <v>35296</v>
      </c>
      <c r="I73" s="115">
        <v>1288</v>
      </c>
      <c r="J73" s="116">
        <v>3.6491387126019945</v>
      </c>
    </row>
    <row r="74" spans="1:12" s="110" customFormat="1" ht="12" customHeight="1" x14ac:dyDescent="0.2">
      <c r="A74" s="118" t="s">
        <v>113</v>
      </c>
      <c r="B74" s="119" t="s">
        <v>116</v>
      </c>
      <c r="C74" s="113">
        <v>83.217789607254502</v>
      </c>
      <c r="D74" s="115">
        <v>107554</v>
      </c>
      <c r="E74" s="114">
        <v>108076</v>
      </c>
      <c r="F74" s="114">
        <v>108426</v>
      </c>
      <c r="G74" s="114">
        <v>107094</v>
      </c>
      <c r="H74" s="140">
        <v>107100</v>
      </c>
      <c r="I74" s="115">
        <v>454</v>
      </c>
      <c r="J74" s="116">
        <v>0.42390289449112978</v>
      </c>
    </row>
    <row r="75" spans="1:12" s="110" customFormat="1" ht="12" customHeight="1" x14ac:dyDescent="0.2">
      <c r="A75" s="142"/>
      <c r="B75" s="124" t="s">
        <v>117</v>
      </c>
      <c r="C75" s="125">
        <v>16.67698307078085</v>
      </c>
      <c r="D75" s="143">
        <v>21554</v>
      </c>
      <c r="E75" s="144">
        <v>21399</v>
      </c>
      <c r="F75" s="144">
        <v>21301</v>
      </c>
      <c r="G75" s="144">
        <v>20632</v>
      </c>
      <c r="H75" s="145">
        <v>20138</v>
      </c>
      <c r="I75" s="143">
        <v>1416</v>
      </c>
      <c r="J75" s="146">
        <v>7.0314827688946266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127310</v>
      </c>
      <c r="G11" s="114">
        <v>127783</v>
      </c>
      <c r="H11" s="114">
        <v>128344</v>
      </c>
      <c r="I11" s="114">
        <v>126634</v>
      </c>
      <c r="J11" s="140">
        <v>126718</v>
      </c>
      <c r="K11" s="114">
        <v>592</v>
      </c>
      <c r="L11" s="116">
        <v>0.46717909057908114</v>
      </c>
    </row>
    <row r="12" spans="1:17" s="110" customFormat="1" ht="24.95" customHeight="1" x14ac:dyDescent="0.2">
      <c r="A12" s="606" t="s">
        <v>185</v>
      </c>
      <c r="B12" s="607"/>
      <c r="C12" s="607"/>
      <c r="D12" s="608"/>
      <c r="E12" s="113">
        <v>53.056319220799622</v>
      </c>
      <c r="F12" s="115">
        <v>67546</v>
      </c>
      <c r="G12" s="114">
        <v>67838</v>
      </c>
      <c r="H12" s="114">
        <v>68499</v>
      </c>
      <c r="I12" s="114">
        <v>67549</v>
      </c>
      <c r="J12" s="140">
        <v>67702</v>
      </c>
      <c r="K12" s="114">
        <v>-156</v>
      </c>
      <c r="L12" s="116">
        <v>-0.23042155327759889</v>
      </c>
    </row>
    <row r="13" spans="1:17" s="110" customFormat="1" ht="15" customHeight="1" x14ac:dyDescent="0.2">
      <c r="A13" s="120"/>
      <c r="B13" s="609" t="s">
        <v>107</v>
      </c>
      <c r="C13" s="609"/>
      <c r="E13" s="113">
        <v>46.943680779200378</v>
      </c>
      <c r="F13" s="115">
        <v>59764</v>
      </c>
      <c r="G13" s="114">
        <v>59945</v>
      </c>
      <c r="H13" s="114">
        <v>59845</v>
      </c>
      <c r="I13" s="114">
        <v>59085</v>
      </c>
      <c r="J13" s="140">
        <v>59016</v>
      </c>
      <c r="K13" s="114">
        <v>748</v>
      </c>
      <c r="L13" s="116">
        <v>1.2674528941304053</v>
      </c>
    </row>
    <row r="14" spans="1:17" s="110" customFormat="1" ht="24.95" customHeight="1" x14ac:dyDescent="0.2">
      <c r="A14" s="606" t="s">
        <v>186</v>
      </c>
      <c r="B14" s="607"/>
      <c r="C14" s="607"/>
      <c r="D14" s="608"/>
      <c r="E14" s="113">
        <v>9.4281674652423213</v>
      </c>
      <c r="F14" s="115">
        <v>12003</v>
      </c>
      <c r="G14" s="114">
        <v>12469</v>
      </c>
      <c r="H14" s="114">
        <v>12707</v>
      </c>
      <c r="I14" s="114">
        <v>11619</v>
      </c>
      <c r="J14" s="140">
        <v>12030</v>
      </c>
      <c r="K14" s="114">
        <v>-27</v>
      </c>
      <c r="L14" s="116">
        <v>-0.22443890274314215</v>
      </c>
    </row>
    <row r="15" spans="1:17" s="110" customFormat="1" ht="15" customHeight="1" x14ac:dyDescent="0.2">
      <c r="A15" s="120"/>
      <c r="B15" s="119"/>
      <c r="C15" s="258" t="s">
        <v>106</v>
      </c>
      <c r="E15" s="113">
        <v>53.145047071565443</v>
      </c>
      <c r="F15" s="115">
        <v>6379</v>
      </c>
      <c r="G15" s="114">
        <v>6664</v>
      </c>
      <c r="H15" s="114">
        <v>6887</v>
      </c>
      <c r="I15" s="114">
        <v>6275</v>
      </c>
      <c r="J15" s="140">
        <v>6475</v>
      </c>
      <c r="K15" s="114">
        <v>-96</v>
      </c>
      <c r="L15" s="116">
        <v>-1.4826254826254825</v>
      </c>
    </row>
    <row r="16" spans="1:17" s="110" customFormat="1" ht="15" customHeight="1" x14ac:dyDescent="0.2">
      <c r="A16" s="120"/>
      <c r="B16" s="119"/>
      <c r="C16" s="258" t="s">
        <v>107</v>
      </c>
      <c r="E16" s="113">
        <v>46.854952928434557</v>
      </c>
      <c r="F16" s="115">
        <v>5624</v>
      </c>
      <c r="G16" s="114">
        <v>5805</v>
      </c>
      <c r="H16" s="114">
        <v>5820</v>
      </c>
      <c r="I16" s="114">
        <v>5344</v>
      </c>
      <c r="J16" s="140">
        <v>5555</v>
      </c>
      <c r="K16" s="114">
        <v>69</v>
      </c>
      <c r="L16" s="116">
        <v>1.2421242124212422</v>
      </c>
    </row>
    <row r="17" spans="1:12" s="110" customFormat="1" ht="15" customHeight="1" x14ac:dyDescent="0.2">
      <c r="A17" s="120"/>
      <c r="B17" s="121" t="s">
        <v>109</v>
      </c>
      <c r="C17" s="258"/>
      <c r="E17" s="113">
        <v>67.633335951614171</v>
      </c>
      <c r="F17" s="115">
        <v>86104</v>
      </c>
      <c r="G17" s="114">
        <v>86385</v>
      </c>
      <c r="H17" s="114">
        <v>86920</v>
      </c>
      <c r="I17" s="114">
        <v>86663</v>
      </c>
      <c r="J17" s="140">
        <v>86758</v>
      </c>
      <c r="K17" s="114">
        <v>-654</v>
      </c>
      <c r="L17" s="116">
        <v>-0.75382097328200282</v>
      </c>
    </row>
    <row r="18" spans="1:12" s="110" customFormat="1" ht="15" customHeight="1" x14ac:dyDescent="0.2">
      <c r="A18" s="120"/>
      <c r="B18" s="119"/>
      <c r="C18" s="258" t="s">
        <v>106</v>
      </c>
      <c r="E18" s="113">
        <v>53.047477469107129</v>
      </c>
      <c r="F18" s="115">
        <v>45676</v>
      </c>
      <c r="G18" s="114">
        <v>45818</v>
      </c>
      <c r="H18" s="114">
        <v>46338</v>
      </c>
      <c r="I18" s="114">
        <v>46214</v>
      </c>
      <c r="J18" s="140">
        <v>46332</v>
      </c>
      <c r="K18" s="114">
        <v>-656</v>
      </c>
      <c r="L18" s="116">
        <v>-1.4158680825347492</v>
      </c>
    </row>
    <row r="19" spans="1:12" s="110" customFormat="1" ht="15" customHeight="1" x14ac:dyDescent="0.2">
      <c r="A19" s="120"/>
      <c r="B19" s="119"/>
      <c r="C19" s="258" t="s">
        <v>107</v>
      </c>
      <c r="E19" s="113">
        <v>46.952522530892871</v>
      </c>
      <c r="F19" s="115">
        <v>40428</v>
      </c>
      <c r="G19" s="114">
        <v>40567</v>
      </c>
      <c r="H19" s="114">
        <v>40582</v>
      </c>
      <c r="I19" s="114">
        <v>40449</v>
      </c>
      <c r="J19" s="140">
        <v>40426</v>
      </c>
      <c r="K19" s="114">
        <v>2</v>
      </c>
      <c r="L19" s="116">
        <v>4.9473111363973676E-3</v>
      </c>
    </row>
    <row r="20" spans="1:12" s="110" customFormat="1" ht="15" customHeight="1" x14ac:dyDescent="0.2">
      <c r="A20" s="120"/>
      <c r="B20" s="121" t="s">
        <v>110</v>
      </c>
      <c r="C20" s="258"/>
      <c r="E20" s="113">
        <v>21.581179797345062</v>
      </c>
      <c r="F20" s="115">
        <v>27475</v>
      </c>
      <c r="G20" s="114">
        <v>27217</v>
      </c>
      <c r="H20" s="114">
        <v>27020</v>
      </c>
      <c r="I20" s="114">
        <v>26719</v>
      </c>
      <c r="J20" s="140">
        <v>26369</v>
      </c>
      <c r="K20" s="114">
        <v>1106</v>
      </c>
      <c r="L20" s="116">
        <v>4.1943190868064777</v>
      </c>
    </row>
    <row r="21" spans="1:12" s="110" customFormat="1" ht="15" customHeight="1" x14ac:dyDescent="0.2">
      <c r="A21" s="120"/>
      <c r="B21" s="119"/>
      <c r="C21" s="258" t="s">
        <v>106</v>
      </c>
      <c r="E21" s="113">
        <v>52.51683348498635</v>
      </c>
      <c r="F21" s="115">
        <v>14429</v>
      </c>
      <c r="G21" s="114">
        <v>14284</v>
      </c>
      <c r="H21" s="114">
        <v>14198</v>
      </c>
      <c r="I21" s="114">
        <v>14026</v>
      </c>
      <c r="J21" s="140">
        <v>13908</v>
      </c>
      <c r="K21" s="114">
        <v>521</v>
      </c>
      <c r="L21" s="116">
        <v>3.7460454414725337</v>
      </c>
    </row>
    <row r="22" spans="1:12" s="110" customFormat="1" ht="15" customHeight="1" x14ac:dyDescent="0.2">
      <c r="A22" s="120"/>
      <c r="B22" s="119"/>
      <c r="C22" s="258" t="s">
        <v>107</v>
      </c>
      <c r="E22" s="113">
        <v>47.48316651501365</v>
      </c>
      <c r="F22" s="115">
        <v>13046</v>
      </c>
      <c r="G22" s="114">
        <v>12933</v>
      </c>
      <c r="H22" s="114">
        <v>12822</v>
      </c>
      <c r="I22" s="114">
        <v>12693</v>
      </c>
      <c r="J22" s="140">
        <v>12461</v>
      </c>
      <c r="K22" s="114">
        <v>585</v>
      </c>
      <c r="L22" s="116">
        <v>4.6946472995746733</v>
      </c>
    </row>
    <row r="23" spans="1:12" s="110" customFormat="1" ht="15" customHeight="1" x14ac:dyDescent="0.2">
      <c r="A23" s="120"/>
      <c r="B23" s="121" t="s">
        <v>111</v>
      </c>
      <c r="C23" s="258"/>
      <c r="E23" s="113">
        <v>1.3573167857984447</v>
      </c>
      <c r="F23" s="115">
        <v>1728</v>
      </c>
      <c r="G23" s="114">
        <v>1712</v>
      </c>
      <c r="H23" s="114">
        <v>1697</v>
      </c>
      <c r="I23" s="114">
        <v>1633</v>
      </c>
      <c r="J23" s="140">
        <v>1561</v>
      </c>
      <c r="K23" s="114">
        <v>167</v>
      </c>
      <c r="L23" s="116">
        <v>10.698270339525944</v>
      </c>
    </row>
    <row r="24" spans="1:12" s="110" customFormat="1" ht="15" customHeight="1" x14ac:dyDescent="0.2">
      <c r="A24" s="120"/>
      <c r="B24" s="119"/>
      <c r="C24" s="258" t="s">
        <v>106</v>
      </c>
      <c r="E24" s="113">
        <v>61.458333333333336</v>
      </c>
      <c r="F24" s="115">
        <v>1062</v>
      </c>
      <c r="G24" s="114">
        <v>1072</v>
      </c>
      <c r="H24" s="114">
        <v>1076</v>
      </c>
      <c r="I24" s="114">
        <v>1034</v>
      </c>
      <c r="J24" s="140">
        <v>987</v>
      </c>
      <c r="K24" s="114">
        <v>75</v>
      </c>
      <c r="L24" s="116">
        <v>7.598784194528875</v>
      </c>
    </row>
    <row r="25" spans="1:12" s="110" customFormat="1" ht="15" customHeight="1" x14ac:dyDescent="0.2">
      <c r="A25" s="120"/>
      <c r="B25" s="119"/>
      <c r="C25" s="258" t="s">
        <v>107</v>
      </c>
      <c r="E25" s="113">
        <v>38.541666666666664</v>
      </c>
      <c r="F25" s="115">
        <v>666</v>
      </c>
      <c r="G25" s="114">
        <v>640</v>
      </c>
      <c r="H25" s="114">
        <v>621</v>
      </c>
      <c r="I25" s="114">
        <v>599</v>
      </c>
      <c r="J25" s="140">
        <v>574</v>
      </c>
      <c r="K25" s="114">
        <v>92</v>
      </c>
      <c r="L25" s="116">
        <v>16.027874564459932</v>
      </c>
    </row>
    <row r="26" spans="1:12" s="110" customFormat="1" ht="15" customHeight="1" x14ac:dyDescent="0.2">
      <c r="A26" s="120"/>
      <c r="C26" s="121" t="s">
        <v>187</v>
      </c>
      <c r="D26" s="110" t="s">
        <v>188</v>
      </c>
      <c r="E26" s="113">
        <v>0.36996308224020108</v>
      </c>
      <c r="F26" s="115">
        <v>471</v>
      </c>
      <c r="G26" s="114">
        <v>459</v>
      </c>
      <c r="H26" s="114">
        <v>469</v>
      </c>
      <c r="I26" s="114">
        <v>417</v>
      </c>
      <c r="J26" s="140">
        <v>399</v>
      </c>
      <c r="K26" s="114">
        <v>72</v>
      </c>
      <c r="L26" s="116">
        <v>18.045112781954888</v>
      </c>
    </row>
    <row r="27" spans="1:12" s="110" customFormat="1" ht="15" customHeight="1" x14ac:dyDescent="0.2">
      <c r="A27" s="120"/>
      <c r="B27" s="119"/>
      <c r="D27" s="259" t="s">
        <v>106</v>
      </c>
      <c r="E27" s="113">
        <v>48.407643312101911</v>
      </c>
      <c r="F27" s="115">
        <v>228</v>
      </c>
      <c r="G27" s="114">
        <v>239</v>
      </c>
      <c r="H27" s="114">
        <v>250</v>
      </c>
      <c r="I27" s="114">
        <v>229</v>
      </c>
      <c r="J27" s="140">
        <v>216</v>
      </c>
      <c r="K27" s="114">
        <v>12</v>
      </c>
      <c r="L27" s="116">
        <v>5.5555555555555554</v>
      </c>
    </row>
    <row r="28" spans="1:12" s="110" customFormat="1" ht="15" customHeight="1" x14ac:dyDescent="0.2">
      <c r="A28" s="120"/>
      <c r="B28" s="119"/>
      <c r="D28" s="259" t="s">
        <v>107</v>
      </c>
      <c r="E28" s="113">
        <v>51.592356687898089</v>
      </c>
      <c r="F28" s="115">
        <v>243</v>
      </c>
      <c r="G28" s="114">
        <v>220</v>
      </c>
      <c r="H28" s="114">
        <v>219</v>
      </c>
      <c r="I28" s="114">
        <v>188</v>
      </c>
      <c r="J28" s="140">
        <v>183</v>
      </c>
      <c r="K28" s="114">
        <v>60</v>
      </c>
      <c r="L28" s="116">
        <v>32.786885245901637</v>
      </c>
    </row>
    <row r="29" spans="1:12" s="110" customFormat="1" ht="24.95" customHeight="1" x14ac:dyDescent="0.2">
      <c r="A29" s="606" t="s">
        <v>189</v>
      </c>
      <c r="B29" s="607"/>
      <c r="C29" s="607"/>
      <c r="D29" s="608"/>
      <c r="E29" s="113">
        <v>85.969680307909826</v>
      </c>
      <c r="F29" s="115">
        <v>109448</v>
      </c>
      <c r="G29" s="114">
        <v>110086</v>
      </c>
      <c r="H29" s="114">
        <v>110613</v>
      </c>
      <c r="I29" s="114">
        <v>109267</v>
      </c>
      <c r="J29" s="140">
        <v>109626</v>
      </c>
      <c r="K29" s="114">
        <v>-178</v>
      </c>
      <c r="L29" s="116">
        <v>-0.16237024063634539</v>
      </c>
    </row>
    <row r="30" spans="1:12" s="110" customFormat="1" ht="15" customHeight="1" x14ac:dyDescent="0.2">
      <c r="A30" s="120"/>
      <c r="B30" s="119"/>
      <c r="C30" s="258" t="s">
        <v>106</v>
      </c>
      <c r="E30" s="113">
        <v>51.837402236678606</v>
      </c>
      <c r="F30" s="115">
        <v>56735</v>
      </c>
      <c r="G30" s="114">
        <v>57170</v>
      </c>
      <c r="H30" s="114">
        <v>57709</v>
      </c>
      <c r="I30" s="114">
        <v>56983</v>
      </c>
      <c r="J30" s="140">
        <v>57282</v>
      </c>
      <c r="K30" s="114">
        <v>-547</v>
      </c>
      <c r="L30" s="116">
        <v>-0.95492475821374956</v>
      </c>
    </row>
    <row r="31" spans="1:12" s="110" customFormat="1" ht="15" customHeight="1" x14ac:dyDescent="0.2">
      <c r="A31" s="120"/>
      <c r="B31" s="119"/>
      <c r="C31" s="258" t="s">
        <v>107</v>
      </c>
      <c r="E31" s="113">
        <v>48.162597763321394</v>
      </c>
      <c r="F31" s="115">
        <v>52713</v>
      </c>
      <c r="G31" s="114">
        <v>52916</v>
      </c>
      <c r="H31" s="114">
        <v>52904</v>
      </c>
      <c r="I31" s="114">
        <v>52284</v>
      </c>
      <c r="J31" s="140">
        <v>52344</v>
      </c>
      <c r="K31" s="114">
        <v>369</v>
      </c>
      <c r="L31" s="116">
        <v>0.70495185694635487</v>
      </c>
    </row>
    <row r="32" spans="1:12" s="110" customFormat="1" ht="15" customHeight="1" x14ac:dyDescent="0.2">
      <c r="A32" s="120"/>
      <c r="B32" s="119" t="s">
        <v>117</v>
      </c>
      <c r="C32" s="258"/>
      <c r="E32" s="113">
        <v>13.94470190872673</v>
      </c>
      <c r="F32" s="115">
        <v>17753</v>
      </c>
      <c r="G32" s="114">
        <v>17589</v>
      </c>
      <c r="H32" s="114">
        <v>17621</v>
      </c>
      <c r="I32" s="114">
        <v>17275</v>
      </c>
      <c r="J32" s="140">
        <v>17004</v>
      </c>
      <c r="K32" s="114">
        <v>749</v>
      </c>
      <c r="L32" s="116">
        <v>4.4048459186073865</v>
      </c>
    </row>
    <row r="33" spans="1:12" s="110" customFormat="1" ht="15" customHeight="1" x14ac:dyDescent="0.2">
      <c r="A33" s="120"/>
      <c r="B33" s="119"/>
      <c r="C33" s="258" t="s">
        <v>106</v>
      </c>
      <c r="E33" s="113">
        <v>60.502450290091815</v>
      </c>
      <c r="F33" s="115">
        <v>10741</v>
      </c>
      <c r="G33" s="114">
        <v>10600</v>
      </c>
      <c r="H33" s="114">
        <v>10720</v>
      </c>
      <c r="I33" s="114">
        <v>10510</v>
      </c>
      <c r="J33" s="140">
        <v>10367</v>
      </c>
      <c r="K33" s="114">
        <v>374</v>
      </c>
      <c r="L33" s="116">
        <v>3.6076010417671456</v>
      </c>
    </row>
    <row r="34" spans="1:12" s="110" customFormat="1" ht="15" customHeight="1" x14ac:dyDescent="0.2">
      <c r="A34" s="120"/>
      <c r="B34" s="119"/>
      <c r="C34" s="258" t="s">
        <v>107</v>
      </c>
      <c r="E34" s="113">
        <v>39.497549709908185</v>
      </c>
      <c r="F34" s="115">
        <v>7012</v>
      </c>
      <c r="G34" s="114">
        <v>6989</v>
      </c>
      <c r="H34" s="114">
        <v>6901</v>
      </c>
      <c r="I34" s="114">
        <v>6765</v>
      </c>
      <c r="J34" s="140">
        <v>6637</v>
      </c>
      <c r="K34" s="114">
        <v>375</v>
      </c>
      <c r="L34" s="116">
        <v>5.6501431369594695</v>
      </c>
    </row>
    <row r="35" spans="1:12" s="110" customFormat="1" ht="24.95" customHeight="1" x14ac:dyDescent="0.2">
      <c r="A35" s="606" t="s">
        <v>190</v>
      </c>
      <c r="B35" s="607"/>
      <c r="C35" s="607"/>
      <c r="D35" s="608"/>
      <c r="E35" s="113">
        <v>70.862461707642765</v>
      </c>
      <c r="F35" s="115">
        <v>90215</v>
      </c>
      <c r="G35" s="114">
        <v>90805</v>
      </c>
      <c r="H35" s="114">
        <v>91711</v>
      </c>
      <c r="I35" s="114">
        <v>90120</v>
      </c>
      <c r="J35" s="140">
        <v>90809</v>
      </c>
      <c r="K35" s="114">
        <v>-594</v>
      </c>
      <c r="L35" s="116">
        <v>-0.65412018632514402</v>
      </c>
    </row>
    <row r="36" spans="1:12" s="110" customFormat="1" ht="15" customHeight="1" x14ac:dyDescent="0.2">
      <c r="A36" s="120"/>
      <c r="B36" s="119"/>
      <c r="C36" s="258" t="s">
        <v>106</v>
      </c>
      <c r="E36" s="113">
        <v>64.494817934933209</v>
      </c>
      <c r="F36" s="115">
        <v>58184</v>
      </c>
      <c r="G36" s="114">
        <v>58507</v>
      </c>
      <c r="H36" s="114">
        <v>59198</v>
      </c>
      <c r="I36" s="114">
        <v>58263</v>
      </c>
      <c r="J36" s="140">
        <v>58705</v>
      </c>
      <c r="K36" s="114">
        <v>-521</v>
      </c>
      <c r="L36" s="116">
        <v>-0.88748828890213782</v>
      </c>
    </row>
    <row r="37" spans="1:12" s="110" customFormat="1" ht="15" customHeight="1" x14ac:dyDescent="0.2">
      <c r="A37" s="120"/>
      <c r="B37" s="119"/>
      <c r="C37" s="258" t="s">
        <v>107</v>
      </c>
      <c r="E37" s="113">
        <v>35.505182065066784</v>
      </c>
      <c r="F37" s="115">
        <v>32031</v>
      </c>
      <c r="G37" s="114">
        <v>32298</v>
      </c>
      <c r="H37" s="114">
        <v>32513</v>
      </c>
      <c r="I37" s="114">
        <v>31857</v>
      </c>
      <c r="J37" s="140">
        <v>32104</v>
      </c>
      <c r="K37" s="114">
        <v>-73</v>
      </c>
      <c r="L37" s="116">
        <v>-0.22738599551457761</v>
      </c>
    </row>
    <row r="38" spans="1:12" s="110" customFormat="1" ht="15" customHeight="1" x14ac:dyDescent="0.2">
      <c r="A38" s="120"/>
      <c r="B38" s="119" t="s">
        <v>182</v>
      </c>
      <c r="C38" s="258"/>
      <c r="E38" s="113">
        <v>29.137538292357238</v>
      </c>
      <c r="F38" s="115">
        <v>37095</v>
      </c>
      <c r="G38" s="114">
        <v>36978</v>
      </c>
      <c r="H38" s="114">
        <v>36633</v>
      </c>
      <c r="I38" s="114">
        <v>36514</v>
      </c>
      <c r="J38" s="140">
        <v>35909</v>
      </c>
      <c r="K38" s="114">
        <v>1186</v>
      </c>
      <c r="L38" s="116">
        <v>3.3027931716282826</v>
      </c>
    </row>
    <row r="39" spans="1:12" s="110" customFormat="1" ht="15" customHeight="1" x14ac:dyDescent="0.2">
      <c r="A39" s="120"/>
      <c r="B39" s="119"/>
      <c r="C39" s="258" t="s">
        <v>106</v>
      </c>
      <c r="E39" s="113">
        <v>25.237902682302199</v>
      </c>
      <c r="F39" s="115">
        <v>9362</v>
      </c>
      <c r="G39" s="114">
        <v>9331</v>
      </c>
      <c r="H39" s="114">
        <v>9301</v>
      </c>
      <c r="I39" s="114">
        <v>9286</v>
      </c>
      <c r="J39" s="140">
        <v>8997</v>
      </c>
      <c r="K39" s="114">
        <v>365</v>
      </c>
      <c r="L39" s="116">
        <v>4.0569078581749469</v>
      </c>
    </row>
    <row r="40" spans="1:12" s="110" customFormat="1" ht="15" customHeight="1" x14ac:dyDescent="0.2">
      <c r="A40" s="120"/>
      <c r="B40" s="119"/>
      <c r="C40" s="258" t="s">
        <v>107</v>
      </c>
      <c r="E40" s="113">
        <v>74.762097317697808</v>
      </c>
      <c r="F40" s="115">
        <v>27733</v>
      </c>
      <c r="G40" s="114">
        <v>27647</v>
      </c>
      <c r="H40" s="114">
        <v>27332</v>
      </c>
      <c r="I40" s="114">
        <v>27228</v>
      </c>
      <c r="J40" s="140">
        <v>26912</v>
      </c>
      <c r="K40" s="114">
        <v>821</v>
      </c>
      <c r="L40" s="116">
        <v>3.0506837098692032</v>
      </c>
    </row>
    <row r="41" spans="1:12" s="110" customFormat="1" ht="24.75" customHeight="1" x14ac:dyDescent="0.2">
      <c r="A41" s="606" t="s">
        <v>517</v>
      </c>
      <c r="B41" s="607"/>
      <c r="C41" s="607"/>
      <c r="D41" s="608"/>
      <c r="E41" s="113">
        <v>4.9234152855235251</v>
      </c>
      <c r="F41" s="115">
        <v>6268</v>
      </c>
      <c r="G41" s="114">
        <v>6840</v>
      </c>
      <c r="H41" s="114">
        <v>6886</v>
      </c>
      <c r="I41" s="114">
        <v>5600</v>
      </c>
      <c r="J41" s="140">
        <v>6108</v>
      </c>
      <c r="K41" s="114">
        <v>160</v>
      </c>
      <c r="L41" s="116">
        <v>2.6195153896529142</v>
      </c>
    </row>
    <row r="42" spans="1:12" s="110" customFormat="1" ht="15" customHeight="1" x14ac:dyDescent="0.2">
      <c r="A42" s="120"/>
      <c r="B42" s="119"/>
      <c r="C42" s="258" t="s">
        <v>106</v>
      </c>
      <c r="E42" s="113">
        <v>53.669432035737074</v>
      </c>
      <c r="F42" s="115">
        <v>3364</v>
      </c>
      <c r="G42" s="114">
        <v>3734</v>
      </c>
      <c r="H42" s="114">
        <v>3798</v>
      </c>
      <c r="I42" s="114">
        <v>3017</v>
      </c>
      <c r="J42" s="140">
        <v>3265</v>
      </c>
      <c r="K42" s="114">
        <v>99</v>
      </c>
      <c r="L42" s="116">
        <v>3.0321592649310873</v>
      </c>
    </row>
    <row r="43" spans="1:12" s="110" customFormat="1" ht="15" customHeight="1" x14ac:dyDescent="0.2">
      <c r="A43" s="123"/>
      <c r="B43" s="124"/>
      <c r="C43" s="260" t="s">
        <v>107</v>
      </c>
      <c r="D43" s="261"/>
      <c r="E43" s="125">
        <v>46.330567964262926</v>
      </c>
      <c r="F43" s="143">
        <v>2904</v>
      </c>
      <c r="G43" s="144">
        <v>3106</v>
      </c>
      <c r="H43" s="144">
        <v>3088</v>
      </c>
      <c r="I43" s="144">
        <v>2583</v>
      </c>
      <c r="J43" s="145">
        <v>2843</v>
      </c>
      <c r="K43" s="144">
        <v>61</v>
      </c>
      <c r="L43" s="146">
        <v>2.1456208230742173</v>
      </c>
    </row>
    <row r="44" spans="1:12" s="110" customFormat="1" ht="45.75" customHeight="1" x14ac:dyDescent="0.2">
      <c r="A44" s="606" t="s">
        <v>191</v>
      </c>
      <c r="B44" s="607"/>
      <c r="C44" s="607"/>
      <c r="D44" s="608"/>
      <c r="E44" s="113">
        <v>1.3400361322755479</v>
      </c>
      <c r="F44" s="115">
        <v>1706</v>
      </c>
      <c r="G44" s="114">
        <v>1716</v>
      </c>
      <c r="H44" s="114">
        <v>1716</v>
      </c>
      <c r="I44" s="114">
        <v>1680</v>
      </c>
      <c r="J44" s="140">
        <v>1677</v>
      </c>
      <c r="K44" s="114">
        <v>29</v>
      </c>
      <c r="L44" s="116">
        <v>1.7292784734645199</v>
      </c>
    </row>
    <row r="45" spans="1:12" s="110" customFormat="1" ht="15" customHeight="1" x14ac:dyDescent="0.2">
      <c r="A45" s="120"/>
      <c r="B45" s="119"/>
      <c r="C45" s="258" t="s">
        <v>106</v>
      </c>
      <c r="E45" s="113">
        <v>54.923798358733883</v>
      </c>
      <c r="F45" s="115">
        <v>937</v>
      </c>
      <c r="G45" s="114">
        <v>943</v>
      </c>
      <c r="H45" s="114">
        <v>950</v>
      </c>
      <c r="I45" s="114">
        <v>932</v>
      </c>
      <c r="J45" s="140">
        <v>931</v>
      </c>
      <c r="K45" s="114">
        <v>6</v>
      </c>
      <c r="L45" s="116">
        <v>0.64446831364124602</v>
      </c>
    </row>
    <row r="46" spans="1:12" s="110" customFormat="1" ht="15" customHeight="1" x14ac:dyDescent="0.2">
      <c r="A46" s="123"/>
      <c r="B46" s="124"/>
      <c r="C46" s="260" t="s">
        <v>107</v>
      </c>
      <c r="D46" s="261"/>
      <c r="E46" s="125">
        <v>45.076201641266117</v>
      </c>
      <c r="F46" s="143">
        <v>769</v>
      </c>
      <c r="G46" s="144">
        <v>773</v>
      </c>
      <c r="H46" s="144">
        <v>766</v>
      </c>
      <c r="I46" s="144">
        <v>748</v>
      </c>
      <c r="J46" s="145">
        <v>746</v>
      </c>
      <c r="K46" s="144">
        <v>23</v>
      </c>
      <c r="L46" s="146">
        <v>3.0831099195710454</v>
      </c>
    </row>
    <row r="47" spans="1:12" s="110" customFormat="1" ht="39" customHeight="1" x14ac:dyDescent="0.2">
      <c r="A47" s="606" t="s">
        <v>518</v>
      </c>
      <c r="B47" s="610"/>
      <c r="C47" s="610"/>
      <c r="D47" s="611"/>
      <c r="E47" s="113">
        <v>0.30555337365485824</v>
      </c>
      <c r="F47" s="115">
        <v>389</v>
      </c>
      <c r="G47" s="114">
        <v>417</v>
      </c>
      <c r="H47" s="114">
        <v>388</v>
      </c>
      <c r="I47" s="114">
        <v>336</v>
      </c>
      <c r="J47" s="140">
        <v>359</v>
      </c>
      <c r="K47" s="114">
        <v>30</v>
      </c>
      <c r="L47" s="116">
        <v>8.3565459610027855</v>
      </c>
    </row>
    <row r="48" spans="1:12" s="110" customFormat="1" ht="15" customHeight="1" x14ac:dyDescent="0.2">
      <c r="A48" s="120"/>
      <c r="B48" s="119"/>
      <c r="C48" s="258" t="s">
        <v>106</v>
      </c>
      <c r="E48" s="113">
        <v>40.102827763496144</v>
      </c>
      <c r="F48" s="115">
        <v>156</v>
      </c>
      <c r="G48" s="114">
        <v>161</v>
      </c>
      <c r="H48" s="114">
        <v>150</v>
      </c>
      <c r="I48" s="114">
        <v>138</v>
      </c>
      <c r="J48" s="140">
        <v>141</v>
      </c>
      <c r="K48" s="114">
        <v>15</v>
      </c>
      <c r="L48" s="116">
        <v>10.638297872340425</v>
      </c>
    </row>
    <row r="49" spans="1:12" s="110" customFormat="1" ht="15" customHeight="1" x14ac:dyDescent="0.2">
      <c r="A49" s="123"/>
      <c r="B49" s="124"/>
      <c r="C49" s="260" t="s">
        <v>107</v>
      </c>
      <c r="D49" s="261"/>
      <c r="E49" s="125">
        <v>59.897172236503856</v>
      </c>
      <c r="F49" s="143">
        <v>233</v>
      </c>
      <c r="G49" s="144">
        <v>256</v>
      </c>
      <c r="H49" s="144">
        <v>238</v>
      </c>
      <c r="I49" s="144">
        <v>198</v>
      </c>
      <c r="J49" s="145">
        <v>218</v>
      </c>
      <c r="K49" s="144">
        <v>15</v>
      </c>
      <c r="L49" s="146">
        <v>6.8807339449541285</v>
      </c>
    </row>
    <row r="50" spans="1:12" s="110" customFormat="1" ht="24.95" customHeight="1" x14ac:dyDescent="0.2">
      <c r="A50" s="612" t="s">
        <v>192</v>
      </c>
      <c r="B50" s="613"/>
      <c r="C50" s="613"/>
      <c r="D50" s="614"/>
      <c r="E50" s="262">
        <v>16.337286937396904</v>
      </c>
      <c r="F50" s="263">
        <v>20799</v>
      </c>
      <c r="G50" s="264">
        <v>21397</v>
      </c>
      <c r="H50" s="264">
        <v>21541</v>
      </c>
      <c r="I50" s="264">
        <v>20518</v>
      </c>
      <c r="J50" s="265">
        <v>20489</v>
      </c>
      <c r="K50" s="263">
        <v>310</v>
      </c>
      <c r="L50" s="266">
        <v>1.5130069793547758</v>
      </c>
    </row>
    <row r="51" spans="1:12" s="110" customFormat="1" ht="15" customHeight="1" x14ac:dyDescent="0.2">
      <c r="A51" s="120"/>
      <c r="B51" s="119"/>
      <c r="C51" s="258" t="s">
        <v>106</v>
      </c>
      <c r="E51" s="113">
        <v>57.262368383095342</v>
      </c>
      <c r="F51" s="115">
        <v>11910</v>
      </c>
      <c r="G51" s="114">
        <v>12240</v>
      </c>
      <c r="H51" s="114">
        <v>12432</v>
      </c>
      <c r="I51" s="114">
        <v>11880</v>
      </c>
      <c r="J51" s="140">
        <v>11823</v>
      </c>
      <c r="K51" s="114">
        <v>87</v>
      </c>
      <c r="L51" s="116">
        <v>0.73585384420197919</v>
      </c>
    </row>
    <row r="52" spans="1:12" s="110" customFormat="1" ht="15" customHeight="1" x14ac:dyDescent="0.2">
      <c r="A52" s="120"/>
      <c r="B52" s="119"/>
      <c r="C52" s="258" t="s">
        <v>107</v>
      </c>
      <c r="E52" s="113">
        <v>42.737631616904658</v>
      </c>
      <c r="F52" s="115">
        <v>8889</v>
      </c>
      <c r="G52" s="114">
        <v>9157</v>
      </c>
      <c r="H52" s="114">
        <v>9109</v>
      </c>
      <c r="I52" s="114">
        <v>8638</v>
      </c>
      <c r="J52" s="140">
        <v>8666</v>
      </c>
      <c r="K52" s="114">
        <v>223</v>
      </c>
      <c r="L52" s="116">
        <v>2.5732748672974846</v>
      </c>
    </row>
    <row r="53" spans="1:12" s="110" customFormat="1" ht="15" customHeight="1" x14ac:dyDescent="0.2">
      <c r="A53" s="120"/>
      <c r="B53" s="119"/>
      <c r="C53" s="258" t="s">
        <v>187</v>
      </c>
      <c r="D53" s="110" t="s">
        <v>193</v>
      </c>
      <c r="E53" s="113">
        <v>20.351939997115245</v>
      </c>
      <c r="F53" s="115">
        <v>4233</v>
      </c>
      <c r="G53" s="114">
        <v>4858</v>
      </c>
      <c r="H53" s="114">
        <v>4969</v>
      </c>
      <c r="I53" s="114">
        <v>3893</v>
      </c>
      <c r="J53" s="140">
        <v>4130</v>
      </c>
      <c r="K53" s="114">
        <v>103</v>
      </c>
      <c r="L53" s="116">
        <v>2.4939467312348667</v>
      </c>
    </row>
    <row r="54" spans="1:12" s="110" customFormat="1" ht="15" customHeight="1" x14ac:dyDescent="0.2">
      <c r="A54" s="120"/>
      <c r="B54" s="119"/>
      <c r="D54" s="267" t="s">
        <v>194</v>
      </c>
      <c r="E54" s="113">
        <v>55.917788802267893</v>
      </c>
      <c r="F54" s="115">
        <v>2367</v>
      </c>
      <c r="G54" s="114">
        <v>2733</v>
      </c>
      <c r="H54" s="114">
        <v>2804</v>
      </c>
      <c r="I54" s="114">
        <v>2166</v>
      </c>
      <c r="J54" s="140">
        <v>2281</v>
      </c>
      <c r="K54" s="114">
        <v>86</v>
      </c>
      <c r="L54" s="116">
        <v>3.7702761946514687</v>
      </c>
    </row>
    <row r="55" spans="1:12" s="110" customFormat="1" ht="15" customHeight="1" x14ac:dyDescent="0.2">
      <c r="A55" s="120"/>
      <c r="B55" s="119"/>
      <c r="D55" s="267" t="s">
        <v>195</v>
      </c>
      <c r="E55" s="113">
        <v>44.082211197732107</v>
      </c>
      <c r="F55" s="115">
        <v>1866</v>
      </c>
      <c r="G55" s="114">
        <v>2125</v>
      </c>
      <c r="H55" s="114">
        <v>2165</v>
      </c>
      <c r="I55" s="114">
        <v>1727</v>
      </c>
      <c r="J55" s="140">
        <v>1849</v>
      </c>
      <c r="K55" s="114">
        <v>17</v>
      </c>
      <c r="L55" s="116">
        <v>0.91941590048674959</v>
      </c>
    </row>
    <row r="56" spans="1:12" s="110" customFormat="1" ht="15" customHeight="1" x14ac:dyDescent="0.2">
      <c r="A56" s="120"/>
      <c r="B56" s="119" t="s">
        <v>196</v>
      </c>
      <c r="C56" s="258"/>
      <c r="E56" s="113">
        <v>57.814782813604587</v>
      </c>
      <c r="F56" s="115">
        <v>73604</v>
      </c>
      <c r="G56" s="114">
        <v>73507</v>
      </c>
      <c r="H56" s="114">
        <v>73967</v>
      </c>
      <c r="I56" s="114">
        <v>73565</v>
      </c>
      <c r="J56" s="140">
        <v>73781</v>
      </c>
      <c r="K56" s="114">
        <v>-177</v>
      </c>
      <c r="L56" s="116">
        <v>-0.23989916103061765</v>
      </c>
    </row>
    <row r="57" spans="1:12" s="110" customFormat="1" ht="15" customHeight="1" x14ac:dyDescent="0.2">
      <c r="A57" s="120"/>
      <c r="B57" s="119"/>
      <c r="C57" s="258" t="s">
        <v>106</v>
      </c>
      <c r="E57" s="113">
        <v>51.149394054670942</v>
      </c>
      <c r="F57" s="115">
        <v>37648</v>
      </c>
      <c r="G57" s="114">
        <v>37589</v>
      </c>
      <c r="H57" s="114">
        <v>38012</v>
      </c>
      <c r="I57" s="114">
        <v>37822</v>
      </c>
      <c r="J57" s="140">
        <v>38058</v>
      </c>
      <c r="K57" s="114">
        <v>-410</v>
      </c>
      <c r="L57" s="116">
        <v>-1.0773030637448107</v>
      </c>
    </row>
    <row r="58" spans="1:12" s="110" customFormat="1" ht="15" customHeight="1" x14ac:dyDescent="0.2">
      <c r="A58" s="120"/>
      <c r="B58" s="119"/>
      <c r="C58" s="258" t="s">
        <v>107</v>
      </c>
      <c r="E58" s="113">
        <v>48.850605945329058</v>
      </c>
      <c r="F58" s="115">
        <v>35956</v>
      </c>
      <c r="G58" s="114">
        <v>35918</v>
      </c>
      <c r="H58" s="114">
        <v>35955</v>
      </c>
      <c r="I58" s="114">
        <v>35743</v>
      </c>
      <c r="J58" s="140">
        <v>35723</v>
      </c>
      <c r="K58" s="114">
        <v>233</v>
      </c>
      <c r="L58" s="116">
        <v>0.65224085323181147</v>
      </c>
    </row>
    <row r="59" spans="1:12" s="110" customFormat="1" ht="15" customHeight="1" x14ac:dyDescent="0.2">
      <c r="A59" s="120"/>
      <c r="B59" s="119"/>
      <c r="C59" s="258" t="s">
        <v>105</v>
      </c>
      <c r="D59" s="110" t="s">
        <v>197</v>
      </c>
      <c r="E59" s="113">
        <v>92.986794195967605</v>
      </c>
      <c r="F59" s="115">
        <v>68442</v>
      </c>
      <c r="G59" s="114">
        <v>68335</v>
      </c>
      <c r="H59" s="114">
        <v>68748</v>
      </c>
      <c r="I59" s="114">
        <v>68386</v>
      </c>
      <c r="J59" s="140">
        <v>68613</v>
      </c>
      <c r="K59" s="114">
        <v>-171</v>
      </c>
      <c r="L59" s="116">
        <v>-0.24922390800577149</v>
      </c>
    </row>
    <row r="60" spans="1:12" s="110" customFormat="1" ht="15" customHeight="1" x14ac:dyDescent="0.2">
      <c r="A60" s="120"/>
      <c r="B60" s="119"/>
      <c r="C60" s="258"/>
      <c r="D60" s="267" t="s">
        <v>198</v>
      </c>
      <c r="E60" s="113">
        <v>49.447707547996842</v>
      </c>
      <c r="F60" s="115">
        <v>33843</v>
      </c>
      <c r="G60" s="114">
        <v>33768</v>
      </c>
      <c r="H60" s="114">
        <v>34163</v>
      </c>
      <c r="I60" s="114">
        <v>33994</v>
      </c>
      <c r="J60" s="140">
        <v>34221</v>
      </c>
      <c r="K60" s="114">
        <v>-378</v>
      </c>
      <c r="L60" s="116">
        <v>-1.1045849040063118</v>
      </c>
    </row>
    <row r="61" spans="1:12" s="110" customFormat="1" ht="15" customHeight="1" x14ac:dyDescent="0.2">
      <c r="A61" s="120"/>
      <c r="B61" s="119"/>
      <c r="C61" s="258"/>
      <c r="D61" s="267" t="s">
        <v>199</v>
      </c>
      <c r="E61" s="113">
        <v>50.552292452003158</v>
      </c>
      <c r="F61" s="115">
        <v>34599</v>
      </c>
      <c r="G61" s="114">
        <v>34567</v>
      </c>
      <c r="H61" s="114">
        <v>34585</v>
      </c>
      <c r="I61" s="114">
        <v>34392</v>
      </c>
      <c r="J61" s="140">
        <v>34392</v>
      </c>
      <c r="K61" s="114">
        <v>207</v>
      </c>
      <c r="L61" s="116">
        <v>0.60188415910676907</v>
      </c>
    </row>
    <row r="62" spans="1:12" s="110" customFormat="1" ht="15" customHeight="1" x14ac:dyDescent="0.2">
      <c r="A62" s="120"/>
      <c r="B62" s="119"/>
      <c r="C62" s="258"/>
      <c r="D62" s="258" t="s">
        <v>200</v>
      </c>
      <c r="E62" s="113">
        <v>7.0132058040323892</v>
      </c>
      <c r="F62" s="115">
        <v>5162</v>
      </c>
      <c r="G62" s="114">
        <v>5172</v>
      </c>
      <c r="H62" s="114">
        <v>5219</v>
      </c>
      <c r="I62" s="114">
        <v>5179</v>
      </c>
      <c r="J62" s="140">
        <v>5168</v>
      </c>
      <c r="K62" s="114">
        <v>-6</v>
      </c>
      <c r="L62" s="116">
        <v>-0.11609907120743033</v>
      </c>
    </row>
    <row r="63" spans="1:12" s="110" customFormat="1" ht="15" customHeight="1" x14ac:dyDescent="0.2">
      <c r="A63" s="120"/>
      <c r="B63" s="119"/>
      <c r="C63" s="258"/>
      <c r="D63" s="267" t="s">
        <v>198</v>
      </c>
      <c r="E63" s="113">
        <v>73.711739635800072</v>
      </c>
      <c r="F63" s="115">
        <v>3805</v>
      </c>
      <c r="G63" s="114">
        <v>3821</v>
      </c>
      <c r="H63" s="114">
        <v>3849</v>
      </c>
      <c r="I63" s="114">
        <v>3828</v>
      </c>
      <c r="J63" s="140">
        <v>3837</v>
      </c>
      <c r="K63" s="114">
        <v>-32</v>
      </c>
      <c r="L63" s="116">
        <v>-0.83398488402397708</v>
      </c>
    </row>
    <row r="64" spans="1:12" s="110" customFormat="1" ht="15" customHeight="1" x14ac:dyDescent="0.2">
      <c r="A64" s="120"/>
      <c r="B64" s="119"/>
      <c r="C64" s="258"/>
      <c r="D64" s="267" t="s">
        <v>199</v>
      </c>
      <c r="E64" s="113">
        <v>26.288260364199921</v>
      </c>
      <c r="F64" s="115">
        <v>1357</v>
      </c>
      <c r="G64" s="114">
        <v>1351</v>
      </c>
      <c r="H64" s="114">
        <v>1370</v>
      </c>
      <c r="I64" s="114">
        <v>1351</v>
      </c>
      <c r="J64" s="140">
        <v>1331</v>
      </c>
      <c r="K64" s="114">
        <v>26</v>
      </c>
      <c r="L64" s="116">
        <v>1.9534184823441021</v>
      </c>
    </row>
    <row r="65" spans="1:12" s="110" customFormat="1" ht="15" customHeight="1" x14ac:dyDescent="0.2">
      <c r="A65" s="120"/>
      <c r="B65" s="119" t="s">
        <v>201</v>
      </c>
      <c r="C65" s="258"/>
      <c r="E65" s="113">
        <v>15.806299583693347</v>
      </c>
      <c r="F65" s="115">
        <v>20123</v>
      </c>
      <c r="G65" s="114">
        <v>19982</v>
      </c>
      <c r="H65" s="114">
        <v>19664</v>
      </c>
      <c r="I65" s="114">
        <v>19442</v>
      </c>
      <c r="J65" s="140">
        <v>19202</v>
      </c>
      <c r="K65" s="114">
        <v>921</v>
      </c>
      <c r="L65" s="116">
        <v>4.7963753775648366</v>
      </c>
    </row>
    <row r="66" spans="1:12" s="110" customFormat="1" ht="15" customHeight="1" x14ac:dyDescent="0.2">
      <c r="A66" s="120"/>
      <c r="B66" s="119"/>
      <c r="C66" s="258" t="s">
        <v>106</v>
      </c>
      <c r="E66" s="113">
        <v>54.042637777667345</v>
      </c>
      <c r="F66" s="115">
        <v>10875</v>
      </c>
      <c r="G66" s="114">
        <v>10846</v>
      </c>
      <c r="H66" s="114">
        <v>10705</v>
      </c>
      <c r="I66" s="114">
        <v>10577</v>
      </c>
      <c r="J66" s="140">
        <v>10474</v>
      </c>
      <c r="K66" s="114">
        <v>401</v>
      </c>
      <c r="L66" s="116">
        <v>3.8285277830819173</v>
      </c>
    </row>
    <row r="67" spans="1:12" s="110" customFormat="1" ht="15" customHeight="1" x14ac:dyDescent="0.2">
      <c r="A67" s="120"/>
      <c r="B67" s="119"/>
      <c r="C67" s="258" t="s">
        <v>107</v>
      </c>
      <c r="E67" s="113">
        <v>45.957362222332655</v>
      </c>
      <c r="F67" s="115">
        <v>9248</v>
      </c>
      <c r="G67" s="114">
        <v>9136</v>
      </c>
      <c r="H67" s="114">
        <v>8959</v>
      </c>
      <c r="I67" s="114">
        <v>8865</v>
      </c>
      <c r="J67" s="140">
        <v>8728</v>
      </c>
      <c r="K67" s="114">
        <v>520</v>
      </c>
      <c r="L67" s="116">
        <v>5.9578368469294229</v>
      </c>
    </row>
    <row r="68" spans="1:12" s="110" customFormat="1" ht="15" customHeight="1" x14ac:dyDescent="0.2">
      <c r="A68" s="120"/>
      <c r="B68" s="119"/>
      <c r="C68" s="258" t="s">
        <v>105</v>
      </c>
      <c r="D68" s="110" t="s">
        <v>202</v>
      </c>
      <c r="E68" s="113">
        <v>18.476370322516523</v>
      </c>
      <c r="F68" s="115">
        <v>3718</v>
      </c>
      <c r="G68" s="114">
        <v>3675</v>
      </c>
      <c r="H68" s="114">
        <v>3537</v>
      </c>
      <c r="I68" s="114">
        <v>3356</v>
      </c>
      <c r="J68" s="140">
        <v>3226</v>
      </c>
      <c r="K68" s="114">
        <v>492</v>
      </c>
      <c r="L68" s="116">
        <v>15.251084934903906</v>
      </c>
    </row>
    <row r="69" spans="1:12" s="110" customFormat="1" ht="15" customHeight="1" x14ac:dyDescent="0.2">
      <c r="A69" s="120"/>
      <c r="B69" s="119"/>
      <c r="C69" s="258"/>
      <c r="D69" s="267" t="s">
        <v>198</v>
      </c>
      <c r="E69" s="113">
        <v>48.144163528778911</v>
      </c>
      <c r="F69" s="115">
        <v>1790</v>
      </c>
      <c r="G69" s="114">
        <v>1796</v>
      </c>
      <c r="H69" s="114">
        <v>1753</v>
      </c>
      <c r="I69" s="114">
        <v>1661</v>
      </c>
      <c r="J69" s="140">
        <v>1600</v>
      </c>
      <c r="K69" s="114">
        <v>190</v>
      </c>
      <c r="L69" s="116">
        <v>11.875</v>
      </c>
    </row>
    <row r="70" spans="1:12" s="110" customFormat="1" ht="15" customHeight="1" x14ac:dyDescent="0.2">
      <c r="A70" s="120"/>
      <c r="B70" s="119"/>
      <c r="C70" s="258"/>
      <c r="D70" s="267" t="s">
        <v>199</v>
      </c>
      <c r="E70" s="113">
        <v>51.855836471221089</v>
      </c>
      <c r="F70" s="115">
        <v>1928</v>
      </c>
      <c r="G70" s="114">
        <v>1879</v>
      </c>
      <c r="H70" s="114">
        <v>1784</v>
      </c>
      <c r="I70" s="114">
        <v>1695</v>
      </c>
      <c r="J70" s="140">
        <v>1626</v>
      </c>
      <c r="K70" s="114">
        <v>302</v>
      </c>
      <c r="L70" s="116">
        <v>18.573185731857318</v>
      </c>
    </row>
    <row r="71" spans="1:12" s="110" customFormat="1" ht="15" customHeight="1" x14ac:dyDescent="0.2">
      <c r="A71" s="120"/>
      <c r="B71" s="119"/>
      <c r="C71" s="258"/>
      <c r="D71" s="110" t="s">
        <v>203</v>
      </c>
      <c r="E71" s="113">
        <v>70.849276946777323</v>
      </c>
      <c r="F71" s="115">
        <v>14257</v>
      </c>
      <c r="G71" s="114">
        <v>14187</v>
      </c>
      <c r="H71" s="114">
        <v>14018</v>
      </c>
      <c r="I71" s="114">
        <v>13986</v>
      </c>
      <c r="J71" s="140">
        <v>13892</v>
      </c>
      <c r="K71" s="114">
        <v>365</v>
      </c>
      <c r="L71" s="116">
        <v>2.6274114598329974</v>
      </c>
    </row>
    <row r="72" spans="1:12" s="110" customFormat="1" ht="15" customHeight="1" x14ac:dyDescent="0.2">
      <c r="A72" s="120"/>
      <c r="B72" s="119"/>
      <c r="C72" s="258"/>
      <c r="D72" s="267" t="s">
        <v>198</v>
      </c>
      <c r="E72" s="113">
        <v>54.534614575296345</v>
      </c>
      <c r="F72" s="115">
        <v>7775</v>
      </c>
      <c r="G72" s="114">
        <v>7755</v>
      </c>
      <c r="H72" s="114">
        <v>7640</v>
      </c>
      <c r="I72" s="114">
        <v>7611</v>
      </c>
      <c r="J72" s="140">
        <v>7571</v>
      </c>
      <c r="K72" s="114">
        <v>204</v>
      </c>
      <c r="L72" s="116">
        <v>2.6944921410645883</v>
      </c>
    </row>
    <row r="73" spans="1:12" s="110" customFormat="1" ht="15" customHeight="1" x14ac:dyDescent="0.2">
      <c r="A73" s="120"/>
      <c r="B73" s="119"/>
      <c r="C73" s="258"/>
      <c r="D73" s="267" t="s">
        <v>199</v>
      </c>
      <c r="E73" s="113">
        <v>45.465385424703655</v>
      </c>
      <c r="F73" s="115">
        <v>6482</v>
      </c>
      <c r="G73" s="114">
        <v>6432</v>
      </c>
      <c r="H73" s="114">
        <v>6378</v>
      </c>
      <c r="I73" s="114">
        <v>6375</v>
      </c>
      <c r="J73" s="140">
        <v>6321</v>
      </c>
      <c r="K73" s="114">
        <v>161</v>
      </c>
      <c r="L73" s="116">
        <v>2.5470653377630121</v>
      </c>
    </row>
    <row r="74" spans="1:12" s="110" customFormat="1" ht="15" customHeight="1" x14ac:dyDescent="0.2">
      <c r="A74" s="120"/>
      <c r="B74" s="119"/>
      <c r="C74" s="258"/>
      <c r="D74" s="110" t="s">
        <v>204</v>
      </c>
      <c r="E74" s="113">
        <v>10.674352730706158</v>
      </c>
      <c r="F74" s="115">
        <v>2148</v>
      </c>
      <c r="G74" s="114">
        <v>2120</v>
      </c>
      <c r="H74" s="114">
        <v>2109</v>
      </c>
      <c r="I74" s="114">
        <v>2100</v>
      </c>
      <c r="J74" s="140">
        <v>2084</v>
      </c>
      <c r="K74" s="114">
        <v>64</v>
      </c>
      <c r="L74" s="116">
        <v>3.0710172744721689</v>
      </c>
    </row>
    <row r="75" spans="1:12" s="110" customFormat="1" ht="15" customHeight="1" x14ac:dyDescent="0.2">
      <c r="A75" s="120"/>
      <c r="B75" s="119"/>
      <c r="C75" s="258"/>
      <c r="D75" s="267" t="s">
        <v>198</v>
      </c>
      <c r="E75" s="113">
        <v>60.986964618249537</v>
      </c>
      <c r="F75" s="115">
        <v>1310</v>
      </c>
      <c r="G75" s="114">
        <v>1295</v>
      </c>
      <c r="H75" s="114">
        <v>1312</v>
      </c>
      <c r="I75" s="114">
        <v>1305</v>
      </c>
      <c r="J75" s="140">
        <v>1303</v>
      </c>
      <c r="K75" s="114">
        <v>7</v>
      </c>
      <c r="L75" s="116">
        <v>0.53722179585571761</v>
      </c>
    </row>
    <row r="76" spans="1:12" s="110" customFormat="1" ht="15" customHeight="1" x14ac:dyDescent="0.2">
      <c r="A76" s="120"/>
      <c r="B76" s="119"/>
      <c r="C76" s="258"/>
      <c r="D76" s="267" t="s">
        <v>199</v>
      </c>
      <c r="E76" s="113">
        <v>39.013035381750463</v>
      </c>
      <c r="F76" s="115">
        <v>838</v>
      </c>
      <c r="G76" s="114">
        <v>825</v>
      </c>
      <c r="H76" s="114">
        <v>797</v>
      </c>
      <c r="I76" s="114">
        <v>795</v>
      </c>
      <c r="J76" s="140">
        <v>781</v>
      </c>
      <c r="K76" s="114">
        <v>57</v>
      </c>
      <c r="L76" s="116">
        <v>7.2983354673495517</v>
      </c>
    </row>
    <row r="77" spans="1:12" s="110" customFormat="1" ht="15" customHeight="1" x14ac:dyDescent="0.2">
      <c r="A77" s="533"/>
      <c r="B77" s="119" t="s">
        <v>205</v>
      </c>
      <c r="C77" s="268"/>
      <c r="D77" s="182"/>
      <c r="E77" s="113">
        <v>10.04163066530516</v>
      </c>
      <c r="F77" s="115">
        <v>12784</v>
      </c>
      <c r="G77" s="114">
        <v>12897</v>
      </c>
      <c r="H77" s="114">
        <v>13172</v>
      </c>
      <c r="I77" s="114">
        <v>13109</v>
      </c>
      <c r="J77" s="140">
        <v>13246</v>
      </c>
      <c r="K77" s="114">
        <v>-462</v>
      </c>
      <c r="L77" s="116">
        <v>-3.4878453872867281</v>
      </c>
    </row>
    <row r="78" spans="1:12" s="110" customFormat="1" ht="15" customHeight="1" x14ac:dyDescent="0.2">
      <c r="A78" s="120"/>
      <c r="B78" s="119"/>
      <c r="C78" s="268" t="s">
        <v>106</v>
      </c>
      <c r="D78" s="182"/>
      <c r="E78" s="113">
        <v>55.639862327909889</v>
      </c>
      <c r="F78" s="115">
        <v>7113</v>
      </c>
      <c r="G78" s="114">
        <v>7163</v>
      </c>
      <c r="H78" s="114">
        <v>7350</v>
      </c>
      <c r="I78" s="114">
        <v>7270</v>
      </c>
      <c r="J78" s="140">
        <v>7347</v>
      </c>
      <c r="K78" s="114">
        <v>-234</v>
      </c>
      <c r="L78" s="116">
        <v>-3.184973458554512</v>
      </c>
    </row>
    <row r="79" spans="1:12" s="110" customFormat="1" ht="15" customHeight="1" x14ac:dyDescent="0.2">
      <c r="A79" s="123"/>
      <c r="B79" s="124"/>
      <c r="C79" s="260" t="s">
        <v>107</v>
      </c>
      <c r="D79" s="261"/>
      <c r="E79" s="125">
        <v>44.360137672090111</v>
      </c>
      <c r="F79" s="143">
        <v>5671</v>
      </c>
      <c r="G79" s="144">
        <v>5734</v>
      </c>
      <c r="H79" s="144">
        <v>5822</v>
      </c>
      <c r="I79" s="144">
        <v>5839</v>
      </c>
      <c r="J79" s="145">
        <v>5899</v>
      </c>
      <c r="K79" s="144">
        <v>-228</v>
      </c>
      <c r="L79" s="146">
        <v>-3.86506187489405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127310</v>
      </c>
      <c r="E11" s="114">
        <v>127783</v>
      </c>
      <c r="F11" s="114">
        <v>128344</v>
      </c>
      <c r="G11" s="114">
        <v>126634</v>
      </c>
      <c r="H11" s="140">
        <v>126718</v>
      </c>
      <c r="I11" s="115">
        <v>592</v>
      </c>
      <c r="J11" s="116">
        <v>0.46717909057908114</v>
      </c>
    </row>
    <row r="12" spans="1:15" s="110" customFormat="1" ht="24.95" customHeight="1" x14ac:dyDescent="0.2">
      <c r="A12" s="193" t="s">
        <v>132</v>
      </c>
      <c r="B12" s="194" t="s">
        <v>133</v>
      </c>
      <c r="C12" s="113">
        <v>4.0059696803079095E-2</v>
      </c>
      <c r="D12" s="115">
        <v>51</v>
      </c>
      <c r="E12" s="114">
        <v>46</v>
      </c>
      <c r="F12" s="114">
        <v>54</v>
      </c>
      <c r="G12" s="114">
        <v>45</v>
      </c>
      <c r="H12" s="140">
        <v>47</v>
      </c>
      <c r="I12" s="115">
        <v>4</v>
      </c>
      <c r="J12" s="116">
        <v>8.5106382978723403</v>
      </c>
    </row>
    <row r="13" spans="1:15" s="110" customFormat="1" ht="24.95" customHeight="1" x14ac:dyDescent="0.2">
      <c r="A13" s="193" t="s">
        <v>134</v>
      </c>
      <c r="B13" s="199" t="s">
        <v>214</v>
      </c>
      <c r="C13" s="113">
        <v>2.2684785170057342</v>
      </c>
      <c r="D13" s="115">
        <v>2888</v>
      </c>
      <c r="E13" s="114">
        <v>2913</v>
      </c>
      <c r="F13" s="114">
        <v>2915</v>
      </c>
      <c r="G13" s="114">
        <v>2937</v>
      </c>
      <c r="H13" s="140">
        <v>2958</v>
      </c>
      <c r="I13" s="115">
        <v>-70</v>
      </c>
      <c r="J13" s="116">
        <v>-2.3664638269100742</v>
      </c>
    </row>
    <row r="14" spans="1:15" s="287" customFormat="1" ht="24" customHeight="1" x14ac:dyDescent="0.2">
      <c r="A14" s="193" t="s">
        <v>215</v>
      </c>
      <c r="B14" s="199" t="s">
        <v>137</v>
      </c>
      <c r="C14" s="113">
        <v>19.490220721074543</v>
      </c>
      <c r="D14" s="115">
        <v>24813</v>
      </c>
      <c r="E14" s="114">
        <v>25100</v>
      </c>
      <c r="F14" s="114">
        <v>25372</v>
      </c>
      <c r="G14" s="114">
        <v>25063</v>
      </c>
      <c r="H14" s="140">
        <v>25219</v>
      </c>
      <c r="I14" s="115">
        <v>-406</v>
      </c>
      <c r="J14" s="116">
        <v>-1.609897299655022</v>
      </c>
      <c r="K14" s="110"/>
      <c r="L14" s="110"/>
      <c r="M14" s="110"/>
      <c r="N14" s="110"/>
      <c r="O14" s="110"/>
    </row>
    <row r="15" spans="1:15" s="110" customFormat="1" ht="24.75" customHeight="1" x14ac:dyDescent="0.2">
      <c r="A15" s="193" t="s">
        <v>216</v>
      </c>
      <c r="B15" s="199" t="s">
        <v>217</v>
      </c>
      <c r="C15" s="113">
        <v>2.3517398476160554</v>
      </c>
      <c r="D15" s="115">
        <v>2994</v>
      </c>
      <c r="E15" s="114">
        <v>3029</v>
      </c>
      <c r="F15" s="114">
        <v>3035</v>
      </c>
      <c r="G15" s="114">
        <v>3114</v>
      </c>
      <c r="H15" s="140">
        <v>3168</v>
      </c>
      <c r="I15" s="115">
        <v>-174</v>
      </c>
      <c r="J15" s="116">
        <v>-5.4924242424242422</v>
      </c>
    </row>
    <row r="16" spans="1:15" s="287" customFormat="1" ht="24.95" customHeight="1" x14ac:dyDescent="0.2">
      <c r="A16" s="193" t="s">
        <v>218</v>
      </c>
      <c r="B16" s="199" t="s">
        <v>141</v>
      </c>
      <c r="C16" s="113">
        <v>12.824601366742597</v>
      </c>
      <c r="D16" s="115">
        <v>16327</v>
      </c>
      <c r="E16" s="114">
        <v>16635</v>
      </c>
      <c r="F16" s="114">
        <v>16881</v>
      </c>
      <c r="G16" s="114">
        <v>16539</v>
      </c>
      <c r="H16" s="140">
        <v>16566</v>
      </c>
      <c r="I16" s="115">
        <v>-239</v>
      </c>
      <c r="J16" s="116">
        <v>-1.4427139925147894</v>
      </c>
      <c r="K16" s="110"/>
      <c r="L16" s="110"/>
      <c r="M16" s="110"/>
      <c r="N16" s="110"/>
      <c r="O16" s="110"/>
    </row>
    <row r="17" spans="1:15" s="110" customFormat="1" ht="24.95" customHeight="1" x14ac:dyDescent="0.2">
      <c r="A17" s="193" t="s">
        <v>219</v>
      </c>
      <c r="B17" s="199" t="s">
        <v>220</v>
      </c>
      <c r="C17" s="113">
        <v>4.3138795067158906</v>
      </c>
      <c r="D17" s="115">
        <v>5492</v>
      </c>
      <c r="E17" s="114">
        <v>5436</v>
      </c>
      <c r="F17" s="114">
        <v>5456</v>
      </c>
      <c r="G17" s="114">
        <v>5410</v>
      </c>
      <c r="H17" s="140">
        <v>5485</v>
      </c>
      <c r="I17" s="115">
        <v>7</v>
      </c>
      <c r="J17" s="116">
        <v>0.12762078395624429</v>
      </c>
    </row>
    <row r="18" spans="1:15" s="287" customFormat="1" ht="24.95" customHeight="1" x14ac:dyDescent="0.2">
      <c r="A18" s="201" t="s">
        <v>144</v>
      </c>
      <c r="B18" s="202" t="s">
        <v>145</v>
      </c>
      <c r="C18" s="113">
        <v>3.5456759091980206</v>
      </c>
      <c r="D18" s="115">
        <v>4514</v>
      </c>
      <c r="E18" s="114">
        <v>4437</v>
      </c>
      <c r="F18" s="114">
        <v>4494</v>
      </c>
      <c r="G18" s="114">
        <v>4501</v>
      </c>
      <c r="H18" s="140">
        <v>4503</v>
      </c>
      <c r="I18" s="115">
        <v>11</v>
      </c>
      <c r="J18" s="116">
        <v>0.24428159005107705</v>
      </c>
      <c r="K18" s="110"/>
      <c r="L18" s="110"/>
      <c r="M18" s="110"/>
      <c r="N18" s="110"/>
      <c r="O18" s="110"/>
    </row>
    <row r="19" spans="1:15" s="110" customFormat="1" ht="24.95" customHeight="1" x14ac:dyDescent="0.2">
      <c r="A19" s="193" t="s">
        <v>146</v>
      </c>
      <c r="B19" s="199" t="s">
        <v>147</v>
      </c>
      <c r="C19" s="113">
        <v>13.087738590841253</v>
      </c>
      <c r="D19" s="115">
        <v>16662</v>
      </c>
      <c r="E19" s="114">
        <v>16979</v>
      </c>
      <c r="F19" s="114">
        <v>17017</v>
      </c>
      <c r="G19" s="114">
        <v>16605</v>
      </c>
      <c r="H19" s="140">
        <v>16386</v>
      </c>
      <c r="I19" s="115">
        <v>276</v>
      </c>
      <c r="J19" s="116">
        <v>1.6843647015745149</v>
      </c>
    </row>
    <row r="20" spans="1:15" s="287" customFormat="1" ht="24.95" customHeight="1" x14ac:dyDescent="0.2">
      <c r="A20" s="193" t="s">
        <v>148</v>
      </c>
      <c r="B20" s="199" t="s">
        <v>149</v>
      </c>
      <c r="C20" s="113">
        <v>5.5227397690676305</v>
      </c>
      <c r="D20" s="115">
        <v>7031</v>
      </c>
      <c r="E20" s="114">
        <v>7076</v>
      </c>
      <c r="F20" s="114">
        <v>7107</v>
      </c>
      <c r="G20" s="114">
        <v>7030</v>
      </c>
      <c r="H20" s="140">
        <v>7154</v>
      </c>
      <c r="I20" s="115">
        <v>-123</v>
      </c>
      <c r="J20" s="116">
        <v>-1.7193178641319542</v>
      </c>
      <c r="K20" s="110"/>
      <c r="L20" s="110"/>
      <c r="M20" s="110"/>
      <c r="N20" s="110"/>
      <c r="O20" s="110"/>
    </row>
    <row r="21" spans="1:15" s="110" customFormat="1" ht="24.95" customHeight="1" x14ac:dyDescent="0.2">
      <c r="A21" s="201" t="s">
        <v>150</v>
      </c>
      <c r="B21" s="202" t="s">
        <v>151</v>
      </c>
      <c r="C21" s="113">
        <v>2.3863011546618491</v>
      </c>
      <c r="D21" s="115">
        <v>3038</v>
      </c>
      <c r="E21" s="114">
        <v>3131</v>
      </c>
      <c r="F21" s="114">
        <v>3129</v>
      </c>
      <c r="G21" s="114">
        <v>3053</v>
      </c>
      <c r="H21" s="140">
        <v>2939</v>
      </c>
      <c r="I21" s="115">
        <v>99</v>
      </c>
      <c r="J21" s="116">
        <v>3.3684926845865939</v>
      </c>
    </row>
    <row r="22" spans="1:15" s="110" customFormat="1" ht="24.95" customHeight="1" x14ac:dyDescent="0.2">
      <c r="A22" s="201" t="s">
        <v>152</v>
      </c>
      <c r="B22" s="199" t="s">
        <v>153</v>
      </c>
      <c r="C22" s="113">
        <v>1.9527138480873458</v>
      </c>
      <c r="D22" s="115">
        <v>2486</v>
      </c>
      <c r="E22" s="114">
        <v>2531</v>
      </c>
      <c r="F22" s="114">
        <v>2563</v>
      </c>
      <c r="G22" s="114">
        <v>2510</v>
      </c>
      <c r="H22" s="140">
        <v>2500</v>
      </c>
      <c r="I22" s="115">
        <v>-14</v>
      </c>
      <c r="J22" s="116">
        <v>-0.56000000000000005</v>
      </c>
    </row>
    <row r="23" spans="1:15" s="110" customFormat="1" ht="24.95" customHeight="1" x14ac:dyDescent="0.2">
      <c r="A23" s="193" t="s">
        <v>154</v>
      </c>
      <c r="B23" s="199" t="s">
        <v>155</v>
      </c>
      <c r="C23" s="113">
        <v>3.9737648260152385</v>
      </c>
      <c r="D23" s="115">
        <v>5059</v>
      </c>
      <c r="E23" s="114">
        <v>5097</v>
      </c>
      <c r="F23" s="114">
        <v>5157</v>
      </c>
      <c r="G23" s="114">
        <v>5035</v>
      </c>
      <c r="H23" s="140">
        <v>5069</v>
      </c>
      <c r="I23" s="115">
        <v>-10</v>
      </c>
      <c r="J23" s="116">
        <v>-0.19727756954034326</v>
      </c>
    </row>
    <row r="24" spans="1:15" s="110" customFormat="1" ht="24.95" customHeight="1" x14ac:dyDescent="0.2">
      <c r="A24" s="193" t="s">
        <v>156</v>
      </c>
      <c r="B24" s="199" t="s">
        <v>221</v>
      </c>
      <c r="C24" s="113">
        <v>8.3716911475924913</v>
      </c>
      <c r="D24" s="115">
        <v>10658</v>
      </c>
      <c r="E24" s="114">
        <v>10694</v>
      </c>
      <c r="F24" s="114">
        <v>10712</v>
      </c>
      <c r="G24" s="114">
        <v>10722</v>
      </c>
      <c r="H24" s="140">
        <v>10828</v>
      </c>
      <c r="I24" s="115">
        <v>-170</v>
      </c>
      <c r="J24" s="116">
        <v>-1.5700036941263391</v>
      </c>
    </row>
    <row r="25" spans="1:15" s="110" customFormat="1" ht="24.95" customHeight="1" x14ac:dyDescent="0.2">
      <c r="A25" s="193" t="s">
        <v>222</v>
      </c>
      <c r="B25" s="204" t="s">
        <v>159</v>
      </c>
      <c r="C25" s="113">
        <v>4.715261958997722</v>
      </c>
      <c r="D25" s="115">
        <v>6003</v>
      </c>
      <c r="E25" s="114">
        <v>5908</v>
      </c>
      <c r="F25" s="114">
        <v>6055</v>
      </c>
      <c r="G25" s="114">
        <v>6013</v>
      </c>
      <c r="H25" s="140">
        <v>5989</v>
      </c>
      <c r="I25" s="115">
        <v>14</v>
      </c>
      <c r="J25" s="116">
        <v>0.23376189681081982</v>
      </c>
    </row>
    <row r="26" spans="1:15" s="110" customFormat="1" ht="24.95" customHeight="1" x14ac:dyDescent="0.2">
      <c r="A26" s="201">
        <v>782.78300000000002</v>
      </c>
      <c r="B26" s="203" t="s">
        <v>160</v>
      </c>
      <c r="C26" s="113">
        <v>2.5850286701751628</v>
      </c>
      <c r="D26" s="115">
        <v>3291</v>
      </c>
      <c r="E26" s="114">
        <v>3321</v>
      </c>
      <c r="F26" s="114">
        <v>3759</v>
      </c>
      <c r="G26" s="114">
        <v>3847</v>
      </c>
      <c r="H26" s="140">
        <v>3946</v>
      </c>
      <c r="I26" s="115">
        <v>-655</v>
      </c>
      <c r="J26" s="116">
        <v>-16.59908768373036</v>
      </c>
    </row>
    <row r="27" spans="1:15" s="110" customFormat="1" ht="24.95" customHeight="1" x14ac:dyDescent="0.2">
      <c r="A27" s="193" t="s">
        <v>161</v>
      </c>
      <c r="B27" s="199" t="s">
        <v>223</v>
      </c>
      <c r="C27" s="113">
        <v>6.6200612677715815</v>
      </c>
      <c r="D27" s="115">
        <v>8428</v>
      </c>
      <c r="E27" s="114">
        <v>8380</v>
      </c>
      <c r="F27" s="114">
        <v>8352</v>
      </c>
      <c r="G27" s="114">
        <v>8130</v>
      </c>
      <c r="H27" s="140">
        <v>8172</v>
      </c>
      <c r="I27" s="115">
        <v>256</v>
      </c>
      <c r="J27" s="116">
        <v>3.1326480665687715</v>
      </c>
    </row>
    <row r="28" spans="1:15" s="110" customFormat="1" ht="24.95" customHeight="1" x14ac:dyDescent="0.2">
      <c r="A28" s="193" t="s">
        <v>163</v>
      </c>
      <c r="B28" s="199" t="s">
        <v>164</v>
      </c>
      <c r="C28" s="113">
        <v>4.8943523682350172</v>
      </c>
      <c r="D28" s="115">
        <v>6231</v>
      </c>
      <c r="E28" s="114">
        <v>6249</v>
      </c>
      <c r="F28" s="114">
        <v>6087</v>
      </c>
      <c r="G28" s="114">
        <v>6024</v>
      </c>
      <c r="H28" s="140">
        <v>5987</v>
      </c>
      <c r="I28" s="115">
        <v>244</v>
      </c>
      <c r="J28" s="116">
        <v>4.075496909971605</v>
      </c>
    </row>
    <row r="29" spans="1:15" s="110" customFormat="1" ht="24.95" customHeight="1" x14ac:dyDescent="0.2">
      <c r="A29" s="193">
        <v>86</v>
      </c>
      <c r="B29" s="199" t="s">
        <v>165</v>
      </c>
      <c r="C29" s="113">
        <v>7.3662713062603098</v>
      </c>
      <c r="D29" s="115">
        <v>9378</v>
      </c>
      <c r="E29" s="114">
        <v>9212</v>
      </c>
      <c r="F29" s="114">
        <v>8951</v>
      </c>
      <c r="G29" s="114">
        <v>8804</v>
      </c>
      <c r="H29" s="140">
        <v>8874</v>
      </c>
      <c r="I29" s="115">
        <v>504</v>
      </c>
      <c r="J29" s="116">
        <v>5.6795131845841782</v>
      </c>
    </row>
    <row r="30" spans="1:15" s="110" customFormat="1" ht="24.95" customHeight="1" x14ac:dyDescent="0.2">
      <c r="A30" s="193">
        <v>87.88</v>
      </c>
      <c r="B30" s="204" t="s">
        <v>166</v>
      </c>
      <c r="C30" s="113">
        <v>9.9489435236823507</v>
      </c>
      <c r="D30" s="115">
        <v>12666</v>
      </c>
      <c r="E30" s="114">
        <v>12566</v>
      </c>
      <c r="F30" s="114">
        <v>12485</v>
      </c>
      <c r="G30" s="114">
        <v>12219</v>
      </c>
      <c r="H30" s="140">
        <v>12117</v>
      </c>
      <c r="I30" s="115">
        <v>549</v>
      </c>
      <c r="J30" s="116">
        <v>4.5308244615003712</v>
      </c>
    </row>
    <row r="31" spans="1:15" s="110" customFormat="1" ht="24.95" customHeight="1" x14ac:dyDescent="0.2">
      <c r="A31" s="193" t="s">
        <v>167</v>
      </c>
      <c r="B31" s="199" t="s">
        <v>168</v>
      </c>
      <c r="C31" s="113">
        <v>3.2306967245306732</v>
      </c>
      <c r="D31" s="115">
        <v>4113</v>
      </c>
      <c r="E31" s="114">
        <v>4143</v>
      </c>
      <c r="F31" s="114">
        <v>4135</v>
      </c>
      <c r="G31" s="114">
        <v>4096</v>
      </c>
      <c r="H31" s="140">
        <v>4030</v>
      </c>
      <c r="I31" s="115">
        <v>83</v>
      </c>
      <c r="J31" s="116">
        <v>2.0595533498759306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4.0059696803079095E-2</v>
      </c>
      <c r="D34" s="115">
        <v>51</v>
      </c>
      <c r="E34" s="114">
        <v>46</v>
      </c>
      <c r="F34" s="114">
        <v>54</v>
      </c>
      <c r="G34" s="114">
        <v>45</v>
      </c>
      <c r="H34" s="140">
        <v>47</v>
      </c>
      <c r="I34" s="115">
        <v>4</v>
      </c>
      <c r="J34" s="116">
        <v>8.5106382978723403</v>
      </c>
    </row>
    <row r="35" spans="1:10" s="110" customFormat="1" ht="24.95" customHeight="1" x14ac:dyDescent="0.2">
      <c r="A35" s="292" t="s">
        <v>171</v>
      </c>
      <c r="B35" s="293" t="s">
        <v>172</v>
      </c>
      <c r="C35" s="113">
        <v>25.304375147278297</v>
      </c>
      <c r="D35" s="115">
        <v>32215</v>
      </c>
      <c r="E35" s="114">
        <v>32450</v>
      </c>
      <c r="F35" s="114">
        <v>32781</v>
      </c>
      <c r="G35" s="114">
        <v>32501</v>
      </c>
      <c r="H35" s="140">
        <v>32680</v>
      </c>
      <c r="I35" s="115">
        <v>-465</v>
      </c>
      <c r="J35" s="116">
        <v>-1.4228886168910648</v>
      </c>
    </row>
    <row r="36" spans="1:10" s="110" customFormat="1" ht="24.95" customHeight="1" x14ac:dyDescent="0.2">
      <c r="A36" s="294" t="s">
        <v>173</v>
      </c>
      <c r="B36" s="295" t="s">
        <v>174</v>
      </c>
      <c r="C36" s="125">
        <v>74.655565155918623</v>
      </c>
      <c r="D36" s="143">
        <v>95044</v>
      </c>
      <c r="E36" s="144">
        <v>95287</v>
      </c>
      <c r="F36" s="144">
        <v>95509</v>
      </c>
      <c r="G36" s="144">
        <v>94088</v>
      </c>
      <c r="H36" s="145">
        <v>93991</v>
      </c>
      <c r="I36" s="143">
        <v>1053</v>
      </c>
      <c r="J36" s="146">
        <v>1.1203200306412315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2020-09-25T07:45:01Z</dcterms:created>
  <dcterms:modified xsi:type="dcterms:W3CDTF">2020-09-28T08:07:20Z</dcterms:modified>
</cp:coreProperties>
</file>